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3235" windowHeight="9255" tabRatio="820" activeTab="1"/>
  </bookViews>
  <sheets>
    <sheet name="STRONA TYTUŁOWA" sheetId="6" r:id="rId1"/>
    <sheet name="BAZA DANYCH" sheetId="1" r:id="rId2"/>
    <sheet name="STATYSTYKI" sheetId="5" r:id="rId3"/>
    <sheet name="SZACOWANIE" sheetId="9" r:id="rId4"/>
    <sheet name="KURSY" sheetId="10" state="hidden" r:id="rId5"/>
    <sheet name="ZESTAWIENIA DODATKOWE" sheetId="8" state="hidden" r:id="rId6"/>
    <sheet name="ZESTAWIENIE NUMERÓW BOCZNYCH" sheetId="3" state="hidden" r:id="rId7"/>
    <sheet name="LICZBA MIEJSC" sheetId="4" state="hidden" r:id="rId8"/>
  </sheets>
  <externalReferences>
    <externalReference r:id="rId9"/>
    <externalReference r:id="rId10"/>
    <externalReference r:id="rId11"/>
  </externalReferences>
  <definedNames>
    <definedName name="_xlnm._FilterDatabase" localSheetId="1" hidden="1">'BAZA DANYCH'!$A$1:$AB$667</definedName>
    <definedName name="_xlnm._FilterDatabase" localSheetId="7" hidden="1">'LICZBA MIEJSC'!$A$1:$D$87</definedName>
    <definedName name="_xlnm._FilterDatabase" localSheetId="2" hidden="1">STATYSTYKI!$A$199:$R$402</definedName>
    <definedName name="_xlnm._FilterDatabase" localSheetId="6" hidden="1">'ZESTAWIENIE NUMERÓW BOCZNYCH'!$A$1:$B$920</definedName>
    <definedName name="_Hlk511303109" localSheetId="1">'BAZA DANYCH'!$B$1</definedName>
    <definedName name="_Hlk513638906" localSheetId="0">'STRONA TYTUŁOWA'!$A$1</definedName>
    <definedName name="_xlnm.Print_Area" localSheetId="1">'BAZA DANYCH'!$B$1:$AQ$108</definedName>
    <definedName name="_xlnm.Print_Area" localSheetId="0">'STRONA TYTUŁOWA'!$A$1:$I$50</definedName>
  </definedNames>
  <calcPr calcId="145621"/>
</workbook>
</file>

<file path=xl/calcChain.xml><?xml version="1.0" encoding="utf-8"?>
<calcChain xmlns="http://schemas.openxmlformats.org/spreadsheetml/2006/main">
  <c r="U3" i="1" l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2" i="1"/>
  <c r="G2" i="1"/>
  <c r="G10" i="1"/>
  <c r="G3" i="1"/>
  <c r="G4" i="1"/>
  <c r="G9" i="1"/>
  <c r="G5" i="1"/>
  <c r="G6" i="1"/>
  <c r="G7" i="1"/>
  <c r="G22" i="1"/>
  <c r="G23" i="1"/>
  <c r="G20" i="1"/>
  <c r="G11" i="1"/>
  <c r="G24" i="1"/>
  <c r="G28" i="1"/>
  <c r="G25" i="1"/>
  <c r="G17" i="1"/>
  <c r="G26" i="1"/>
  <c r="G27" i="1"/>
  <c r="G18" i="1"/>
  <c r="G29" i="1"/>
  <c r="G19" i="1"/>
  <c r="G21" i="1"/>
  <c r="G33" i="1"/>
  <c r="G34" i="1"/>
  <c r="G35" i="1"/>
  <c r="G12" i="1"/>
  <c r="G36" i="1"/>
  <c r="G30" i="1"/>
  <c r="G13" i="1"/>
  <c r="G37" i="1"/>
  <c r="G31" i="1"/>
  <c r="G14" i="1"/>
  <c r="G15" i="1"/>
  <c r="G38" i="1"/>
  <c r="G39" i="1"/>
  <c r="G32" i="1"/>
  <c r="G16" i="1"/>
  <c r="G41" i="1"/>
  <c r="G42" i="1"/>
  <c r="G43" i="1"/>
  <c r="G40" i="1"/>
  <c r="G44" i="1"/>
  <c r="G45" i="1"/>
  <c r="G53" i="1"/>
  <c r="G51" i="1"/>
  <c r="G54" i="1"/>
  <c r="G52" i="1"/>
  <c r="G46" i="1"/>
  <c r="G47" i="1"/>
  <c r="G48" i="1"/>
  <c r="G49" i="1"/>
  <c r="G50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81" i="1"/>
  <c r="G79" i="1"/>
  <c r="G90" i="1"/>
  <c r="G82" i="1"/>
  <c r="G83" i="1"/>
  <c r="G96" i="1"/>
  <c r="G80" i="1"/>
  <c r="G84" i="1"/>
  <c r="G91" i="1"/>
  <c r="G85" i="1"/>
  <c r="G86" i="1"/>
  <c r="G87" i="1"/>
  <c r="G92" i="1"/>
  <c r="G88" i="1"/>
  <c r="G93" i="1"/>
  <c r="G94" i="1"/>
  <c r="G95" i="1"/>
  <c r="G89" i="1"/>
  <c r="G138" i="1"/>
  <c r="G139" i="1"/>
  <c r="G131" i="1"/>
  <c r="G140" i="1"/>
  <c r="G141" i="1"/>
  <c r="G132" i="1"/>
  <c r="G142" i="1"/>
  <c r="G143" i="1"/>
  <c r="G150" i="1"/>
  <c r="G144" i="1"/>
  <c r="G145" i="1"/>
  <c r="G146" i="1"/>
  <c r="G147" i="1"/>
  <c r="G133" i="1"/>
  <c r="G134" i="1"/>
  <c r="G135" i="1"/>
  <c r="G136" i="1"/>
  <c r="G148" i="1"/>
  <c r="G149" i="1"/>
  <c r="G137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92" i="1"/>
  <c r="G493" i="1"/>
  <c r="G529" i="1"/>
  <c r="G530" i="1"/>
  <c r="G494" i="1"/>
  <c r="G495" i="1"/>
  <c r="G496" i="1"/>
  <c r="G488" i="1"/>
  <c r="G460" i="1"/>
  <c r="G461" i="1"/>
  <c r="G531" i="1"/>
  <c r="G532" i="1"/>
  <c r="G497" i="1"/>
  <c r="G498" i="1"/>
  <c r="G499" i="1"/>
  <c r="G474" i="1"/>
  <c r="G533" i="1"/>
  <c r="G462" i="1"/>
  <c r="G534" i="1"/>
  <c r="G500" i="1"/>
  <c r="G535" i="1"/>
  <c r="G501" i="1"/>
  <c r="G463" i="1"/>
  <c r="G536" i="1"/>
  <c r="G502" i="1"/>
  <c r="G503" i="1"/>
  <c r="G477" i="1"/>
  <c r="G464" i="1"/>
  <c r="G504" i="1"/>
  <c r="G505" i="1"/>
  <c r="G465" i="1"/>
  <c r="G506" i="1"/>
  <c r="G507" i="1"/>
  <c r="G508" i="1"/>
  <c r="G509" i="1"/>
  <c r="G466" i="1"/>
  <c r="G510" i="1"/>
  <c r="G478" i="1"/>
  <c r="G511" i="1"/>
  <c r="G467" i="1"/>
  <c r="G512" i="1"/>
  <c r="G537" i="1"/>
  <c r="G513" i="1"/>
  <c r="G538" i="1"/>
  <c r="G514" i="1"/>
  <c r="G479" i="1"/>
  <c r="G539" i="1"/>
  <c r="G540" i="1"/>
  <c r="G480" i="1"/>
  <c r="G515" i="1"/>
  <c r="G468" i="1"/>
  <c r="G516" i="1"/>
  <c r="G541" i="1"/>
  <c r="G459" i="1"/>
  <c r="G481" i="1"/>
  <c r="G542" i="1"/>
  <c r="G517" i="1"/>
  <c r="G543" i="1"/>
  <c r="G544" i="1"/>
  <c r="G489" i="1"/>
  <c r="G469" i="1"/>
  <c r="G545" i="1"/>
  <c r="G518" i="1"/>
  <c r="G519" i="1"/>
  <c r="G482" i="1"/>
  <c r="G520" i="1"/>
  <c r="G470" i="1"/>
  <c r="G521" i="1"/>
  <c r="G483" i="1"/>
  <c r="G546" i="1"/>
  <c r="G547" i="1"/>
  <c r="G522" i="1"/>
  <c r="G484" i="1"/>
  <c r="G473" i="1"/>
  <c r="G491" i="1"/>
  <c r="G475" i="1"/>
  <c r="G486" i="1"/>
  <c r="G523" i="1"/>
  <c r="G471" i="1"/>
  <c r="G485" i="1"/>
  <c r="G487" i="1"/>
  <c r="G476" i="1"/>
  <c r="G524" i="1"/>
  <c r="G525" i="1"/>
  <c r="G526" i="1"/>
  <c r="G527" i="1"/>
  <c r="G528" i="1"/>
  <c r="G472" i="1"/>
  <c r="G490" i="1"/>
  <c r="G607" i="1"/>
  <c r="G574" i="1"/>
  <c r="G596" i="1"/>
  <c r="G612" i="1"/>
  <c r="G575" i="1"/>
  <c r="G559" i="1"/>
  <c r="G560" i="1"/>
  <c r="G549" i="1"/>
  <c r="G597" i="1"/>
  <c r="G576" i="1"/>
  <c r="G561" i="1"/>
  <c r="G608" i="1"/>
  <c r="G577" i="1"/>
  <c r="G562" i="1"/>
  <c r="G578" i="1"/>
  <c r="G558" i="1"/>
  <c r="G598" i="1"/>
  <c r="G563" i="1"/>
  <c r="G599" i="1"/>
  <c r="G579" i="1"/>
  <c r="G580" i="1"/>
  <c r="G600" i="1"/>
  <c r="G581" i="1"/>
  <c r="G564" i="1"/>
  <c r="G552" i="1"/>
  <c r="G582" i="1"/>
  <c r="G583" i="1"/>
  <c r="G565" i="1"/>
  <c r="G601" i="1"/>
  <c r="G584" i="1"/>
  <c r="G609" i="1"/>
  <c r="G566" i="1"/>
  <c r="G567" i="1"/>
  <c r="G610" i="1"/>
  <c r="G573" i="1"/>
  <c r="G585" i="1"/>
  <c r="G550" i="1"/>
  <c r="G602" i="1"/>
  <c r="G586" i="1"/>
  <c r="G587" i="1"/>
  <c r="G568" i="1"/>
  <c r="G553" i="1"/>
  <c r="G611" i="1"/>
  <c r="G569" i="1"/>
  <c r="G588" i="1"/>
  <c r="G589" i="1"/>
  <c r="G603" i="1"/>
  <c r="G604" i="1"/>
  <c r="G590" i="1"/>
  <c r="G570" i="1"/>
  <c r="G554" i="1"/>
  <c r="G551" i="1"/>
  <c r="G591" i="1"/>
  <c r="G548" i="1"/>
  <c r="G613" i="1"/>
  <c r="G605" i="1"/>
  <c r="G571" i="1"/>
  <c r="G592" i="1"/>
  <c r="G555" i="1"/>
  <c r="G606" i="1"/>
  <c r="G557" i="1"/>
  <c r="G572" i="1"/>
  <c r="G593" i="1"/>
  <c r="G614" i="1"/>
  <c r="G594" i="1"/>
  <c r="G595" i="1"/>
  <c r="G556" i="1"/>
  <c r="G615" i="1"/>
  <c r="G635" i="1"/>
  <c r="G636" i="1"/>
  <c r="G616" i="1"/>
  <c r="G637" i="1"/>
  <c r="G638" i="1"/>
  <c r="G639" i="1"/>
  <c r="G617" i="1"/>
  <c r="G640" i="1"/>
  <c r="G641" i="1"/>
  <c r="G618" i="1"/>
  <c r="G642" i="1"/>
  <c r="G619" i="1"/>
  <c r="G620" i="1"/>
  <c r="G621" i="1"/>
  <c r="G643" i="1"/>
  <c r="G644" i="1"/>
  <c r="G645" i="1"/>
  <c r="G646" i="1"/>
  <c r="G647" i="1"/>
  <c r="G622" i="1"/>
  <c r="G648" i="1"/>
  <c r="G649" i="1"/>
  <c r="G623" i="1"/>
  <c r="G650" i="1"/>
  <c r="G624" i="1"/>
  <c r="G625" i="1"/>
  <c r="G626" i="1"/>
  <c r="G651" i="1"/>
  <c r="G627" i="1"/>
  <c r="G652" i="1"/>
  <c r="G653" i="1"/>
  <c r="G654" i="1"/>
  <c r="G628" i="1"/>
  <c r="G629" i="1"/>
  <c r="G655" i="1"/>
  <c r="G630" i="1"/>
  <c r="G656" i="1"/>
  <c r="G631" i="1"/>
  <c r="G657" i="1"/>
  <c r="G632" i="1"/>
  <c r="G633" i="1"/>
  <c r="G658" i="1"/>
  <c r="G634" i="1"/>
  <c r="G659" i="1"/>
  <c r="G660" i="1"/>
  <c r="G661" i="1"/>
  <c r="G662" i="1"/>
  <c r="G663" i="1"/>
  <c r="G664" i="1"/>
  <c r="G665" i="1"/>
  <c r="G666" i="1"/>
  <c r="G667" i="1"/>
  <c r="G8" i="1"/>
  <c r="A208" i="9" l="1"/>
  <c r="B208" i="9"/>
  <c r="C208" i="9"/>
  <c r="A209" i="9"/>
  <c r="B209" i="9"/>
  <c r="C209" i="9"/>
  <c r="A210" i="9"/>
  <c r="B210" i="9"/>
  <c r="C210" i="9"/>
  <c r="A211" i="9"/>
  <c r="B211" i="9"/>
  <c r="C211" i="9"/>
  <c r="A212" i="9"/>
  <c r="B212" i="9"/>
  <c r="C212" i="9"/>
  <c r="A213" i="9"/>
  <c r="B213" i="9"/>
  <c r="C213" i="9"/>
  <c r="A214" i="9"/>
  <c r="B214" i="9"/>
  <c r="C214" i="9"/>
  <c r="A215" i="9"/>
  <c r="B215" i="9"/>
  <c r="C215" i="9"/>
  <c r="A216" i="9"/>
  <c r="B216" i="9"/>
  <c r="C216" i="9"/>
  <c r="A217" i="9"/>
  <c r="B217" i="9"/>
  <c r="C217" i="9"/>
  <c r="A218" i="9"/>
  <c r="B218" i="9"/>
  <c r="C218" i="9"/>
  <c r="A219" i="9"/>
  <c r="B219" i="9"/>
  <c r="C219" i="9"/>
  <c r="A220" i="9"/>
  <c r="B220" i="9"/>
  <c r="C220" i="9"/>
  <c r="A221" i="9"/>
  <c r="B221" i="9"/>
  <c r="C221" i="9"/>
  <c r="A222" i="9"/>
  <c r="B222" i="9"/>
  <c r="C222" i="9"/>
  <c r="A223" i="9"/>
  <c r="B223" i="9"/>
  <c r="C223" i="9"/>
  <c r="A224" i="9"/>
  <c r="B224" i="9"/>
  <c r="C224" i="9"/>
  <c r="A225" i="9"/>
  <c r="B225" i="9"/>
  <c r="C225" i="9"/>
  <c r="A226" i="9"/>
  <c r="B226" i="9"/>
  <c r="C226" i="9"/>
  <c r="A227" i="9"/>
  <c r="B227" i="9"/>
  <c r="C227" i="9"/>
  <c r="A228" i="9"/>
  <c r="B228" i="9"/>
  <c r="C228" i="9"/>
  <c r="A229" i="9"/>
  <c r="B229" i="9"/>
  <c r="C229" i="9"/>
  <c r="A230" i="9"/>
  <c r="B230" i="9"/>
  <c r="C230" i="9"/>
  <c r="A231" i="9"/>
  <c r="B231" i="9"/>
  <c r="C231" i="9"/>
  <c r="A232" i="9"/>
  <c r="B232" i="9"/>
  <c r="C232" i="9"/>
  <c r="A233" i="9"/>
  <c r="B233" i="9"/>
  <c r="C233" i="9"/>
  <c r="A234" i="9"/>
  <c r="B234" i="9"/>
  <c r="C234" i="9"/>
  <c r="A235" i="9"/>
  <c r="B235" i="9"/>
  <c r="C235" i="9"/>
  <c r="A236" i="9"/>
  <c r="B236" i="9"/>
  <c r="C236" i="9"/>
  <c r="A237" i="9"/>
  <c r="B237" i="9"/>
  <c r="C237" i="9"/>
  <c r="A238" i="9"/>
  <c r="B238" i="9"/>
  <c r="C238" i="9"/>
  <c r="A179" i="9"/>
  <c r="B179" i="9"/>
  <c r="C179" i="9"/>
  <c r="A180" i="9"/>
  <c r="B180" i="9"/>
  <c r="C180" i="9"/>
  <c r="A181" i="9"/>
  <c r="B181" i="9"/>
  <c r="C181" i="9"/>
  <c r="A182" i="9"/>
  <c r="B182" i="9"/>
  <c r="C182" i="9"/>
  <c r="A183" i="9"/>
  <c r="B183" i="9"/>
  <c r="C183" i="9"/>
  <c r="A184" i="9"/>
  <c r="B184" i="9"/>
  <c r="C184" i="9"/>
  <c r="A185" i="9"/>
  <c r="B185" i="9"/>
  <c r="C185" i="9"/>
  <c r="A186" i="9"/>
  <c r="B186" i="9"/>
  <c r="C186" i="9"/>
  <c r="A187" i="9"/>
  <c r="B187" i="9"/>
  <c r="C187" i="9"/>
  <c r="A188" i="9"/>
  <c r="B188" i="9"/>
  <c r="C188" i="9"/>
  <c r="A189" i="9"/>
  <c r="B189" i="9"/>
  <c r="C189" i="9"/>
  <c r="A190" i="9"/>
  <c r="B190" i="9"/>
  <c r="C190" i="9"/>
  <c r="A191" i="9"/>
  <c r="B191" i="9"/>
  <c r="C191" i="9"/>
  <c r="A192" i="9"/>
  <c r="B192" i="9"/>
  <c r="C192" i="9"/>
  <c r="A193" i="9"/>
  <c r="B193" i="9"/>
  <c r="C193" i="9"/>
  <c r="A194" i="9"/>
  <c r="B194" i="9"/>
  <c r="C194" i="9"/>
  <c r="A195" i="9"/>
  <c r="B195" i="9"/>
  <c r="C195" i="9"/>
  <c r="A196" i="9"/>
  <c r="B196" i="9"/>
  <c r="C196" i="9"/>
  <c r="A197" i="9"/>
  <c r="B197" i="9"/>
  <c r="C197" i="9"/>
  <c r="A198" i="9"/>
  <c r="B198" i="9"/>
  <c r="C198" i="9"/>
  <c r="A199" i="9"/>
  <c r="B199" i="9"/>
  <c r="C199" i="9"/>
  <c r="A200" i="9"/>
  <c r="B200" i="9"/>
  <c r="C200" i="9"/>
  <c r="A201" i="9"/>
  <c r="B201" i="9"/>
  <c r="C201" i="9"/>
  <c r="A202" i="9"/>
  <c r="B202" i="9"/>
  <c r="C202" i="9"/>
  <c r="A203" i="9"/>
  <c r="B203" i="9"/>
  <c r="C203" i="9"/>
  <c r="A204" i="9"/>
  <c r="B204" i="9"/>
  <c r="C204" i="9"/>
  <c r="A205" i="9"/>
  <c r="B205" i="9"/>
  <c r="C205" i="9"/>
  <c r="A206" i="9"/>
  <c r="B206" i="9"/>
  <c r="C206" i="9"/>
  <c r="A207" i="9"/>
  <c r="B207" i="9"/>
  <c r="C207" i="9"/>
  <c r="A146" i="9"/>
  <c r="B146" i="9"/>
  <c r="C146" i="9"/>
  <c r="A147" i="9"/>
  <c r="B147" i="9"/>
  <c r="C147" i="9"/>
  <c r="A148" i="9"/>
  <c r="B148" i="9"/>
  <c r="C148" i="9"/>
  <c r="A149" i="9"/>
  <c r="B149" i="9"/>
  <c r="C149" i="9"/>
  <c r="A150" i="9"/>
  <c r="B150" i="9"/>
  <c r="C150" i="9"/>
  <c r="A151" i="9"/>
  <c r="B151" i="9"/>
  <c r="C151" i="9"/>
  <c r="A152" i="9"/>
  <c r="B152" i="9"/>
  <c r="C152" i="9"/>
  <c r="A153" i="9"/>
  <c r="B153" i="9"/>
  <c r="C153" i="9"/>
  <c r="A154" i="9"/>
  <c r="B154" i="9"/>
  <c r="C154" i="9"/>
  <c r="A155" i="9"/>
  <c r="B155" i="9"/>
  <c r="C155" i="9"/>
  <c r="A156" i="9"/>
  <c r="B156" i="9"/>
  <c r="C156" i="9"/>
  <c r="A157" i="9"/>
  <c r="B157" i="9"/>
  <c r="C157" i="9"/>
  <c r="A158" i="9"/>
  <c r="B158" i="9"/>
  <c r="C158" i="9"/>
  <c r="A159" i="9"/>
  <c r="B159" i="9"/>
  <c r="C159" i="9"/>
  <c r="A160" i="9"/>
  <c r="B160" i="9"/>
  <c r="C160" i="9"/>
  <c r="A161" i="9"/>
  <c r="B161" i="9"/>
  <c r="C161" i="9"/>
  <c r="A162" i="9"/>
  <c r="B162" i="9"/>
  <c r="C162" i="9"/>
  <c r="A163" i="9"/>
  <c r="B163" i="9"/>
  <c r="C163" i="9"/>
  <c r="A164" i="9"/>
  <c r="B164" i="9"/>
  <c r="C164" i="9"/>
  <c r="A165" i="9"/>
  <c r="B165" i="9"/>
  <c r="C165" i="9"/>
  <c r="A166" i="9"/>
  <c r="B166" i="9"/>
  <c r="C166" i="9"/>
  <c r="A167" i="9"/>
  <c r="B167" i="9"/>
  <c r="C167" i="9"/>
  <c r="A168" i="9"/>
  <c r="B168" i="9"/>
  <c r="C168" i="9"/>
  <c r="A169" i="9"/>
  <c r="B169" i="9"/>
  <c r="C169" i="9"/>
  <c r="A170" i="9"/>
  <c r="B170" i="9"/>
  <c r="C170" i="9"/>
  <c r="A171" i="9"/>
  <c r="B171" i="9"/>
  <c r="C171" i="9"/>
  <c r="A172" i="9"/>
  <c r="B172" i="9"/>
  <c r="C172" i="9"/>
  <c r="A173" i="9"/>
  <c r="B173" i="9"/>
  <c r="C173" i="9"/>
  <c r="A174" i="9"/>
  <c r="B174" i="9"/>
  <c r="C174" i="9"/>
  <c r="A175" i="9"/>
  <c r="B175" i="9"/>
  <c r="C175" i="9"/>
  <c r="A176" i="9"/>
  <c r="B176" i="9"/>
  <c r="C176" i="9"/>
  <c r="A177" i="9"/>
  <c r="B177" i="9"/>
  <c r="C177" i="9"/>
  <c r="A178" i="9"/>
  <c r="B178" i="9"/>
  <c r="C178" i="9"/>
  <c r="A120" i="9"/>
  <c r="B120" i="9"/>
  <c r="C120" i="9"/>
  <c r="A121" i="9"/>
  <c r="B121" i="9"/>
  <c r="C121" i="9"/>
  <c r="A122" i="9"/>
  <c r="B122" i="9"/>
  <c r="C122" i="9"/>
  <c r="A123" i="9"/>
  <c r="B123" i="9"/>
  <c r="C123" i="9"/>
  <c r="A124" i="9"/>
  <c r="B124" i="9"/>
  <c r="C124" i="9"/>
  <c r="A125" i="9"/>
  <c r="B125" i="9"/>
  <c r="C125" i="9"/>
  <c r="A126" i="9"/>
  <c r="B126" i="9"/>
  <c r="C126" i="9"/>
  <c r="A127" i="9"/>
  <c r="B127" i="9"/>
  <c r="C127" i="9"/>
  <c r="A128" i="9"/>
  <c r="B128" i="9"/>
  <c r="C128" i="9"/>
  <c r="A129" i="9"/>
  <c r="B129" i="9"/>
  <c r="C129" i="9"/>
  <c r="A130" i="9"/>
  <c r="B130" i="9"/>
  <c r="C130" i="9"/>
  <c r="A131" i="9"/>
  <c r="B131" i="9"/>
  <c r="C131" i="9"/>
  <c r="A132" i="9"/>
  <c r="B132" i="9"/>
  <c r="C132" i="9"/>
  <c r="A133" i="9"/>
  <c r="B133" i="9"/>
  <c r="C133" i="9"/>
  <c r="A134" i="9"/>
  <c r="B134" i="9"/>
  <c r="C134" i="9"/>
  <c r="A135" i="9"/>
  <c r="B135" i="9"/>
  <c r="C135" i="9"/>
  <c r="A136" i="9"/>
  <c r="B136" i="9"/>
  <c r="C136" i="9"/>
  <c r="A137" i="9"/>
  <c r="B137" i="9"/>
  <c r="C137" i="9"/>
  <c r="A138" i="9"/>
  <c r="B138" i="9"/>
  <c r="C138" i="9"/>
  <c r="A139" i="9"/>
  <c r="B139" i="9"/>
  <c r="C139" i="9"/>
  <c r="A140" i="9"/>
  <c r="B140" i="9"/>
  <c r="C140" i="9"/>
  <c r="A141" i="9"/>
  <c r="B141" i="9"/>
  <c r="C141" i="9"/>
  <c r="A142" i="9"/>
  <c r="B142" i="9"/>
  <c r="C142" i="9"/>
  <c r="A143" i="9"/>
  <c r="B143" i="9"/>
  <c r="C143" i="9"/>
  <c r="A144" i="9"/>
  <c r="B144" i="9"/>
  <c r="C144" i="9"/>
  <c r="A145" i="9"/>
  <c r="B145" i="9"/>
  <c r="C145" i="9"/>
  <c r="A80" i="9"/>
  <c r="B80" i="9"/>
  <c r="C80" i="9"/>
  <c r="A81" i="9"/>
  <c r="B81" i="9"/>
  <c r="C81" i="9"/>
  <c r="A82" i="9"/>
  <c r="B82" i="9"/>
  <c r="C82" i="9"/>
  <c r="A83" i="9"/>
  <c r="B83" i="9"/>
  <c r="C83" i="9"/>
  <c r="A84" i="9"/>
  <c r="B84" i="9"/>
  <c r="C84" i="9"/>
  <c r="A85" i="9"/>
  <c r="B85" i="9"/>
  <c r="C85" i="9"/>
  <c r="A86" i="9"/>
  <c r="B86" i="9"/>
  <c r="C86" i="9"/>
  <c r="A87" i="9"/>
  <c r="B87" i="9"/>
  <c r="C87" i="9"/>
  <c r="A88" i="9"/>
  <c r="B88" i="9"/>
  <c r="C88" i="9"/>
  <c r="A89" i="9"/>
  <c r="B89" i="9"/>
  <c r="C89" i="9"/>
  <c r="A90" i="9"/>
  <c r="B90" i="9"/>
  <c r="C90" i="9"/>
  <c r="A91" i="9"/>
  <c r="B91" i="9"/>
  <c r="C91" i="9"/>
  <c r="A92" i="9"/>
  <c r="B92" i="9"/>
  <c r="C92" i="9"/>
  <c r="A93" i="9"/>
  <c r="B93" i="9"/>
  <c r="C93" i="9"/>
  <c r="A94" i="9"/>
  <c r="B94" i="9"/>
  <c r="C94" i="9"/>
  <c r="A95" i="9"/>
  <c r="B95" i="9"/>
  <c r="C95" i="9"/>
  <c r="A96" i="9"/>
  <c r="B96" i="9"/>
  <c r="C96" i="9"/>
  <c r="A97" i="9"/>
  <c r="B97" i="9"/>
  <c r="C97" i="9"/>
  <c r="A98" i="9"/>
  <c r="B98" i="9"/>
  <c r="C98" i="9"/>
  <c r="A99" i="9"/>
  <c r="B99" i="9"/>
  <c r="C99" i="9"/>
  <c r="A100" i="9"/>
  <c r="B100" i="9"/>
  <c r="C100" i="9"/>
  <c r="A101" i="9"/>
  <c r="B101" i="9"/>
  <c r="C101" i="9"/>
  <c r="A102" i="9"/>
  <c r="B102" i="9"/>
  <c r="C102" i="9"/>
  <c r="A103" i="9"/>
  <c r="B103" i="9"/>
  <c r="C103" i="9"/>
  <c r="A104" i="9"/>
  <c r="B104" i="9"/>
  <c r="C104" i="9"/>
  <c r="A105" i="9"/>
  <c r="B105" i="9"/>
  <c r="C105" i="9"/>
  <c r="A106" i="9"/>
  <c r="B106" i="9"/>
  <c r="C106" i="9"/>
  <c r="A107" i="9"/>
  <c r="B107" i="9"/>
  <c r="C107" i="9"/>
  <c r="A108" i="9"/>
  <c r="B108" i="9"/>
  <c r="C108" i="9"/>
  <c r="A109" i="9"/>
  <c r="B109" i="9"/>
  <c r="C109" i="9"/>
  <c r="A110" i="9"/>
  <c r="B110" i="9"/>
  <c r="C110" i="9"/>
  <c r="A111" i="9"/>
  <c r="B111" i="9"/>
  <c r="C111" i="9"/>
  <c r="A112" i="9"/>
  <c r="B112" i="9"/>
  <c r="C112" i="9"/>
  <c r="A113" i="9"/>
  <c r="B113" i="9"/>
  <c r="C113" i="9"/>
  <c r="A114" i="9"/>
  <c r="B114" i="9"/>
  <c r="C114" i="9"/>
  <c r="A115" i="9"/>
  <c r="B115" i="9"/>
  <c r="C115" i="9"/>
  <c r="A116" i="9"/>
  <c r="B116" i="9"/>
  <c r="C116" i="9"/>
  <c r="A117" i="9"/>
  <c r="B117" i="9"/>
  <c r="C117" i="9"/>
  <c r="A118" i="9"/>
  <c r="B118" i="9"/>
  <c r="C118" i="9"/>
  <c r="A119" i="9"/>
  <c r="B119" i="9"/>
  <c r="C119" i="9"/>
  <c r="A40" i="9"/>
  <c r="B40" i="9"/>
  <c r="C40" i="9"/>
  <c r="A41" i="9"/>
  <c r="B41" i="9"/>
  <c r="C41" i="9"/>
  <c r="A42" i="9"/>
  <c r="B42" i="9"/>
  <c r="C42" i="9"/>
  <c r="A43" i="9"/>
  <c r="B43" i="9"/>
  <c r="C43" i="9"/>
  <c r="A44" i="9"/>
  <c r="B44" i="9"/>
  <c r="C44" i="9"/>
  <c r="A45" i="9"/>
  <c r="B45" i="9"/>
  <c r="C45" i="9"/>
  <c r="A46" i="9"/>
  <c r="B46" i="9"/>
  <c r="C46" i="9"/>
  <c r="A47" i="9"/>
  <c r="B47" i="9"/>
  <c r="C47" i="9"/>
  <c r="A48" i="9"/>
  <c r="B48" i="9"/>
  <c r="C48" i="9"/>
  <c r="A49" i="9"/>
  <c r="B49" i="9"/>
  <c r="C49" i="9"/>
  <c r="A50" i="9"/>
  <c r="B50" i="9"/>
  <c r="C50" i="9"/>
  <c r="A51" i="9"/>
  <c r="B51" i="9"/>
  <c r="C51" i="9"/>
  <c r="A52" i="9"/>
  <c r="B52" i="9"/>
  <c r="C52" i="9"/>
  <c r="A53" i="9"/>
  <c r="B53" i="9"/>
  <c r="C53" i="9"/>
  <c r="A54" i="9"/>
  <c r="B54" i="9"/>
  <c r="C54" i="9"/>
  <c r="A55" i="9"/>
  <c r="B55" i="9"/>
  <c r="C55" i="9"/>
  <c r="A56" i="9"/>
  <c r="B56" i="9"/>
  <c r="C56" i="9"/>
  <c r="A57" i="9"/>
  <c r="B57" i="9"/>
  <c r="C57" i="9"/>
  <c r="A58" i="9"/>
  <c r="B58" i="9"/>
  <c r="C58" i="9"/>
  <c r="A59" i="9"/>
  <c r="B59" i="9"/>
  <c r="C59" i="9"/>
  <c r="A60" i="9"/>
  <c r="B60" i="9"/>
  <c r="C60" i="9"/>
  <c r="A61" i="9"/>
  <c r="B61" i="9"/>
  <c r="C61" i="9"/>
  <c r="A62" i="9"/>
  <c r="B62" i="9"/>
  <c r="C62" i="9"/>
  <c r="A63" i="9"/>
  <c r="B63" i="9"/>
  <c r="C63" i="9"/>
  <c r="A64" i="9"/>
  <c r="B64" i="9"/>
  <c r="C64" i="9"/>
  <c r="A65" i="9"/>
  <c r="B65" i="9"/>
  <c r="C65" i="9"/>
  <c r="A66" i="9"/>
  <c r="B66" i="9"/>
  <c r="C66" i="9"/>
  <c r="A67" i="9"/>
  <c r="B67" i="9"/>
  <c r="C67" i="9"/>
  <c r="A68" i="9"/>
  <c r="B68" i="9"/>
  <c r="C68" i="9"/>
  <c r="A69" i="9"/>
  <c r="B69" i="9"/>
  <c r="C69" i="9"/>
  <c r="A70" i="9"/>
  <c r="B70" i="9"/>
  <c r="C70" i="9"/>
  <c r="A71" i="9"/>
  <c r="B71" i="9"/>
  <c r="C71" i="9"/>
  <c r="A72" i="9"/>
  <c r="B72" i="9"/>
  <c r="C72" i="9"/>
  <c r="A73" i="9"/>
  <c r="B73" i="9"/>
  <c r="C73" i="9"/>
  <c r="A74" i="9"/>
  <c r="B74" i="9"/>
  <c r="C74" i="9"/>
  <c r="A75" i="9"/>
  <c r="B75" i="9"/>
  <c r="C75" i="9"/>
  <c r="A76" i="9"/>
  <c r="B76" i="9"/>
  <c r="C76" i="9"/>
  <c r="A77" i="9"/>
  <c r="B77" i="9"/>
  <c r="C77" i="9"/>
  <c r="A78" i="9"/>
  <c r="B78" i="9"/>
  <c r="C78" i="9"/>
  <c r="A79" i="9"/>
  <c r="B79" i="9"/>
  <c r="C79" i="9"/>
  <c r="B39" i="9"/>
  <c r="C39" i="9"/>
  <c r="A39" i="9"/>
  <c r="B7" i="9"/>
  <c r="C7" i="9"/>
  <c r="B8" i="9"/>
  <c r="C8" i="9"/>
  <c r="B9" i="9"/>
  <c r="C9" i="9"/>
  <c r="B10" i="9"/>
  <c r="C10" i="9"/>
  <c r="B11" i="9"/>
  <c r="C11" i="9"/>
  <c r="B12" i="9"/>
  <c r="C12" i="9"/>
  <c r="B13" i="9"/>
  <c r="C13" i="9"/>
  <c r="B14" i="9"/>
  <c r="C14" i="9"/>
  <c r="B15" i="9"/>
  <c r="C15" i="9"/>
  <c r="B16" i="9"/>
  <c r="C16" i="9"/>
  <c r="B17" i="9"/>
  <c r="C17" i="9"/>
  <c r="B18" i="9"/>
  <c r="C18" i="9"/>
  <c r="B19" i="9"/>
  <c r="C19" i="9"/>
  <c r="B20" i="9"/>
  <c r="C20" i="9"/>
  <c r="B21" i="9"/>
  <c r="C21" i="9"/>
  <c r="B22" i="9"/>
  <c r="C22" i="9"/>
  <c r="B23" i="9"/>
  <c r="C23" i="9"/>
  <c r="B24" i="9"/>
  <c r="C24" i="9"/>
  <c r="C6" i="9"/>
  <c r="B6" i="9"/>
  <c r="E386" i="10"/>
  <c r="E385" i="10"/>
  <c r="O379" i="10"/>
  <c r="O378" i="10"/>
  <c r="O377" i="10"/>
  <c r="O376" i="10"/>
  <c r="O375" i="10"/>
  <c r="O374" i="10"/>
  <c r="O373" i="10"/>
  <c r="O372" i="10"/>
  <c r="O371" i="10"/>
  <c r="O370" i="10"/>
  <c r="O369" i="10"/>
  <c r="O368" i="10"/>
  <c r="O367" i="10"/>
  <c r="O366" i="10"/>
  <c r="O365" i="10"/>
  <c r="O364" i="10"/>
  <c r="O363" i="10"/>
  <c r="O362" i="10"/>
  <c r="O361" i="10"/>
  <c r="O360" i="10"/>
  <c r="O359" i="10"/>
  <c r="O358" i="10"/>
  <c r="O357" i="10"/>
  <c r="O356" i="10"/>
  <c r="O355" i="10"/>
  <c r="O354" i="10"/>
  <c r="O353" i="10"/>
  <c r="O352" i="10"/>
  <c r="O351" i="10"/>
  <c r="O350" i="10"/>
  <c r="O349" i="10"/>
  <c r="F385" i="10" s="1"/>
  <c r="O348" i="10"/>
  <c r="O347" i="10"/>
  <c r="O346" i="10"/>
  <c r="O345" i="10"/>
  <c r="O344" i="10"/>
  <c r="O343" i="10"/>
  <c r="O342" i="10"/>
  <c r="O341" i="10"/>
  <c r="O340" i="10"/>
  <c r="O339" i="10"/>
  <c r="O338" i="10"/>
  <c r="O337" i="10"/>
  <c r="O336" i="10"/>
  <c r="O335" i="10"/>
  <c r="O334" i="10"/>
  <c r="O333" i="10"/>
  <c r="O332" i="10"/>
  <c r="O331" i="10"/>
  <c r="O330" i="10"/>
  <c r="O329" i="10"/>
  <c r="O328" i="10"/>
  <c r="O327" i="10"/>
  <c r="O326" i="10"/>
  <c r="O325" i="10"/>
  <c r="O324" i="10"/>
  <c r="O323" i="10"/>
  <c r="O322" i="10"/>
  <c r="O321" i="10"/>
  <c r="O320" i="10"/>
  <c r="O319" i="10"/>
  <c r="O318" i="10"/>
  <c r="O317" i="10"/>
  <c r="O316" i="10"/>
  <c r="O315" i="10"/>
  <c r="O314" i="10"/>
  <c r="O313" i="10"/>
  <c r="O312" i="10"/>
  <c r="O311" i="10"/>
  <c r="O310" i="10"/>
  <c r="O309" i="10"/>
  <c r="O308" i="10"/>
  <c r="O307" i="10"/>
  <c r="O306" i="10"/>
  <c r="O305" i="10"/>
  <c r="O304" i="10"/>
  <c r="O303" i="10"/>
  <c r="O302" i="10"/>
  <c r="O301" i="10"/>
  <c r="O300" i="10"/>
  <c r="O299" i="10"/>
  <c r="O298" i="10"/>
  <c r="O297" i="10"/>
  <c r="O296" i="10"/>
  <c r="O295" i="10"/>
  <c r="O294" i="10"/>
  <c r="O293" i="10"/>
  <c r="O292" i="10"/>
  <c r="O291" i="10"/>
  <c r="O290" i="10"/>
  <c r="O289" i="10"/>
  <c r="O288" i="10"/>
  <c r="O287" i="10"/>
  <c r="O286" i="10"/>
  <c r="O285" i="10"/>
  <c r="O284" i="10"/>
  <c r="O283" i="10"/>
  <c r="O282" i="10"/>
  <c r="O281" i="10"/>
  <c r="O280" i="10"/>
  <c r="O279" i="10"/>
  <c r="O278" i="10"/>
  <c r="O277" i="10"/>
  <c r="O276" i="10"/>
  <c r="O275" i="10"/>
  <c r="O274" i="10"/>
  <c r="O273" i="10"/>
  <c r="O272" i="10"/>
  <c r="O271" i="10"/>
  <c r="O270" i="10"/>
  <c r="O269" i="10"/>
  <c r="O268" i="10"/>
  <c r="O267" i="10"/>
  <c r="O266" i="10"/>
  <c r="O265" i="10"/>
  <c r="O264" i="10"/>
  <c r="O263" i="10"/>
  <c r="O262" i="10"/>
  <c r="O261" i="10"/>
  <c r="O260" i="10"/>
  <c r="O259" i="10"/>
  <c r="O258" i="10"/>
  <c r="O257" i="10"/>
  <c r="O256" i="10"/>
  <c r="O255" i="10"/>
  <c r="O254" i="10"/>
  <c r="O253" i="10"/>
  <c r="O252" i="10"/>
  <c r="O251" i="10"/>
  <c r="O250" i="10"/>
  <c r="O249" i="10"/>
  <c r="O248" i="10"/>
  <c r="O247" i="10"/>
  <c r="O246" i="10"/>
  <c r="O245" i="10"/>
  <c r="O244" i="10"/>
  <c r="O243" i="10"/>
  <c r="O242" i="10"/>
  <c r="O241" i="10"/>
  <c r="O240" i="10"/>
  <c r="O239" i="10"/>
  <c r="O238" i="10"/>
  <c r="O237" i="10"/>
  <c r="O236" i="10"/>
  <c r="O235" i="10"/>
  <c r="O234" i="10"/>
  <c r="O233" i="10"/>
  <c r="O232" i="10"/>
  <c r="O231" i="10"/>
  <c r="O230" i="10"/>
  <c r="O229" i="10"/>
  <c r="O228" i="10"/>
  <c r="O227" i="10"/>
  <c r="O226" i="10"/>
  <c r="O225" i="10"/>
  <c r="O224" i="10"/>
  <c r="O223" i="10"/>
  <c r="O222" i="10"/>
  <c r="O221" i="10"/>
  <c r="O220" i="10"/>
  <c r="O219" i="10"/>
  <c r="O218" i="10"/>
  <c r="O217" i="10"/>
  <c r="O216" i="10"/>
  <c r="O215" i="10"/>
  <c r="O214" i="10"/>
  <c r="O213" i="10"/>
  <c r="O212" i="10"/>
  <c r="O211" i="10"/>
  <c r="O210" i="10"/>
  <c r="O209" i="10"/>
  <c r="O208" i="10"/>
  <c r="O207" i="10"/>
  <c r="O206" i="10"/>
  <c r="O205" i="10"/>
  <c r="O204" i="10"/>
  <c r="O203" i="10"/>
  <c r="O202" i="10"/>
  <c r="O201" i="10"/>
  <c r="O200" i="10"/>
  <c r="O199" i="10"/>
  <c r="O198" i="10"/>
  <c r="O197" i="10"/>
  <c r="O196" i="10"/>
  <c r="O195" i="10"/>
  <c r="O194" i="10"/>
  <c r="O193" i="10"/>
  <c r="O192" i="10"/>
  <c r="O191" i="10"/>
  <c r="O190" i="10"/>
  <c r="O189" i="10"/>
  <c r="O188" i="10"/>
  <c r="O187" i="10"/>
  <c r="O186" i="10"/>
  <c r="O185" i="10"/>
  <c r="O184" i="10"/>
  <c r="O183" i="10"/>
  <c r="O182" i="10"/>
  <c r="O181" i="10"/>
  <c r="O180" i="10"/>
  <c r="O179" i="10"/>
  <c r="O178" i="10"/>
  <c r="O177" i="10"/>
  <c r="O176" i="10"/>
  <c r="O175" i="10"/>
  <c r="O174" i="10"/>
  <c r="O173" i="10"/>
  <c r="O172" i="10"/>
  <c r="O171" i="10"/>
  <c r="O170" i="10"/>
  <c r="O169" i="10"/>
  <c r="O168" i="10"/>
  <c r="O167" i="10"/>
  <c r="O166" i="10"/>
  <c r="O165" i="10"/>
  <c r="O164" i="10"/>
  <c r="O163" i="10"/>
  <c r="O162" i="10"/>
  <c r="O161" i="10"/>
  <c r="O160" i="10"/>
  <c r="O159" i="10"/>
  <c r="O158" i="10"/>
  <c r="O157" i="10"/>
  <c r="O156" i="10"/>
  <c r="O155" i="10"/>
  <c r="O154" i="10"/>
  <c r="O153" i="10"/>
  <c r="O152" i="10"/>
  <c r="O151" i="10"/>
  <c r="O150" i="10"/>
  <c r="O149" i="10"/>
  <c r="O148" i="10"/>
  <c r="O147" i="10"/>
  <c r="O146" i="10"/>
  <c r="O145" i="10"/>
  <c r="O144" i="10"/>
  <c r="O143" i="10"/>
  <c r="O142" i="10"/>
  <c r="O141" i="10"/>
  <c r="O140" i="10"/>
  <c r="O139" i="10"/>
  <c r="O138" i="10"/>
  <c r="O137" i="10"/>
  <c r="O136" i="10"/>
  <c r="O135" i="10"/>
  <c r="O134" i="10"/>
  <c r="O133" i="10"/>
  <c r="O132" i="10"/>
  <c r="O131" i="10"/>
  <c r="O130" i="10"/>
  <c r="O129" i="10"/>
  <c r="O128" i="10"/>
  <c r="O127" i="10"/>
  <c r="O126" i="10"/>
  <c r="O125" i="10"/>
  <c r="O124" i="10"/>
  <c r="O123" i="10"/>
  <c r="O122" i="10"/>
  <c r="O121" i="10"/>
  <c r="O120" i="10"/>
  <c r="O119" i="10"/>
  <c r="O118" i="10"/>
  <c r="O117" i="10"/>
  <c r="O116" i="10"/>
  <c r="O115" i="10"/>
  <c r="O114" i="10"/>
  <c r="O113" i="10"/>
  <c r="O112" i="10"/>
  <c r="O111" i="10"/>
  <c r="O110" i="10"/>
  <c r="O109" i="10"/>
  <c r="O108" i="10"/>
  <c r="O107" i="10"/>
  <c r="O106" i="10"/>
  <c r="O105" i="10"/>
  <c r="O104" i="10"/>
  <c r="O103" i="10"/>
  <c r="O102" i="10"/>
  <c r="O101" i="10"/>
  <c r="O100" i="10"/>
  <c r="O99" i="10"/>
  <c r="O98" i="10"/>
  <c r="O97" i="10"/>
  <c r="O96" i="10"/>
  <c r="O95" i="10"/>
  <c r="O94" i="10"/>
  <c r="O93" i="10"/>
  <c r="O92" i="10"/>
  <c r="O91" i="10"/>
  <c r="O90" i="10"/>
  <c r="O89" i="10"/>
  <c r="O88" i="10"/>
  <c r="O87" i="10"/>
  <c r="O86" i="10"/>
  <c r="O85" i="10"/>
  <c r="O84" i="10"/>
  <c r="O83" i="10"/>
  <c r="O82" i="10"/>
  <c r="O81" i="10"/>
  <c r="O80" i="10"/>
  <c r="O79" i="10"/>
  <c r="O78" i="10"/>
  <c r="O77" i="10"/>
  <c r="O76" i="10"/>
  <c r="O75" i="10"/>
  <c r="O74" i="10"/>
  <c r="O73" i="10"/>
  <c r="O72" i="10"/>
  <c r="O71" i="10"/>
  <c r="O70" i="10"/>
  <c r="O69" i="10"/>
  <c r="O68" i="10"/>
  <c r="O67" i="10"/>
  <c r="O66" i="10"/>
  <c r="O65" i="10"/>
  <c r="O64" i="10"/>
  <c r="O63" i="10"/>
  <c r="O62" i="10"/>
  <c r="O61" i="10"/>
  <c r="O60" i="10"/>
  <c r="O59" i="10"/>
  <c r="O58" i="10"/>
  <c r="O57" i="10"/>
  <c r="O56" i="10"/>
  <c r="O55" i="10"/>
  <c r="O54" i="10"/>
  <c r="O53" i="10"/>
  <c r="O52" i="10"/>
  <c r="O51" i="10"/>
  <c r="O50" i="10"/>
  <c r="O49" i="10"/>
  <c r="O48" i="10"/>
  <c r="O47" i="10"/>
  <c r="O46" i="10"/>
  <c r="O45" i="10"/>
  <c r="O44" i="10"/>
  <c r="O43" i="10"/>
  <c r="O42" i="10"/>
  <c r="O41" i="10"/>
  <c r="O40" i="10"/>
  <c r="O39" i="10"/>
  <c r="O38" i="10"/>
  <c r="O37" i="10"/>
  <c r="O36" i="10"/>
  <c r="O35" i="10"/>
  <c r="O34" i="10"/>
  <c r="O33" i="10"/>
  <c r="O32" i="10"/>
  <c r="O31" i="10"/>
  <c r="O30" i="10"/>
  <c r="O29" i="10"/>
  <c r="O28" i="10"/>
  <c r="O27" i="10"/>
  <c r="O26" i="10"/>
  <c r="O25" i="10"/>
  <c r="O24" i="10"/>
  <c r="O23" i="10"/>
  <c r="O22" i="10"/>
  <c r="O21" i="10"/>
  <c r="O20" i="10"/>
  <c r="O19" i="10"/>
  <c r="O18" i="10"/>
  <c r="O17" i="10"/>
  <c r="O16" i="10"/>
  <c r="O15" i="10"/>
  <c r="O14" i="10"/>
  <c r="O13" i="10"/>
  <c r="O12" i="10"/>
  <c r="O11" i="10"/>
  <c r="O10" i="10"/>
  <c r="O9" i="10"/>
  <c r="O8" i="10"/>
  <c r="O7" i="10"/>
  <c r="O6" i="10"/>
  <c r="O5" i="10"/>
  <c r="O4" i="10"/>
  <c r="O3" i="10"/>
  <c r="O2" i="10"/>
  <c r="AW244" i="9"/>
  <c r="AK244" i="9"/>
  <c r="B244" i="9"/>
  <c r="AR242" i="9"/>
  <c r="AN242" i="9"/>
  <c r="AO242" i="9" s="1"/>
  <c r="AP242" i="9" s="1"/>
  <c r="A239" i="9"/>
  <c r="C37" i="9"/>
  <c r="B37" i="9"/>
  <c r="A37" i="9"/>
  <c r="C34" i="9"/>
  <c r="AB29" i="9"/>
  <c r="AB38" i="9" s="1"/>
  <c r="AA29" i="9"/>
  <c r="AA38" i="9" s="1"/>
  <c r="Z29" i="9"/>
  <c r="Z38" i="9" s="1"/>
  <c r="Y29" i="9"/>
  <c r="Y38" i="9" s="1"/>
  <c r="Y245" i="9" s="1"/>
  <c r="X29" i="9"/>
  <c r="X38" i="9" s="1"/>
  <c r="W29" i="9"/>
  <c r="W38" i="9" s="1"/>
  <c r="V29" i="9"/>
  <c r="V38" i="9" s="1"/>
  <c r="U29" i="9"/>
  <c r="T29" i="9"/>
  <c r="T38" i="9" s="1"/>
  <c r="S29" i="9"/>
  <c r="S38" i="9" s="1"/>
  <c r="R29" i="9"/>
  <c r="R38" i="9" s="1"/>
  <c r="Q29" i="9"/>
  <c r="P29" i="9"/>
  <c r="P38" i="9" s="1"/>
  <c r="O29" i="9"/>
  <c r="O38" i="9" s="1"/>
  <c r="N29" i="9"/>
  <c r="N38" i="9" s="1"/>
  <c r="M29" i="9"/>
  <c r="L29" i="9"/>
  <c r="L38" i="9" s="1"/>
  <c r="K29" i="9"/>
  <c r="K38" i="9" s="1"/>
  <c r="J29" i="9"/>
  <c r="J38" i="9" s="1"/>
  <c r="I29" i="9"/>
  <c r="I38" i="9" s="1"/>
  <c r="I245" i="9" s="1"/>
  <c r="H29" i="9"/>
  <c r="H38" i="9" s="1"/>
  <c r="G29" i="9"/>
  <c r="G38" i="9" s="1"/>
  <c r="F29" i="9"/>
  <c r="F38" i="9" s="1"/>
  <c r="E29" i="9"/>
  <c r="AB28" i="9"/>
  <c r="AA28" i="9"/>
  <c r="AA37" i="9" s="1"/>
  <c r="Z28" i="9"/>
  <c r="Y28" i="9"/>
  <c r="Y37" i="9" s="1"/>
  <c r="X28" i="9"/>
  <c r="W28" i="9"/>
  <c r="W37" i="9" s="1"/>
  <c r="V28" i="9"/>
  <c r="U28" i="9"/>
  <c r="U37" i="9" s="1"/>
  <c r="T28" i="9"/>
  <c r="S28" i="9"/>
  <c r="S37" i="9" s="1"/>
  <c r="R28" i="9"/>
  <c r="Q28" i="9"/>
  <c r="Q37" i="9" s="1"/>
  <c r="Q244" i="9" s="1"/>
  <c r="P28" i="9"/>
  <c r="O28" i="9"/>
  <c r="O37" i="9" s="1"/>
  <c r="N28" i="9"/>
  <c r="M28" i="9"/>
  <c r="M37" i="9" s="1"/>
  <c r="L28" i="9"/>
  <c r="K28" i="9"/>
  <c r="K37" i="9" s="1"/>
  <c r="J28" i="9"/>
  <c r="I28" i="9"/>
  <c r="I37" i="9" s="1"/>
  <c r="H28" i="9"/>
  <c r="G28" i="9"/>
  <c r="G37" i="9" s="1"/>
  <c r="F28" i="9"/>
  <c r="E28" i="9"/>
  <c r="D28" i="9"/>
  <c r="D37" i="9" s="1"/>
  <c r="C28" i="9"/>
  <c r="B25" i="9"/>
  <c r="C4" i="9"/>
  <c r="B4" i="9"/>
  <c r="C180" i="5"/>
  <c r="C181" i="5"/>
  <c r="B182" i="5"/>
  <c r="B183" i="5"/>
  <c r="B184" i="5"/>
  <c r="E184" i="5" s="1"/>
  <c r="B185" i="5"/>
  <c r="B186" i="5"/>
  <c r="C188" i="5"/>
  <c r="D188" i="5"/>
  <c r="E188" i="5"/>
  <c r="F188" i="5"/>
  <c r="G188" i="5"/>
  <c r="H188" i="5"/>
  <c r="I188" i="5"/>
  <c r="J188" i="5"/>
  <c r="K188" i="5"/>
  <c r="L188" i="5"/>
  <c r="M188" i="5"/>
  <c r="N188" i="5"/>
  <c r="O188" i="5"/>
  <c r="P188" i="5"/>
  <c r="Q188" i="5"/>
  <c r="R188" i="5"/>
  <c r="S188" i="5"/>
  <c r="T188" i="5"/>
  <c r="U188" i="5"/>
  <c r="V188" i="5"/>
  <c r="W188" i="5"/>
  <c r="X188" i="5"/>
  <c r="Y188" i="5"/>
  <c r="Z188" i="5"/>
  <c r="AA188" i="5"/>
  <c r="AB188" i="5"/>
  <c r="AC188" i="5"/>
  <c r="AD188" i="5"/>
  <c r="AE188" i="5"/>
  <c r="AF188" i="5"/>
  <c r="AG188" i="5"/>
  <c r="AH188" i="5"/>
  <c r="AI188" i="5"/>
  <c r="C189" i="5"/>
  <c r="D189" i="5"/>
  <c r="E189" i="5"/>
  <c r="F189" i="5"/>
  <c r="G189" i="5"/>
  <c r="H189" i="5"/>
  <c r="I189" i="5"/>
  <c r="J189" i="5"/>
  <c r="K189" i="5"/>
  <c r="L189" i="5"/>
  <c r="M189" i="5"/>
  <c r="N189" i="5"/>
  <c r="O189" i="5"/>
  <c r="P189" i="5"/>
  <c r="Q189" i="5"/>
  <c r="R189" i="5"/>
  <c r="S189" i="5"/>
  <c r="T189" i="5"/>
  <c r="U189" i="5"/>
  <c r="V189" i="5"/>
  <c r="W189" i="5"/>
  <c r="X189" i="5"/>
  <c r="Y189" i="5"/>
  <c r="Z189" i="5"/>
  <c r="AA189" i="5"/>
  <c r="AB189" i="5"/>
  <c r="AC189" i="5"/>
  <c r="AD189" i="5"/>
  <c r="AE189" i="5"/>
  <c r="AF189" i="5"/>
  <c r="AG189" i="5"/>
  <c r="AH189" i="5"/>
  <c r="AI189" i="5"/>
  <c r="B190" i="5"/>
  <c r="F384" i="10" l="1"/>
  <c r="AB37" i="9"/>
  <c r="AB244" i="9" s="1"/>
  <c r="X37" i="9"/>
  <c r="X244" i="9" s="1"/>
  <c r="T37" i="9"/>
  <c r="T244" i="9" s="1"/>
  <c r="P37" i="9"/>
  <c r="P244" i="9" s="1"/>
  <c r="L37" i="9"/>
  <c r="L244" i="9" s="1"/>
  <c r="H37" i="9"/>
  <c r="H244" i="9" s="1"/>
  <c r="F245" i="9"/>
  <c r="J245" i="9"/>
  <c r="N245" i="9"/>
  <c r="R245" i="9"/>
  <c r="V245" i="9"/>
  <c r="Z245" i="9"/>
  <c r="Z37" i="9"/>
  <c r="Z244" i="9" s="1"/>
  <c r="V37" i="9"/>
  <c r="V244" i="9" s="1"/>
  <c r="R37" i="9"/>
  <c r="R244" i="9" s="1"/>
  <c r="N37" i="9"/>
  <c r="N244" i="9" s="1"/>
  <c r="J37" i="9"/>
  <c r="J244" i="9" s="1"/>
  <c r="F37" i="9"/>
  <c r="F244" i="9" s="1"/>
  <c r="U38" i="9"/>
  <c r="U245" i="9" s="1"/>
  <c r="Q38" i="9"/>
  <c r="Q245" i="9" s="1"/>
  <c r="M38" i="9"/>
  <c r="M245" i="9" s="1"/>
  <c r="E38" i="9"/>
  <c r="E245" i="9" s="1"/>
  <c r="G244" i="9"/>
  <c r="K244" i="9"/>
  <c r="O244" i="9"/>
  <c r="S244" i="9"/>
  <c r="W244" i="9"/>
  <c r="AA244" i="9"/>
  <c r="G245" i="9"/>
  <c r="K245" i="9"/>
  <c r="O245" i="9"/>
  <c r="S245" i="9"/>
  <c r="W245" i="9"/>
  <c r="AA245" i="9"/>
  <c r="E37" i="9"/>
  <c r="E244" i="9" s="1"/>
  <c r="H245" i="9"/>
  <c r="L245" i="9"/>
  <c r="P245" i="9"/>
  <c r="T245" i="9"/>
  <c r="X245" i="9"/>
  <c r="AB245" i="9"/>
  <c r="I244" i="9"/>
  <c r="M244" i="9"/>
  <c r="U244" i="9"/>
  <c r="Y244" i="9"/>
  <c r="AJ244" i="9"/>
  <c r="AV244" i="9"/>
  <c r="AS242" i="9"/>
  <c r="O380" i="10"/>
  <c r="E387" i="10"/>
  <c r="F386" i="10"/>
  <c r="AG184" i="5"/>
  <c r="A6" i="8"/>
  <c r="B6" i="8"/>
  <c r="A7" i="8"/>
  <c r="B7" i="8"/>
  <c r="A8" i="8"/>
  <c r="B8" i="8"/>
  <c r="A9" i="8"/>
  <c r="B9" i="8"/>
  <c r="A10" i="8"/>
  <c r="B10" i="8"/>
  <c r="A11" i="8"/>
  <c r="B11" i="8"/>
  <c r="A12" i="8"/>
  <c r="B12" i="8"/>
  <c r="A13" i="8"/>
  <c r="B13" i="8"/>
  <c r="A14" i="8"/>
  <c r="B14" i="8"/>
  <c r="A15" i="8"/>
  <c r="B15" i="8"/>
  <c r="A16" i="8"/>
  <c r="B16" i="8"/>
  <c r="A17" i="8"/>
  <c r="B17" i="8"/>
  <c r="A18" i="8"/>
  <c r="B18" i="8"/>
  <c r="A19" i="8"/>
  <c r="B19" i="8"/>
  <c r="A20" i="8"/>
  <c r="B20" i="8"/>
  <c r="A21" i="8"/>
  <c r="B21" i="8"/>
  <c r="A22" i="8"/>
  <c r="B22" i="8"/>
  <c r="A23" i="8"/>
  <c r="B23" i="8"/>
  <c r="B5" i="8"/>
  <c r="A5" i="8"/>
  <c r="E388" i="10" l="1"/>
  <c r="F387" i="10"/>
  <c r="AT242" i="9"/>
  <c r="A409" i="5"/>
  <c r="B409" i="5"/>
  <c r="C409" i="5"/>
  <c r="A410" i="5"/>
  <c r="B410" i="5"/>
  <c r="C410" i="5"/>
  <c r="A411" i="5"/>
  <c r="B411" i="5"/>
  <c r="C411" i="5"/>
  <c r="A412" i="5"/>
  <c r="B412" i="5"/>
  <c r="C412" i="5"/>
  <c r="A413" i="5"/>
  <c r="B413" i="5"/>
  <c r="C413" i="5"/>
  <c r="A414" i="5"/>
  <c r="B414" i="5"/>
  <c r="C414" i="5"/>
  <c r="A415" i="5"/>
  <c r="B415" i="5"/>
  <c r="C415" i="5"/>
  <c r="A416" i="5"/>
  <c r="B416" i="5"/>
  <c r="C416" i="5"/>
  <c r="A417" i="5"/>
  <c r="B417" i="5"/>
  <c r="C417" i="5"/>
  <c r="A418" i="5"/>
  <c r="B418" i="5"/>
  <c r="C418" i="5"/>
  <c r="A419" i="5"/>
  <c r="B419" i="5"/>
  <c r="C419" i="5"/>
  <c r="A420" i="5"/>
  <c r="B420" i="5"/>
  <c r="C420" i="5"/>
  <c r="A421" i="5"/>
  <c r="B421" i="5"/>
  <c r="C421" i="5"/>
  <c r="A422" i="5"/>
  <c r="B422" i="5"/>
  <c r="C422" i="5"/>
  <c r="A423" i="5"/>
  <c r="B423" i="5"/>
  <c r="C423" i="5"/>
  <c r="A424" i="5"/>
  <c r="B424" i="5"/>
  <c r="C424" i="5"/>
  <c r="A425" i="5"/>
  <c r="B425" i="5"/>
  <c r="C425" i="5"/>
  <c r="A426" i="5"/>
  <c r="B426" i="5"/>
  <c r="C426" i="5"/>
  <c r="A427" i="5"/>
  <c r="B427" i="5"/>
  <c r="C427" i="5"/>
  <c r="A428" i="5"/>
  <c r="B428" i="5"/>
  <c r="C428" i="5"/>
  <c r="A429" i="5"/>
  <c r="B429" i="5"/>
  <c r="C429" i="5"/>
  <c r="A430" i="5"/>
  <c r="B430" i="5"/>
  <c r="C430" i="5"/>
  <c r="A431" i="5"/>
  <c r="B431" i="5"/>
  <c r="C431" i="5"/>
  <c r="A432" i="5"/>
  <c r="B432" i="5"/>
  <c r="C432" i="5"/>
  <c r="A433" i="5"/>
  <c r="B433" i="5"/>
  <c r="C433" i="5"/>
  <c r="A434" i="5"/>
  <c r="B434" i="5"/>
  <c r="C434" i="5"/>
  <c r="A435" i="5"/>
  <c r="B435" i="5"/>
  <c r="C435" i="5"/>
  <c r="A436" i="5"/>
  <c r="B436" i="5"/>
  <c r="C436" i="5"/>
  <c r="A437" i="5"/>
  <c r="B437" i="5"/>
  <c r="C437" i="5"/>
  <c r="A438" i="5"/>
  <c r="B438" i="5"/>
  <c r="C438" i="5"/>
  <c r="A439" i="5"/>
  <c r="B439" i="5"/>
  <c r="C439" i="5"/>
  <c r="A440" i="5"/>
  <c r="B440" i="5"/>
  <c r="C440" i="5"/>
  <c r="A441" i="5"/>
  <c r="B441" i="5"/>
  <c r="C441" i="5"/>
  <c r="A442" i="5"/>
  <c r="B442" i="5"/>
  <c r="C442" i="5"/>
  <c r="A443" i="5"/>
  <c r="B443" i="5"/>
  <c r="C443" i="5"/>
  <c r="A444" i="5"/>
  <c r="B444" i="5"/>
  <c r="C444" i="5"/>
  <c r="A445" i="5"/>
  <c r="B445" i="5"/>
  <c r="C445" i="5"/>
  <c r="A446" i="5"/>
  <c r="B446" i="5"/>
  <c r="C446" i="5"/>
  <c r="A447" i="5"/>
  <c r="B447" i="5"/>
  <c r="C447" i="5"/>
  <c r="A448" i="5"/>
  <c r="B448" i="5"/>
  <c r="C448" i="5"/>
  <c r="A449" i="5"/>
  <c r="B449" i="5"/>
  <c r="C449" i="5"/>
  <c r="A450" i="5"/>
  <c r="B450" i="5"/>
  <c r="C450" i="5"/>
  <c r="A451" i="5"/>
  <c r="B451" i="5"/>
  <c r="C451" i="5"/>
  <c r="A452" i="5"/>
  <c r="B452" i="5"/>
  <c r="C452" i="5"/>
  <c r="A453" i="5"/>
  <c r="B453" i="5"/>
  <c r="C453" i="5"/>
  <c r="A454" i="5"/>
  <c r="B454" i="5"/>
  <c r="C454" i="5"/>
  <c r="A455" i="5"/>
  <c r="B455" i="5"/>
  <c r="C455" i="5"/>
  <c r="A456" i="5"/>
  <c r="B456" i="5"/>
  <c r="C456" i="5"/>
  <c r="A457" i="5"/>
  <c r="B457" i="5"/>
  <c r="C457" i="5"/>
  <c r="A458" i="5"/>
  <c r="B458" i="5"/>
  <c r="C458" i="5"/>
  <c r="A459" i="5"/>
  <c r="B459" i="5"/>
  <c r="C459" i="5"/>
  <c r="A460" i="5"/>
  <c r="B460" i="5"/>
  <c r="C460" i="5"/>
  <c r="A461" i="5"/>
  <c r="B461" i="5"/>
  <c r="C461" i="5"/>
  <c r="A462" i="5"/>
  <c r="B462" i="5"/>
  <c r="C462" i="5"/>
  <c r="A463" i="5"/>
  <c r="B463" i="5"/>
  <c r="C463" i="5"/>
  <c r="A464" i="5"/>
  <c r="B464" i="5"/>
  <c r="C464" i="5"/>
  <c r="A465" i="5"/>
  <c r="B465" i="5"/>
  <c r="C465" i="5"/>
  <c r="A466" i="5"/>
  <c r="B466" i="5"/>
  <c r="C466" i="5"/>
  <c r="A467" i="5"/>
  <c r="B467" i="5"/>
  <c r="C467" i="5"/>
  <c r="A468" i="5"/>
  <c r="B468" i="5"/>
  <c r="C468" i="5"/>
  <c r="A469" i="5"/>
  <c r="B469" i="5"/>
  <c r="C469" i="5"/>
  <c r="A470" i="5"/>
  <c r="B470" i="5"/>
  <c r="C470" i="5"/>
  <c r="A471" i="5"/>
  <c r="B471" i="5"/>
  <c r="C471" i="5"/>
  <c r="A472" i="5"/>
  <c r="B472" i="5"/>
  <c r="C472" i="5"/>
  <c r="A473" i="5"/>
  <c r="B473" i="5"/>
  <c r="C473" i="5"/>
  <c r="A474" i="5"/>
  <c r="B474" i="5"/>
  <c r="C474" i="5"/>
  <c r="A475" i="5"/>
  <c r="B475" i="5"/>
  <c r="C475" i="5"/>
  <c r="A476" i="5"/>
  <c r="B476" i="5"/>
  <c r="C476" i="5"/>
  <c r="A477" i="5"/>
  <c r="B477" i="5"/>
  <c r="C477" i="5"/>
  <c r="A478" i="5"/>
  <c r="B478" i="5"/>
  <c r="C478" i="5"/>
  <c r="A479" i="5"/>
  <c r="B479" i="5"/>
  <c r="C479" i="5"/>
  <c r="A480" i="5"/>
  <c r="B480" i="5"/>
  <c r="C480" i="5"/>
  <c r="A481" i="5"/>
  <c r="B481" i="5"/>
  <c r="C481" i="5"/>
  <c r="A482" i="5"/>
  <c r="B482" i="5"/>
  <c r="C482" i="5"/>
  <c r="A483" i="5"/>
  <c r="B483" i="5"/>
  <c r="C483" i="5"/>
  <c r="A484" i="5"/>
  <c r="B484" i="5"/>
  <c r="C484" i="5"/>
  <c r="A485" i="5"/>
  <c r="B485" i="5"/>
  <c r="C485" i="5"/>
  <c r="A486" i="5"/>
  <c r="B486" i="5"/>
  <c r="C486" i="5"/>
  <c r="A487" i="5"/>
  <c r="B487" i="5"/>
  <c r="C487" i="5"/>
  <c r="A488" i="5"/>
  <c r="B488" i="5"/>
  <c r="C488" i="5"/>
  <c r="A489" i="5"/>
  <c r="B489" i="5"/>
  <c r="C489" i="5"/>
  <c r="A490" i="5"/>
  <c r="B490" i="5"/>
  <c r="C490" i="5"/>
  <c r="A491" i="5"/>
  <c r="B491" i="5"/>
  <c r="C491" i="5"/>
  <c r="A492" i="5"/>
  <c r="B492" i="5"/>
  <c r="C492" i="5"/>
  <c r="A493" i="5"/>
  <c r="B493" i="5"/>
  <c r="C493" i="5"/>
  <c r="A494" i="5"/>
  <c r="B494" i="5"/>
  <c r="C494" i="5"/>
  <c r="A495" i="5"/>
  <c r="B495" i="5"/>
  <c r="C495" i="5"/>
  <c r="A496" i="5"/>
  <c r="B496" i="5"/>
  <c r="C496" i="5"/>
  <c r="A497" i="5"/>
  <c r="B497" i="5"/>
  <c r="C497" i="5"/>
  <c r="A498" i="5"/>
  <c r="B498" i="5"/>
  <c r="C498" i="5"/>
  <c r="A499" i="5"/>
  <c r="B499" i="5"/>
  <c r="C499" i="5"/>
  <c r="A500" i="5"/>
  <c r="B500" i="5"/>
  <c r="C500" i="5"/>
  <c r="A501" i="5"/>
  <c r="B501" i="5"/>
  <c r="C501" i="5"/>
  <c r="A502" i="5"/>
  <c r="B502" i="5"/>
  <c r="C502" i="5"/>
  <c r="A503" i="5"/>
  <c r="B503" i="5"/>
  <c r="C503" i="5"/>
  <c r="A504" i="5"/>
  <c r="B504" i="5"/>
  <c r="C504" i="5"/>
  <c r="A505" i="5"/>
  <c r="B505" i="5"/>
  <c r="C505" i="5"/>
  <c r="A506" i="5"/>
  <c r="B506" i="5"/>
  <c r="C506" i="5"/>
  <c r="A507" i="5"/>
  <c r="B507" i="5"/>
  <c r="C507" i="5"/>
  <c r="A508" i="5"/>
  <c r="B508" i="5"/>
  <c r="C508" i="5"/>
  <c r="A509" i="5"/>
  <c r="B509" i="5"/>
  <c r="C509" i="5"/>
  <c r="A510" i="5"/>
  <c r="B510" i="5"/>
  <c r="C510" i="5"/>
  <c r="A511" i="5"/>
  <c r="B511" i="5"/>
  <c r="C511" i="5"/>
  <c r="A512" i="5"/>
  <c r="B512" i="5"/>
  <c r="C512" i="5"/>
  <c r="A513" i="5"/>
  <c r="B513" i="5"/>
  <c r="C513" i="5"/>
  <c r="A514" i="5"/>
  <c r="B514" i="5"/>
  <c r="C514" i="5"/>
  <c r="A515" i="5"/>
  <c r="B515" i="5"/>
  <c r="C515" i="5"/>
  <c r="A516" i="5"/>
  <c r="B516" i="5"/>
  <c r="C516" i="5"/>
  <c r="A517" i="5"/>
  <c r="B517" i="5"/>
  <c r="C517" i="5"/>
  <c r="A518" i="5"/>
  <c r="B518" i="5"/>
  <c r="C518" i="5"/>
  <c r="A519" i="5"/>
  <c r="B519" i="5"/>
  <c r="C519" i="5"/>
  <c r="A520" i="5"/>
  <c r="B520" i="5"/>
  <c r="C520" i="5"/>
  <c r="A521" i="5"/>
  <c r="B521" i="5"/>
  <c r="C521" i="5"/>
  <c r="A522" i="5"/>
  <c r="B522" i="5"/>
  <c r="C522" i="5"/>
  <c r="A523" i="5"/>
  <c r="B523" i="5"/>
  <c r="C523" i="5"/>
  <c r="A524" i="5"/>
  <c r="B524" i="5"/>
  <c r="C524" i="5"/>
  <c r="A525" i="5"/>
  <c r="B525" i="5"/>
  <c r="C525" i="5"/>
  <c r="A526" i="5"/>
  <c r="B526" i="5"/>
  <c r="C526" i="5"/>
  <c r="A527" i="5"/>
  <c r="B527" i="5"/>
  <c r="C527" i="5"/>
  <c r="A528" i="5"/>
  <c r="B528" i="5"/>
  <c r="C528" i="5"/>
  <c r="A529" i="5"/>
  <c r="B529" i="5"/>
  <c r="C529" i="5"/>
  <c r="A530" i="5"/>
  <c r="B530" i="5"/>
  <c r="C530" i="5"/>
  <c r="A531" i="5"/>
  <c r="B531" i="5"/>
  <c r="C531" i="5"/>
  <c r="A532" i="5"/>
  <c r="B532" i="5"/>
  <c r="C532" i="5"/>
  <c r="A533" i="5"/>
  <c r="B533" i="5"/>
  <c r="C533" i="5"/>
  <c r="A534" i="5"/>
  <c r="B534" i="5"/>
  <c r="C534" i="5"/>
  <c r="A535" i="5"/>
  <c r="B535" i="5"/>
  <c r="C535" i="5"/>
  <c r="A536" i="5"/>
  <c r="B536" i="5"/>
  <c r="C536" i="5"/>
  <c r="A537" i="5"/>
  <c r="B537" i="5"/>
  <c r="C537" i="5"/>
  <c r="A538" i="5"/>
  <c r="B538" i="5"/>
  <c r="C538" i="5"/>
  <c r="A539" i="5"/>
  <c r="B539" i="5"/>
  <c r="C539" i="5"/>
  <c r="A540" i="5"/>
  <c r="B540" i="5"/>
  <c r="C540" i="5"/>
  <c r="A541" i="5"/>
  <c r="B541" i="5"/>
  <c r="C541" i="5"/>
  <c r="A542" i="5"/>
  <c r="B542" i="5"/>
  <c r="C542" i="5"/>
  <c r="A543" i="5"/>
  <c r="B543" i="5"/>
  <c r="C543" i="5"/>
  <c r="A544" i="5"/>
  <c r="B544" i="5"/>
  <c r="C544" i="5"/>
  <c r="A545" i="5"/>
  <c r="B545" i="5"/>
  <c r="C545" i="5"/>
  <c r="A546" i="5"/>
  <c r="B546" i="5"/>
  <c r="C546" i="5"/>
  <c r="A547" i="5"/>
  <c r="B547" i="5"/>
  <c r="C547" i="5"/>
  <c r="A548" i="5"/>
  <c r="B548" i="5"/>
  <c r="C548" i="5"/>
  <c r="A549" i="5"/>
  <c r="B549" i="5"/>
  <c r="C549" i="5"/>
  <c r="A550" i="5"/>
  <c r="B550" i="5"/>
  <c r="C550" i="5"/>
  <c r="A551" i="5"/>
  <c r="B551" i="5"/>
  <c r="C551" i="5"/>
  <c r="A552" i="5"/>
  <c r="B552" i="5"/>
  <c r="C552" i="5"/>
  <c r="A553" i="5"/>
  <c r="B553" i="5"/>
  <c r="C553" i="5"/>
  <c r="A554" i="5"/>
  <c r="B554" i="5"/>
  <c r="C554" i="5"/>
  <c r="A555" i="5"/>
  <c r="B555" i="5"/>
  <c r="C555" i="5"/>
  <c r="A556" i="5"/>
  <c r="B556" i="5"/>
  <c r="C556" i="5"/>
  <c r="A557" i="5"/>
  <c r="B557" i="5"/>
  <c r="C557" i="5"/>
  <c r="A558" i="5"/>
  <c r="B558" i="5"/>
  <c r="C558" i="5"/>
  <c r="A559" i="5"/>
  <c r="B559" i="5"/>
  <c r="C559" i="5"/>
  <c r="A560" i="5"/>
  <c r="B560" i="5"/>
  <c r="C560" i="5"/>
  <c r="A561" i="5"/>
  <c r="B561" i="5"/>
  <c r="C561" i="5"/>
  <c r="A562" i="5"/>
  <c r="B562" i="5"/>
  <c r="C562" i="5"/>
  <c r="A563" i="5"/>
  <c r="B563" i="5"/>
  <c r="C563" i="5"/>
  <c r="A564" i="5"/>
  <c r="B564" i="5"/>
  <c r="C564" i="5"/>
  <c r="A565" i="5"/>
  <c r="B565" i="5"/>
  <c r="C565" i="5"/>
  <c r="A566" i="5"/>
  <c r="B566" i="5"/>
  <c r="C566" i="5"/>
  <c r="A567" i="5"/>
  <c r="B567" i="5"/>
  <c r="C567" i="5"/>
  <c r="A568" i="5"/>
  <c r="B568" i="5"/>
  <c r="C568" i="5"/>
  <c r="A569" i="5"/>
  <c r="B569" i="5"/>
  <c r="C569" i="5"/>
  <c r="A570" i="5"/>
  <c r="B570" i="5"/>
  <c r="C570" i="5"/>
  <c r="A571" i="5"/>
  <c r="B571" i="5"/>
  <c r="C571" i="5"/>
  <c r="A572" i="5"/>
  <c r="B572" i="5"/>
  <c r="C572" i="5"/>
  <c r="A573" i="5"/>
  <c r="B573" i="5"/>
  <c r="C573" i="5"/>
  <c r="A574" i="5"/>
  <c r="B574" i="5"/>
  <c r="C574" i="5"/>
  <c r="A575" i="5"/>
  <c r="B575" i="5"/>
  <c r="C575" i="5"/>
  <c r="A576" i="5"/>
  <c r="B576" i="5"/>
  <c r="C576" i="5"/>
  <c r="A577" i="5"/>
  <c r="B577" i="5"/>
  <c r="C577" i="5"/>
  <c r="A578" i="5"/>
  <c r="B578" i="5"/>
  <c r="C578" i="5"/>
  <c r="A579" i="5"/>
  <c r="B579" i="5"/>
  <c r="C579" i="5"/>
  <c r="A580" i="5"/>
  <c r="B580" i="5"/>
  <c r="C580" i="5"/>
  <c r="A581" i="5"/>
  <c r="B581" i="5"/>
  <c r="C581" i="5"/>
  <c r="A582" i="5"/>
  <c r="B582" i="5"/>
  <c r="C582" i="5"/>
  <c r="A583" i="5"/>
  <c r="B583" i="5"/>
  <c r="C583" i="5"/>
  <c r="A584" i="5"/>
  <c r="B584" i="5"/>
  <c r="C584" i="5"/>
  <c r="A585" i="5"/>
  <c r="B585" i="5"/>
  <c r="C585" i="5"/>
  <c r="A586" i="5"/>
  <c r="B586" i="5"/>
  <c r="C586" i="5"/>
  <c r="A587" i="5"/>
  <c r="B587" i="5"/>
  <c r="C587" i="5"/>
  <c r="A588" i="5"/>
  <c r="B588" i="5"/>
  <c r="C588" i="5"/>
  <c r="A589" i="5"/>
  <c r="B589" i="5"/>
  <c r="C589" i="5"/>
  <c r="A590" i="5"/>
  <c r="B590" i="5"/>
  <c r="C590" i="5"/>
  <c r="A591" i="5"/>
  <c r="B591" i="5"/>
  <c r="C591" i="5"/>
  <c r="A592" i="5"/>
  <c r="B592" i="5"/>
  <c r="C592" i="5"/>
  <c r="A593" i="5"/>
  <c r="B593" i="5"/>
  <c r="C593" i="5"/>
  <c r="A594" i="5"/>
  <c r="B594" i="5"/>
  <c r="C594" i="5"/>
  <c r="A595" i="5"/>
  <c r="B595" i="5"/>
  <c r="C595" i="5"/>
  <c r="A596" i="5"/>
  <c r="B596" i="5"/>
  <c r="C596" i="5"/>
  <c r="A597" i="5"/>
  <c r="B597" i="5"/>
  <c r="C597" i="5"/>
  <c r="A598" i="5"/>
  <c r="B598" i="5"/>
  <c r="C598" i="5"/>
  <c r="A599" i="5"/>
  <c r="B599" i="5"/>
  <c r="C599" i="5"/>
  <c r="A600" i="5"/>
  <c r="B600" i="5"/>
  <c r="C600" i="5"/>
  <c r="A601" i="5"/>
  <c r="B601" i="5"/>
  <c r="C601" i="5"/>
  <c r="A602" i="5"/>
  <c r="B602" i="5"/>
  <c r="C602" i="5"/>
  <c r="A603" i="5"/>
  <c r="B603" i="5"/>
  <c r="C603" i="5"/>
  <c r="A604" i="5"/>
  <c r="B604" i="5"/>
  <c r="C604" i="5"/>
  <c r="A605" i="5"/>
  <c r="B605" i="5"/>
  <c r="C605" i="5"/>
  <c r="A606" i="5"/>
  <c r="B606" i="5"/>
  <c r="C606" i="5"/>
  <c r="A607" i="5"/>
  <c r="B607" i="5"/>
  <c r="C607" i="5"/>
  <c r="B408" i="5"/>
  <c r="C408" i="5"/>
  <c r="A408" i="5"/>
  <c r="B406" i="5"/>
  <c r="G201" i="5"/>
  <c r="H201" i="5"/>
  <c r="K201" i="5"/>
  <c r="L201" i="5"/>
  <c r="G202" i="5"/>
  <c r="H202" i="5"/>
  <c r="J202" i="5"/>
  <c r="K202" i="5"/>
  <c r="L202" i="5"/>
  <c r="L203" i="5"/>
  <c r="G204" i="5"/>
  <c r="J204" i="5"/>
  <c r="K204" i="5"/>
  <c r="L204" i="5"/>
  <c r="E206" i="5"/>
  <c r="F206" i="5"/>
  <c r="G206" i="5"/>
  <c r="J206" i="5"/>
  <c r="K206" i="5"/>
  <c r="L206" i="5"/>
  <c r="E207" i="5"/>
  <c r="F207" i="5"/>
  <c r="G207" i="5"/>
  <c r="H207" i="5"/>
  <c r="J207" i="5"/>
  <c r="K207" i="5"/>
  <c r="E208" i="5"/>
  <c r="F208" i="5"/>
  <c r="G208" i="5"/>
  <c r="H208" i="5"/>
  <c r="I208" i="5"/>
  <c r="K208" i="5"/>
  <c r="E209" i="5"/>
  <c r="G209" i="5"/>
  <c r="H209" i="5"/>
  <c r="I209" i="5"/>
  <c r="E210" i="5"/>
  <c r="G210" i="5"/>
  <c r="E211" i="5"/>
  <c r="G211" i="5"/>
  <c r="H211" i="5"/>
  <c r="I211" i="5"/>
  <c r="K211" i="5"/>
  <c r="L211" i="5"/>
  <c r="E212" i="5"/>
  <c r="F212" i="5"/>
  <c r="G212" i="5"/>
  <c r="I212" i="5"/>
  <c r="L212" i="5"/>
  <c r="E213" i="5"/>
  <c r="F213" i="5"/>
  <c r="G213" i="5"/>
  <c r="H213" i="5"/>
  <c r="I213" i="5"/>
  <c r="J213" i="5"/>
  <c r="K213" i="5"/>
  <c r="E214" i="5"/>
  <c r="F214" i="5"/>
  <c r="G214" i="5"/>
  <c r="H214" i="5"/>
  <c r="I214" i="5"/>
  <c r="J214" i="5"/>
  <c r="K214" i="5"/>
  <c r="E215" i="5"/>
  <c r="F215" i="5"/>
  <c r="G215" i="5"/>
  <c r="H215" i="5"/>
  <c r="I215" i="5"/>
  <c r="J215" i="5"/>
  <c r="K215" i="5"/>
  <c r="F217" i="5"/>
  <c r="H217" i="5"/>
  <c r="I217" i="5"/>
  <c r="J217" i="5"/>
  <c r="K217" i="5"/>
  <c r="L217" i="5"/>
  <c r="G218" i="5"/>
  <c r="H218" i="5"/>
  <c r="K218" i="5"/>
  <c r="E219" i="5"/>
  <c r="H219" i="5"/>
  <c r="I219" i="5"/>
  <c r="J219" i="5"/>
  <c r="E220" i="5"/>
  <c r="G220" i="5"/>
  <c r="H220" i="5"/>
  <c r="I220" i="5"/>
  <c r="J220" i="5"/>
  <c r="K220" i="5"/>
  <c r="L220" i="5"/>
  <c r="E221" i="5"/>
  <c r="G221" i="5"/>
  <c r="H221" i="5"/>
  <c r="I221" i="5"/>
  <c r="J221" i="5"/>
  <c r="L221" i="5"/>
  <c r="L222" i="5"/>
  <c r="H223" i="5"/>
  <c r="J223" i="5"/>
  <c r="K223" i="5"/>
  <c r="L223" i="5"/>
  <c r="E224" i="5"/>
  <c r="F224" i="5"/>
  <c r="I224" i="5"/>
  <c r="J224" i="5"/>
  <c r="K224" i="5"/>
  <c r="F225" i="5"/>
  <c r="E227" i="5"/>
  <c r="G227" i="5"/>
  <c r="H227" i="5"/>
  <c r="E228" i="5"/>
  <c r="G228" i="5"/>
  <c r="H228" i="5"/>
  <c r="K228" i="5"/>
  <c r="L228" i="5"/>
  <c r="E229" i="5"/>
  <c r="G229" i="5"/>
  <c r="H229" i="5"/>
  <c r="J229" i="5"/>
  <c r="K229" i="5"/>
  <c r="L229" i="5"/>
  <c r="E230" i="5"/>
  <c r="F230" i="5"/>
  <c r="H230" i="5"/>
  <c r="I230" i="5"/>
  <c r="E231" i="5"/>
  <c r="F231" i="5"/>
  <c r="G231" i="5"/>
  <c r="H231" i="5"/>
  <c r="K231" i="5"/>
  <c r="L231" i="5"/>
  <c r="E232" i="5"/>
  <c r="F232" i="5"/>
  <c r="G232" i="5"/>
  <c r="H232" i="5"/>
  <c r="I232" i="5"/>
  <c r="L232" i="5"/>
  <c r="F234" i="5"/>
  <c r="G234" i="5"/>
  <c r="H234" i="5"/>
  <c r="I234" i="5"/>
  <c r="J234" i="5"/>
  <c r="K234" i="5"/>
  <c r="G235" i="5"/>
  <c r="H235" i="5"/>
  <c r="I235" i="5"/>
  <c r="K235" i="5"/>
  <c r="E236" i="5"/>
  <c r="F236" i="5"/>
  <c r="H236" i="5"/>
  <c r="I236" i="5"/>
  <c r="J236" i="5"/>
  <c r="K236" i="5"/>
  <c r="E237" i="5"/>
  <c r="F237" i="5"/>
  <c r="G237" i="5"/>
  <c r="I237" i="5"/>
  <c r="J237" i="5"/>
  <c r="K237" i="5"/>
  <c r="F238" i="5"/>
  <c r="G238" i="5"/>
  <c r="I238" i="5"/>
  <c r="J238" i="5"/>
  <c r="K238" i="5"/>
  <c r="L238" i="5"/>
  <c r="H239" i="5"/>
  <c r="I239" i="5"/>
  <c r="L239" i="5"/>
  <c r="E240" i="5"/>
  <c r="G240" i="5"/>
  <c r="H240" i="5"/>
  <c r="J240" i="5"/>
  <c r="K240" i="5"/>
  <c r="L240" i="5"/>
  <c r="E241" i="5"/>
  <c r="G241" i="5"/>
  <c r="H241" i="5"/>
  <c r="J241" i="5"/>
  <c r="K241" i="5"/>
  <c r="L241" i="5"/>
  <c r="E242" i="5"/>
  <c r="G242" i="5"/>
  <c r="H242" i="5"/>
  <c r="I242" i="5"/>
  <c r="K242" i="5"/>
  <c r="L242" i="5"/>
  <c r="G243" i="5"/>
  <c r="H243" i="5"/>
  <c r="J243" i="5"/>
  <c r="K243" i="5"/>
  <c r="L243" i="5"/>
  <c r="G244" i="5"/>
  <c r="H244" i="5"/>
  <c r="I244" i="5"/>
  <c r="J244" i="5"/>
  <c r="K244" i="5"/>
  <c r="L244" i="5"/>
  <c r="F245" i="5"/>
  <c r="H245" i="5"/>
  <c r="I245" i="5"/>
  <c r="J245" i="5"/>
  <c r="K245" i="5"/>
  <c r="L245" i="5"/>
  <c r="F246" i="5"/>
  <c r="H246" i="5"/>
  <c r="K246" i="5"/>
  <c r="L246" i="5"/>
  <c r="F247" i="5"/>
  <c r="H247" i="5"/>
  <c r="I247" i="5"/>
  <c r="J247" i="5"/>
  <c r="K247" i="5"/>
  <c r="L247" i="5"/>
  <c r="F248" i="5"/>
  <c r="H248" i="5"/>
  <c r="I248" i="5"/>
  <c r="J248" i="5"/>
  <c r="K248" i="5"/>
  <c r="L248" i="5"/>
  <c r="E249" i="5"/>
  <c r="H249" i="5"/>
  <c r="I249" i="5"/>
  <c r="J249" i="5"/>
  <c r="K249" i="5"/>
  <c r="L249" i="5"/>
  <c r="E250" i="5"/>
  <c r="H250" i="5"/>
  <c r="I250" i="5"/>
  <c r="J250" i="5"/>
  <c r="K250" i="5"/>
  <c r="L250" i="5"/>
  <c r="E251" i="5"/>
  <c r="K251" i="5"/>
  <c r="L251" i="5"/>
  <c r="E252" i="5"/>
  <c r="J252" i="5"/>
  <c r="K252" i="5"/>
  <c r="L252" i="5"/>
  <c r="E253" i="5"/>
  <c r="H253" i="5"/>
  <c r="I253" i="5"/>
  <c r="L253" i="5"/>
  <c r="E254" i="5"/>
  <c r="F254" i="5"/>
  <c r="I254" i="5"/>
  <c r="J254" i="5"/>
  <c r="K254" i="5"/>
  <c r="L254" i="5"/>
  <c r="E255" i="5"/>
  <c r="F255" i="5"/>
  <c r="G255" i="5"/>
  <c r="K255" i="5"/>
  <c r="L255" i="5"/>
  <c r="E256" i="5"/>
  <c r="F256" i="5"/>
  <c r="G256" i="5"/>
  <c r="J256" i="5"/>
  <c r="K256" i="5"/>
  <c r="L256" i="5"/>
  <c r="E257" i="5"/>
  <c r="F257" i="5"/>
  <c r="G257" i="5"/>
  <c r="K257" i="5"/>
  <c r="L257" i="5"/>
  <c r="E258" i="5"/>
  <c r="F258" i="5"/>
  <c r="G258" i="5"/>
  <c r="J258" i="5"/>
  <c r="K258" i="5"/>
  <c r="L258" i="5"/>
  <c r="E259" i="5"/>
  <c r="F259" i="5"/>
  <c r="G259" i="5"/>
  <c r="J259" i="5"/>
  <c r="K259" i="5"/>
  <c r="L259" i="5"/>
  <c r="E260" i="5"/>
  <c r="F260" i="5"/>
  <c r="G260" i="5"/>
  <c r="H260" i="5"/>
  <c r="I260" i="5"/>
  <c r="L260" i="5"/>
  <c r="E261" i="5"/>
  <c r="F261" i="5"/>
  <c r="G261" i="5"/>
  <c r="H261" i="5"/>
  <c r="I261" i="5"/>
  <c r="J261" i="5"/>
  <c r="E262" i="5"/>
  <c r="F262" i="5"/>
  <c r="G262" i="5"/>
  <c r="H262" i="5"/>
  <c r="I262" i="5"/>
  <c r="J262" i="5"/>
  <c r="F263" i="5"/>
  <c r="G263" i="5"/>
  <c r="H263" i="5"/>
  <c r="F264" i="5"/>
  <c r="G264" i="5"/>
  <c r="H264" i="5"/>
  <c r="I264" i="5"/>
  <c r="J264" i="5"/>
  <c r="L264" i="5"/>
  <c r="G265" i="5"/>
  <c r="H265" i="5"/>
  <c r="I265" i="5"/>
  <c r="L265" i="5"/>
  <c r="G266" i="5"/>
  <c r="H266" i="5"/>
  <c r="I266" i="5"/>
  <c r="G267" i="5"/>
  <c r="F268" i="5"/>
  <c r="H268" i="5"/>
  <c r="I268" i="5"/>
  <c r="J268" i="5"/>
  <c r="K268" i="5"/>
  <c r="E269" i="5"/>
  <c r="F269" i="5"/>
  <c r="G269" i="5"/>
  <c r="H269" i="5"/>
  <c r="J269" i="5"/>
  <c r="K269" i="5"/>
  <c r="E270" i="5"/>
  <c r="F270" i="5"/>
  <c r="G270" i="5"/>
  <c r="H270" i="5"/>
  <c r="I270" i="5"/>
  <c r="K270" i="5"/>
  <c r="F271" i="5"/>
  <c r="G271" i="5"/>
  <c r="H271" i="5"/>
  <c r="I271" i="5"/>
  <c r="J271" i="5"/>
  <c r="L271" i="5"/>
  <c r="F272" i="5"/>
  <c r="G272" i="5"/>
  <c r="H272" i="5"/>
  <c r="I272" i="5"/>
  <c r="J272" i="5"/>
  <c r="K272" i="5"/>
  <c r="F273" i="5"/>
  <c r="G273" i="5"/>
  <c r="H273" i="5"/>
  <c r="I273" i="5"/>
  <c r="J273" i="5"/>
  <c r="K273" i="5"/>
  <c r="L273" i="5"/>
  <c r="E274" i="5"/>
  <c r="G274" i="5"/>
  <c r="H274" i="5"/>
  <c r="J274" i="5"/>
  <c r="K274" i="5"/>
  <c r="L274" i="5"/>
  <c r="E275" i="5"/>
  <c r="I275" i="5"/>
  <c r="J275" i="5"/>
  <c r="E276" i="5"/>
  <c r="K276" i="5"/>
  <c r="L276" i="5"/>
  <c r="E277" i="5"/>
  <c r="H277" i="5"/>
  <c r="I277" i="5"/>
  <c r="J277" i="5"/>
  <c r="K277" i="5"/>
  <c r="L277" i="5"/>
  <c r="E278" i="5"/>
  <c r="F278" i="5"/>
  <c r="H278" i="5"/>
  <c r="I278" i="5"/>
  <c r="J278" i="5"/>
  <c r="K278" i="5"/>
  <c r="L278" i="5"/>
  <c r="E279" i="5"/>
  <c r="F279" i="5"/>
  <c r="H279" i="5"/>
  <c r="K279" i="5"/>
  <c r="L279" i="5"/>
  <c r="F280" i="5"/>
  <c r="L280" i="5"/>
  <c r="F281" i="5"/>
  <c r="J281" i="5"/>
  <c r="K281" i="5"/>
  <c r="L281" i="5"/>
  <c r="E282" i="5"/>
  <c r="G282" i="5"/>
  <c r="I282" i="5"/>
  <c r="K282" i="5"/>
  <c r="L282" i="5"/>
  <c r="E283" i="5"/>
  <c r="G283" i="5"/>
  <c r="H283" i="5"/>
  <c r="L283" i="5"/>
  <c r="E284" i="5"/>
  <c r="K284" i="5"/>
  <c r="L284" i="5"/>
  <c r="E285" i="5"/>
  <c r="G285" i="5"/>
  <c r="H285" i="5"/>
  <c r="E286" i="5"/>
  <c r="F286" i="5"/>
  <c r="H286" i="5"/>
  <c r="J286" i="5"/>
  <c r="L286" i="5"/>
  <c r="E287" i="5"/>
  <c r="F287" i="5"/>
  <c r="H287" i="5"/>
  <c r="J287" i="5"/>
  <c r="L287" i="5"/>
  <c r="E288" i="5"/>
  <c r="F288" i="5"/>
  <c r="G288" i="5"/>
  <c r="H288" i="5"/>
  <c r="L288" i="5"/>
  <c r="E289" i="5"/>
  <c r="F289" i="5"/>
  <c r="G289" i="5"/>
  <c r="H289" i="5"/>
  <c r="I289" i="5"/>
  <c r="K289" i="5"/>
  <c r="L289" i="5"/>
  <c r="E290" i="5"/>
  <c r="F290" i="5"/>
  <c r="G290" i="5"/>
  <c r="H290" i="5"/>
  <c r="I290" i="5"/>
  <c r="K290" i="5"/>
  <c r="L290" i="5"/>
  <c r="E291" i="5"/>
  <c r="F291" i="5"/>
  <c r="G291" i="5"/>
  <c r="H291" i="5"/>
  <c r="I291" i="5"/>
  <c r="K291" i="5"/>
  <c r="L291" i="5"/>
  <c r="E292" i="5"/>
  <c r="F292" i="5"/>
  <c r="G292" i="5"/>
  <c r="H292" i="5"/>
  <c r="I292" i="5"/>
  <c r="J292" i="5"/>
  <c r="K292" i="5"/>
  <c r="E293" i="5"/>
  <c r="F293" i="5"/>
  <c r="G293" i="5"/>
  <c r="H293" i="5"/>
  <c r="I293" i="5"/>
  <c r="J293" i="5"/>
  <c r="K293" i="5"/>
  <c r="F294" i="5"/>
  <c r="G294" i="5"/>
  <c r="H294" i="5"/>
  <c r="I294" i="5"/>
  <c r="J294" i="5"/>
  <c r="K294" i="5"/>
  <c r="H295" i="5"/>
  <c r="I295" i="5"/>
  <c r="J295" i="5"/>
  <c r="E296" i="5"/>
  <c r="G296" i="5"/>
  <c r="H296" i="5"/>
  <c r="I296" i="5"/>
  <c r="K296" i="5"/>
  <c r="G297" i="5"/>
  <c r="H297" i="5"/>
  <c r="I297" i="5"/>
  <c r="J297" i="5"/>
  <c r="K297" i="5"/>
  <c r="F298" i="5"/>
  <c r="G298" i="5"/>
  <c r="H298" i="5"/>
  <c r="I298" i="5"/>
  <c r="K298" i="5"/>
  <c r="L298" i="5"/>
  <c r="F299" i="5"/>
  <c r="G299" i="5"/>
  <c r="H299" i="5"/>
  <c r="I299" i="5"/>
  <c r="K299" i="5"/>
  <c r="L299" i="5"/>
  <c r="F300" i="5"/>
  <c r="G300" i="5"/>
  <c r="H300" i="5"/>
  <c r="I300" i="5"/>
  <c r="K300" i="5"/>
  <c r="L300" i="5"/>
  <c r="F301" i="5"/>
  <c r="G301" i="5"/>
  <c r="H301" i="5"/>
  <c r="I301" i="5"/>
  <c r="J301" i="5"/>
  <c r="L301" i="5"/>
  <c r="F302" i="5"/>
  <c r="G302" i="5"/>
  <c r="H302" i="5"/>
  <c r="I302" i="5"/>
  <c r="J302" i="5"/>
  <c r="K302" i="5"/>
  <c r="F303" i="5"/>
  <c r="G303" i="5"/>
  <c r="H303" i="5"/>
  <c r="I303" i="5"/>
  <c r="J303" i="5"/>
  <c r="K303" i="5"/>
  <c r="G304" i="5"/>
  <c r="H304" i="5"/>
  <c r="I304" i="5"/>
  <c r="J304" i="5"/>
  <c r="K304" i="5"/>
  <c r="L304" i="5"/>
  <c r="E305" i="5"/>
  <c r="G305" i="5"/>
  <c r="H305" i="5"/>
  <c r="J305" i="5"/>
  <c r="K305" i="5"/>
  <c r="L305" i="5"/>
  <c r="E306" i="5"/>
  <c r="G306" i="5"/>
  <c r="H306" i="5"/>
  <c r="I306" i="5"/>
  <c r="J306" i="5"/>
  <c r="L306" i="5"/>
  <c r="K307" i="5"/>
  <c r="I308" i="5"/>
  <c r="L308" i="5"/>
  <c r="F309" i="5"/>
  <c r="H309" i="5"/>
  <c r="I309" i="5"/>
  <c r="J309" i="5"/>
  <c r="K309" i="5"/>
  <c r="L309" i="5"/>
  <c r="F310" i="5"/>
  <c r="H310" i="5"/>
  <c r="I310" i="5"/>
  <c r="J310" i="5"/>
  <c r="K310" i="5"/>
  <c r="L310" i="5"/>
  <c r="K311" i="5"/>
  <c r="L311" i="5"/>
  <c r="F312" i="5"/>
  <c r="G312" i="5"/>
  <c r="I312" i="5"/>
  <c r="J312" i="5"/>
  <c r="K312" i="5"/>
  <c r="L312" i="5"/>
  <c r="L314" i="5"/>
  <c r="F315" i="5"/>
  <c r="K315" i="5"/>
  <c r="L315" i="5"/>
  <c r="F318" i="5"/>
  <c r="G318" i="5"/>
  <c r="H318" i="5"/>
  <c r="I318" i="5"/>
  <c r="J318" i="5"/>
  <c r="K318" i="5"/>
  <c r="L318" i="5"/>
  <c r="H319" i="5"/>
  <c r="J319" i="5"/>
  <c r="K319" i="5"/>
  <c r="L319" i="5"/>
  <c r="H320" i="5"/>
  <c r="J320" i="5"/>
  <c r="L320" i="5"/>
  <c r="E321" i="5"/>
  <c r="G321" i="5"/>
  <c r="H321" i="5"/>
  <c r="I321" i="5"/>
  <c r="J321" i="5"/>
  <c r="K321" i="5"/>
  <c r="L321" i="5"/>
  <c r="K322" i="5"/>
  <c r="L322" i="5"/>
  <c r="E323" i="5"/>
  <c r="I323" i="5"/>
  <c r="K323" i="5"/>
  <c r="L323" i="5"/>
  <c r="E324" i="5"/>
  <c r="H324" i="5"/>
  <c r="I324" i="5"/>
  <c r="J324" i="5"/>
  <c r="K324" i="5"/>
  <c r="L324" i="5"/>
  <c r="E325" i="5"/>
  <c r="F325" i="5"/>
  <c r="I325" i="5"/>
  <c r="J325" i="5"/>
  <c r="K325" i="5"/>
  <c r="L325" i="5"/>
  <c r="E326" i="5"/>
  <c r="F326" i="5"/>
  <c r="H326" i="5"/>
  <c r="J326" i="5"/>
  <c r="K326" i="5"/>
  <c r="L326" i="5"/>
  <c r="E327" i="5"/>
  <c r="F327" i="5"/>
  <c r="H327" i="5"/>
  <c r="J327" i="5"/>
  <c r="K327" i="5"/>
  <c r="L327" i="5"/>
  <c r="F328" i="5"/>
  <c r="H328" i="5"/>
  <c r="K328" i="5"/>
  <c r="L328" i="5"/>
  <c r="E329" i="5"/>
  <c r="F329" i="5"/>
  <c r="H329" i="5"/>
  <c r="I329" i="5"/>
  <c r="K329" i="5"/>
  <c r="L329" i="5"/>
  <c r="E330" i="5"/>
  <c r="F330" i="5"/>
  <c r="H330" i="5"/>
  <c r="I330" i="5"/>
  <c r="K330" i="5"/>
  <c r="L330" i="5"/>
  <c r="E331" i="5"/>
  <c r="F331" i="5"/>
  <c r="H331" i="5"/>
  <c r="I331" i="5"/>
  <c r="K331" i="5"/>
  <c r="L331" i="5"/>
  <c r="E332" i="5"/>
  <c r="F332" i="5"/>
  <c r="H332" i="5"/>
  <c r="I332" i="5"/>
  <c r="K332" i="5"/>
  <c r="L332" i="5"/>
  <c r="E333" i="5"/>
  <c r="F333" i="5"/>
  <c r="H333" i="5"/>
  <c r="I333" i="5"/>
  <c r="J333" i="5"/>
  <c r="L333" i="5"/>
  <c r="E334" i="5"/>
  <c r="F334" i="5"/>
  <c r="H334" i="5"/>
  <c r="I334" i="5"/>
  <c r="J334" i="5"/>
  <c r="L334" i="5"/>
  <c r="E335" i="5"/>
  <c r="F335" i="5"/>
  <c r="G335" i="5"/>
  <c r="I335" i="5"/>
  <c r="J335" i="5"/>
  <c r="L335" i="5"/>
  <c r="F336" i="5"/>
  <c r="G336" i="5"/>
  <c r="I336" i="5"/>
  <c r="K336" i="5"/>
  <c r="L336" i="5"/>
  <c r="E337" i="5"/>
  <c r="F337" i="5"/>
  <c r="G337" i="5"/>
  <c r="I337" i="5"/>
  <c r="J337" i="5"/>
  <c r="K337" i="5"/>
  <c r="E338" i="5"/>
  <c r="F338" i="5"/>
  <c r="G338" i="5"/>
  <c r="I338" i="5"/>
  <c r="J338" i="5"/>
  <c r="K338" i="5"/>
  <c r="E339" i="5"/>
  <c r="F339" i="5"/>
  <c r="G339" i="5"/>
  <c r="I339" i="5"/>
  <c r="K339" i="5"/>
  <c r="E340" i="5"/>
  <c r="F340" i="5"/>
  <c r="G340" i="5"/>
  <c r="I340" i="5"/>
  <c r="J340" i="5"/>
  <c r="K340" i="5"/>
  <c r="E341" i="5"/>
  <c r="F341" i="5"/>
  <c r="G341" i="5"/>
  <c r="I341" i="5"/>
  <c r="J341" i="5"/>
  <c r="K341" i="5"/>
  <c r="E342" i="5"/>
  <c r="F342" i="5"/>
  <c r="G342" i="5"/>
  <c r="I342" i="5"/>
  <c r="J342" i="5"/>
  <c r="K342" i="5"/>
  <c r="F343" i="5"/>
  <c r="G343" i="5"/>
  <c r="H343" i="5"/>
  <c r="J343" i="5"/>
  <c r="K343" i="5"/>
  <c r="L343" i="5"/>
  <c r="G344" i="5"/>
  <c r="H344" i="5"/>
  <c r="F345" i="5"/>
  <c r="G345" i="5"/>
  <c r="H345" i="5"/>
  <c r="I345" i="5"/>
  <c r="K345" i="5"/>
  <c r="L345" i="5"/>
  <c r="G346" i="5"/>
  <c r="H346" i="5"/>
  <c r="I346" i="5"/>
  <c r="L346" i="5"/>
  <c r="F347" i="5"/>
  <c r="G347" i="5"/>
  <c r="H347" i="5"/>
  <c r="I347" i="5"/>
  <c r="K347" i="5"/>
  <c r="L347" i="5"/>
  <c r="E348" i="5"/>
  <c r="G348" i="5"/>
  <c r="H348" i="5"/>
  <c r="I348" i="5"/>
  <c r="J348" i="5"/>
  <c r="L348" i="5"/>
  <c r="E349" i="5"/>
  <c r="G349" i="5"/>
  <c r="H349" i="5"/>
  <c r="I349" i="5"/>
  <c r="J349" i="5"/>
  <c r="L349" i="5"/>
  <c r="E350" i="5"/>
  <c r="F350" i="5"/>
  <c r="H350" i="5"/>
  <c r="I350" i="5"/>
  <c r="J350" i="5"/>
  <c r="K350" i="5"/>
  <c r="E351" i="5"/>
  <c r="F351" i="5"/>
  <c r="H351" i="5"/>
  <c r="I351" i="5"/>
  <c r="J351" i="5"/>
  <c r="K351" i="5"/>
  <c r="E352" i="5"/>
  <c r="F352" i="5"/>
  <c r="H352" i="5"/>
  <c r="J352" i="5"/>
  <c r="K352" i="5"/>
  <c r="L352" i="5"/>
  <c r="E353" i="5"/>
  <c r="F353" i="5"/>
  <c r="G353" i="5"/>
  <c r="I353" i="5"/>
  <c r="K353" i="5"/>
  <c r="L353" i="5"/>
  <c r="E354" i="5"/>
  <c r="F354" i="5"/>
  <c r="G354" i="5"/>
  <c r="I354" i="5"/>
  <c r="K354" i="5"/>
  <c r="L354" i="5"/>
  <c r="E355" i="5"/>
  <c r="F355" i="5"/>
  <c r="G355" i="5"/>
  <c r="H355" i="5"/>
  <c r="K355" i="5"/>
  <c r="L355" i="5"/>
  <c r="E356" i="5"/>
  <c r="F356" i="5"/>
  <c r="G356" i="5"/>
  <c r="H356" i="5"/>
  <c r="J356" i="5"/>
  <c r="L356" i="5"/>
  <c r="E357" i="5"/>
  <c r="F357" i="5"/>
  <c r="G357" i="5"/>
  <c r="H357" i="5"/>
  <c r="J357" i="5"/>
  <c r="L357" i="5"/>
  <c r="E358" i="5"/>
  <c r="F358" i="5"/>
  <c r="G358" i="5"/>
  <c r="H358" i="5"/>
  <c r="I358" i="5"/>
  <c r="K358" i="5"/>
  <c r="F360" i="5"/>
  <c r="I360" i="5"/>
  <c r="H361" i="5"/>
  <c r="F362" i="5"/>
  <c r="G362" i="5"/>
  <c r="H362" i="5"/>
  <c r="I362" i="5"/>
  <c r="K362" i="5"/>
  <c r="L362" i="5"/>
  <c r="G363" i="5"/>
  <c r="E365" i="5"/>
  <c r="G365" i="5"/>
  <c r="H365" i="5"/>
  <c r="I365" i="5"/>
  <c r="J365" i="5"/>
  <c r="L365" i="5"/>
  <c r="G366" i="5"/>
  <c r="H366" i="5"/>
  <c r="L366" i="5"/>
  <c r="F367" i="5"/>
  <c r="G367" i="5"/>
  <c r="H367" i="5"/>
  <c r="J367" i="5"/>
  <c r="K367" i="5"/>
  <c r="L367" i="5"/>
  <c r="G368" i="5"/>
  <c r="K368" i="5"/>
  <c r="E369" i="5"/>
  <c r="G369" i="5"/>
  <c r="H369" i="5"/>
  <c r="I369" i="5"/>
  <c r="K369" i="5"/>
  <c r="L369" i="5"/>
  <c r="E370" i="5"/>
  <c r="G370" i="5"/>
  <c r="H370" i="5"/>
  <c r="I370" i="5"/>
  <c r="K370" i="5"/>
  <c r="L370" i="5"/>
  <c r="E371" i="5"/>
  <c r="H371" i="5"/>
  <c r="I371" i="5"/>
  <c r="L371" i="5"/>
  <c r="E372" i="5"/>
  <c r="F372" i="5"/>
  <c r="H372" i="5"/>
  <c r="I372" i="5"/>
  <c r="J372" i="5"/>
  <c r="L372" i="5"/>
  <c r="F373" i="5"/>
  <c r="G373" i="5"/>
  <c r="I373" i="5"/>
  <c r="L373" i="5"/>
  <c r="F375" i="5"/>
  <c r="G375" i="5"/>
  <c r="I375" i="5"/>
  <c r="J375" i="5"/>
  <c r="K375" i="5"/>
  <c r="G376" i="5"/>
  <c r="G377" i="5"/>
  <c r="E379" i="5"/>
  <c r="G379" i="5"/>
  <c r="H379" i="5"/>
  <c r="J379" i="5"/>
  <c r="K379" i="5"/>
  <c r="L379" i="5"/>
  <c r="E380" i="5"/>
  <c r="F380" i="5"/>
  <c r="H380" i="5"/>
  <c r="J380" i="5"/>
  <c r="K380" i="5"/>
  <c r="L380" i="5"/>
  <c r="E381" i="5"/>
  <c r="F381" i="5"/>
  <c r="H381" i="5"/>
  <c r="I381" i="5"/>
  <c r="K381" i="5"/>
  <c r="L381" i="5"/>
  <c r="E382" i="5"/>
  <c r="F382" i="5"/>
  <c r="G382" i="5"/>
  <c r="I382" i="5"/>
  <c r="K382" i="5"/>
  <c r="L382" i="5"/>
  <c r="E383" i="5"/>
  <c r="F383" i="5"/>
  <c r="G383" i="5"/>
  <c r="H383" i="5"/>
  <c r="J383" i="5"/>
  <c r="L383" i="5"/>
  <c r="E384" i="5"/>
  <c r="F384" i="5"/>
  <c r="G384" i="5"/>
  <c r="H384" i="5"/>
  <c r="I384" i="5"/>
  <c r="L384" i="5"/>
  <c r="E385" i="5"/>
  <c r="F385" i="5"/>
  <c r="G385" i="5"/>
  <c r="H385" i="5"/>
  <c r="I385" i="5"/>
  <c r="J385" i="5"/>
  <c r="E386" i="5"/>
  <c r="F386" i="5"/>
  <c r="G386" i="5"/>
  <c r="H386" i="5"/>
  <c r="I386" i="5"/>
  <c r="J386" i="5"/>
  <c r="F387" i="5"/>
  <c r="G387" i="5"/>
  <c r="H387" i="5"/>
  <c r="I387" i="5"/>
  <c r="J387" i="5"/>
  <c r="K387" i="5"/>
  <c r="J389" i="5"/>
  <c r="K389" i="5"/>
  <c r="L389" i="5"/>
  <c r="G390" i="5"/>
  <c r="H390" i="5"/>
  <c r="I390" i="5"/>
  <c r="J390" i="5"/>
  <c r="K390" i="5"/>
  <c r="L390" i="5"/>
  <c r="E391" i="5"/>
  <c r="G391" i="5"/>
  <c r="I391" i="5"/>
  <c r="J391" i="5"/>
  <c r="K391" i="5"/>
  <c r="L391" i="5"/>
  <c r="E392" i="5"/>
  <c r="I392" i="5"/>
  <c r="J392" i="5"/>
  <c r="K392" i="5"/>
  <c r="E393" i="5"/>
  <c r="I393" i="5"/>
  <c r="J393" i="5"/>
  <c r="L393" i="5"/>
  <c r="E394" i="5"/>
  <c r="F394" i="5"/>
  <c r="H394" i="5"/>
  <c r="J394" i="5"/>
  <c r="K394" i="5"/>
  <c r="L394" i="5"/>
  <c r="E395" i="5"/>
  <c r="F395" i="5"/>
  <c r="H395" i="5"/>
  <c r="I395" i="5"/>
  <c r="K395" i="5"/>
  <c r="L395" i="5"/>
  <c r="E396" i="5"/>
  <c r="F396" i="5"/>
  <c r="H396" i="5"/>
  <c r="I396" i="5"/>
  <c r="J396" i="5"/>
  <c r="L396" i="5"/>
  <c r="E397" i="5"/>
  <c r="H397" i="5"/>
  <c r="J397" i="5"/>
  <c r="K397" i="5"/>
  <c r="L397" i="5"/>
  <c r="H398" i="5"/>
  <c r="I398" i="5"/>
  <c r="J398" i="5"/>
  <c r="K398" i="5"/>
  <c r="L398" i="5"/>
  <c r="E399" i="5"/>
  <c r="K399" i="5"/>
  <c r="L399" i="5"/>
  <c r="E400" i="5"/>
  <c r="F400" i="5"/>
  <c r="H400" i="5"/>
  <c r="J400" i="5"/>
  <c r="K400" i="5"/>
  <c r="L400" i="5"/>
  <c r="F388" i="10" l="1"/>
  <c r="E389" i="10"/>
  <c r="AH408" i="5"/>
  <c r="H604" i="5"/>
  <c r="G600" i="5"/>
  <c r="N592" i="5"/>
  <c r="J588" i="5"/>
  <c r="I580" i="5"/>
  <c r="U576" i="5"/>
  <c r="K572" i="5"/>
  <c r="G568" i="5"/>
  <c r="R564" i="5"/>
  <c r="AB548" i="5"/>
  <c r="W544" i="5"/>
  <c r="R540" i="5"/>
  <c r="N536" i="5"/>
  <c r="I532" i="5"/>
  <c r="E607" i="5"/>
  <c r="G603" i="5"/>
  <c r="F601" i="5"/>
  <c r="E599" i="5"/>
  <c r="I597" i="5"/>
  <c r="K593" i="5"/>
  <c r="M591" i="5"/>
  <c r="G589" i="5"/>
  <c r="I587" i="5"/>
  <c r="M583" i="5"/>
  <c r="AB581" i="5"/>
  <c r="H579" i="5"/>
  <c r="N577" i="5"/>
  <c r="T575" i="5"/>
  <c r="W573" i="5"/>
  <c r="I569" i="5"/>
  <c r="O567" i="5"/>
  <c r="O565" i="5"/>
  <c r="Q563" i="5"/>
  <c r="P561" i="5"/>
  <c r="O559" i="5"/>
  <c r="L557" i="5"/>
  <c r="K555" i="5"/>
  <c r="E553" i="5"/>
  <c r="AC549" i="5"/>
  <c r="S541" i="5"/>
  <c r="AF537" i="5"/>
  <c r="J533" i="5"/>
  <c r="AC525" i="5"/>
  <c r="AD513" i="5"/>
  <c r="X507" i="5"/>
  <c r="V505" i="5"/>
  <c r="G499" i="5"/>
  <c r="H606" i="5"/>
  <c r="G602" i="5"/>
  <c r="Y598" i="5"/>
  <c r="R594" i="5"/>
  <c r="AB590" i="5"/>
  <c r="H586" i="5"/>
  <c r="AB582" i="5"/>
  <c r="F578" i="5"/>
  <c r="AG574" i="5"/>
  <c r="Y566" i="5"/>
  <c r="AG562" i="5"/>
  <c r="AE550" i="5"/>
  <c r="Z546" i="5"/>
  <c r="T542" i="5"/>
  <c r="K534" i="5"/>
  <c r="F530" i="5"/>
  <c r="T490" i="5"/>
  <c r="G606" i="5"/>
  <c r="W602" i="5"/>
  <c r="F602" i="5"/>
  <c r="L590" i="5"/>
  <c r="K582" i="5"/>
  <c r="Q574" i="5"/>
  <c r="P562" i="5"/>
  <c r="F607" i="5"/>
  <c r="H603" i="5"/>
  <c r="F599" i="5"/>
  <c r="I591" i="5"/>
  <c r="E587" i="5"/>
  <c r="U579" i="5"/>
  <c r="O575" i="5"/>
  <c r="J571" i="5"/>
  <c r="J567" i="5"/>
  <c r="M563" i="5"/>
  <c r="AH539" i="5"/>
  <c r="AD535" i="5"/>
  <c r="Y531" i="5"/>
  <c r="L523" i="5"/>
  <c r="U606" i="5"/>
  <c r="AI602" i="5"/>
  <c r="S602" i="5"/>
  <c r="AG598" i="5"/>
  <c r="AH594" i="5"/>
  <c r="Y586" i="5"/>
  <c r="X578" i="5"/>
  <c r="E604" i="5"/>
  <c r="H600" i="5"/>
  <c r="X596" i="5"/>
  <c r="F592" i="5"/>
  <c r="R588" i="5"/>
  <c r="L584" i="5"/>
  <c r="Q580" i="5"/>
  <c r="M576" i="5"/>
  <c r="S572" i="5"/>
  <c r="R568" i="5"/>
  <c r="J564" i="5"/>
  <c r="O560" i="5"/>
  <c r="L556" i="5"/>
  <c r="U552" i="5"/>
  <c r="L548" i="5"/>
  <c r="G544" i="5"/>
  <c r="AG528" i="5"/>
  <c r="P488" i="5"/>
  <c r="AG606" i="5"/>
  <c r="P606" i="5"/>
  <c r="AE602" i="5"/>
  <c r="O602" i="5"/>
  <c r="AC598" i="5"/>
  <c r="E497" i="5"/>
  <c r="AF481" i="5"/>
  <c r="AC606" i="5"/>
  <c r="AA602" i="5"/>
  <c r="J602" i="5"/>
  <c r="AI605" i="5"/>
  <c r="AE605" i="5"/>
  <c r="AA605" i="5"/>
  <c r="W605" i="5"/>
  <c r="S605" i="5"/>
  <c r="N605" i="5"/>
  <c r="J605" i="5"/>
  <c r="F605" i="5"/>
  <c r="AH604" i="5"/>
  <c r="AD604" i="5"/>
  <c r="Z604" i="5"/>
  <c r="V604" i="5"/>
  <c r="R604" i="5"/>
  <c r="L604" i="5"/>
  <c r="AJ603" i="5"/>
  <c r="AF603" i="5"/>
  <c r="AB603" i="5"/>
  <c r="X603" i="5"/>
  <c r="T603" i="5"/>
  <c r="P603" i="5"/>
  <c r="K603" i="5"/>
  <c r="AH601" i="5"/>
  <c r="AD601" i="5"/>
  <c r="Z601" i="5"/>
  <c r="V601" i="5"/>
  <c r="R601" i="5"/>
  <c r="N601" i="5"/>
  <c r="I601" i="5"/>
  <c r="E601" i="5"/>
  <c r="AG600" i="5"/>
  <c r="AC600" i="5"/>
  <c r="Y600" i="5"/>
  <c r="U600" i="5"/>
  <c r="Q600" i="5"/>
  <c r="L600" i="5"/>
  <c r="AI599" i="5"/>
  <c r="AE599" i="5"/>
  <c r="AA599" i="5"/>
  <c r="W599" i="5"/>
  <c r="O599" i="5"/>
  <c r="I599" i="5"/>
  <c r="AF596" i="5"/>
  <c r="AJ583" i="5"/>
  <c r="Y579" i="5"/>
  <c r="V577" i="5"/>
  <c r="E577" i="5"/>
  <c r="AJ575" i="5"/>
  <c r="AE573" i="5"/>
  <c r="O573" i="5"/>
  <c r="AA572" i="5"/>
  <c r="S565" i="5"/>
  <c r="AI564" i="5"/>
  <c r="AH563" i="5"/>
  <c r="F598" i="5"/>
  <c r="K598" i="5"/>
  <c r="O598" i="5"/>
  <c r="S598" i="5"/>
  <c r="G598" i="5"/>
  <c r="L598" i="5"/>
  <c r="P598" i="5"/>
  <c r="T598" i="5"/>
  <c r="H598" i="5"/>
  <c r="M598" i="5"/>
  <c r="Q598" i="5"/>
  <c r="U598" i="5"/>
  <c r="G594" i="5"/>
  <c r="K594" i="5"/>
  <c r="O594" i="5"/>
  <c r="S594" i="5"/>
  <c r="W594" i="5"/>
  <c r="AA594" i="5"/>
  <c r="AE594" i="5"/>
  <c r="H594" i="5"/>
  <c r="L594" i="5"/>
  <c r="P594" i="5"/>
  <c r="T594" i="5"/>
  <c r="X594" i="5"/>
  <c r="AB594" i="5"/>
  <c r="AF594" i="5"/>
  <c r="AJ594" i="5"/>
  <c r="I594" i="5"/>
  <c r="M594" i="5"/>
  <c r="Q594" i="5"/>
  <c r="U594" i="5"/>
  <c r="Y594" i="5"/>
  <c r="AC594" i="5"/>
  <c r="AG594" i="5"/>
  <c r="E590" i="5"/>
  <c r="I590" i="5"/>
  <c r="M590" i="5"/>
  <c r="Q590" i="5"/>
  <c r="U590" i="5"/>
  <c r="Y590" i="5"/>
  <c r="AD590" i="5"/>
  <c r="AH590" i="5"/>
  <c r="F590" i="5"/>
  <c r="J590" i="5"/>
  <c r="N590" i="5"/>
  <c r="R590" i="5"/>
  <c r="Z590" i="5"/>
  <c r="AE590" i="5"/>
  <c r="AI590" i="5"/>
  <c r="G590" i="5"/>
  <c r="K590" i="5"/>
  <c r="O590" i="5"/>
  <c r="S590" i="5"/>
  <c r="W590" i="5"/>
  <c r="AA590" i="5"/>
  <c r="AF590" i="5"/>
  <c r="AJ590" i="5"/>
  <c r="E586" i="5"/>
  <c r="I586" i="5"/>
  <c r="M586" i="5"/>
  <c r="Q586" i="5"/>
  <c r="U586" i="5"/>
  <c r="Z586" i="5"/>
  <c r="AD586" i="5"/>
  <c r="AH586" i="5"/>
  <c r="F586" i="5"/>
  <c r="J586" i="5"/>
  <c r="N586" i="5"/>
  <c r="R586" i="5"/>
  <c r="V586" i="5"/>
  <c r="AA586" i="5"/>
  <c r="AE586" i="5"/>
  <c r="AI586" i="5"/>
  <c r="G586" i="5"/>
  <c r="O586" i="5"/>
  <c r="S586" i="5"/>
  <c r="X586" i="5"/>
  <c r="AB586" i="5"/>
  <c r="AF586" i="5"/>
  <c r="AJ586" i="5"/>
  <c r="H582" i="5"/>
  <c r="L582" i="5"/>
  <c r="P582" i="5"/>
  <c r="U582" i="5"/>
  <c r="Y582" i="5"/>
  <c r="AC582" i="5"/>
  <c r="AG582" i="5"/>
  <c r="I582" i="5"/>
  <c r="M582" i="5"/>
  <c r="Q582" i="5"/>
  <c r="V582" i="5"/>
  <c r="Z582" i="5"/>
  <c r="AD582" i="5"/>
  <c r="AH582" i="5"/>
  <c r="E582" i="5"/>
  <c r="J582" i="5"/>
  <c r="N582" i="5"/>
  <c r="R582" i="5"/>
  <c r="W582" i="5"/>
  <c r="AA582" i="5"/>
  <c r="AE582" i="5"/>
  <c r="AI582" i="5"/>
  <c r="G578" i="5"/>
  <c r="L578" i="5"/>
  <c r="Q578" i="5"/>
  <c r="U578" i="5"/>
  <c r="Y578" i="5"/>
  <c r="AC578" i="5"/>
  <c r="AG578" i="5"/>
  <c r="H578" i="5"/>
  <c r="N578" i="5"/>
  <c r="R578" i="5"/>
  <c r="V578" i="5"/>
  <c r="Z578" i="5"/>
  <c r="AH578" i="5"/>
  <c r="E578" i="5"/>
  <c r="I578" i="5"/>
  <c r="O578" i="5"/>
  <c r="S578" i="5"/>
  <c r="W578" i="5"/>
  <c r="AE578" i="5"/>
  <c r="AI578" i="5"/>
  <c r="F574" i="5"/>
  <c r="J574" i="5"/>
  <c r="N574" i="5"/>
  <c r="R574" i="5"/>
  <c r="Z574" i="5"/>
  <c r="AD574" i="5"/>
  <c r="AH574" i="5"/>
  <c r="G574" i="5"/>
  <c r="K574" i="5"/>
  <c r="O574" i="5"/>
  <c r="S574" i="5"/>
  <c r="W574" i="5"/>
  <c r="AA574" i="5"/>
  <c r="AE574" i="5"/>
  <c r="AI574" i="5"/>
  <c r="H574" i="5"/>
  <c r="L574" i="5"/>
  <c r="P574" i="5"/>
  <c r="T574" i="5"/>
  <c r="X574" i="5"/>
  <c r="AB574" i="5"/>
  <c r="AF574" i="5"/>
  <c r="AJ574" i="5"/>
  <c r="P570" i="5"/>
  <c r="V570" i="5"/>
  <c r="AH570" i="5"/>
  <c r="M570" i="5"/>
  <c r="S570" i="5"/>
  <c r="W570" i="5"/>
  <c r="N570" i="5"/>
  <c r="AB570" i="5"/>
  <c r="V566" i="5"/>
  <c r="Z566" i="5"/>
  <c r="AG566" i="5"/>
  <c r="F566" i="5"/>
  <c r="M566" i="5"/>
  <c r="S566" i="5"/>
  <c r="W566" i="5"/>
  <c r="AB566" i="5"/>
  <c r="G566" i="5"/>
  <c r="N566" i="5"/>
  <c r="T566" i="5"/>
  <c r="E562" i="5"/>
  <c r="I562" i="5"/>
  <c r="M562" i="5"/>
  <c r="Q562" i="5"/>
  <c r="V562" i="5"/>
  <c r="Z562" i="5"/>
  <c r="AD562" i="5"/>
  <c r="AH562" i="5"/>
  <c r="F562" i="5"/>
  <c r="J562" i="5"/>
  <c r="N562" i="5"/>
  <c r="R562" i="5"/>
  <c r="W562" i="5"/>
  <c r="AE562" i="5"/>
  <c r="AI562" i="5"/>
  <c r="G562" i="5"/>
  <c r="K562" i="5"/>
  <c r="O562" i="5"/>
  <c r="S562" i="5"/>
  <c r="X562" i="5"/>
  <c r="AB562" i="5"/>
  <c r="AF562" i="5"/>
  <c r="AJ562" i="5"/>
  <c r="F558" i="5"/>
  <c r="J558" i="5"/>
  <c r="O558" i="5"/>
  <c r="S558" i="5"/>
  <c r="W558" i="5"/>
  <c r="AA558" i="5"/>
  <c r="AE558" i="5"/>
  <c r="AI558" i="5"/>
  <c r="G558" i="5"/>
  <c r="K558" i="5"/>
  <c r="P558" i="5"/>
  <c r="T558" i="5"/>
  <c r="X558" i="5"/>
  <c r="AB558" i="5"/>
  <c r="AF558" i="5"/>
  <c r="H558" i="5"/>
  <c r="L558" i="5"/>
  <c r="Q558" i="5"/>
  <c r="U558" i="5"/>
  <c r="Y558" i="5"/>
  <c r="AC558" i="5"/>
  <c r="AG558" i="5"/>
  <c r="R558" i="5"/>
  <c r="AH558" i="5"/>
  <c r="E558" i="5"/>
  <c r="V558" i="5"/>
  <c r="I558" i="5"/>
  <c r="Z558" i="5"/>
  <c r="F554" i="5"/>
  <c r="K554" i="5"/>
  <c r="O554" i="5"/>
  <c r="S554" i="5"/>
  <c r="W554" i="5"/>
  <c r="AA554" i="5"/>
  <c r="AE554" i="5"/>
  <c r="AI554" i="5"/>
  <c r="G554" i="5"/>
  <c r="L554" i="5"/>
  <c r="P554" i="5"/>
  <c r="T554" i="5"/>
  <c r="X554" i="5"/>
  <c r="AF554" i="5"/>
  <c r="AJ554" i="5"/>
  <c r="I554" i="5"/>
  <c r="M554" i="5"/>
  <c r="Q554" i="5"/>
  <c r="U554" i="5"/>
  <c r="Y554" i="5"/>
  <c r="AC554" i="5"/>
  <c r="AG554" i="5"/>
  <c r="N554" i="5"/>
  <c r="AD554" i="5"/>
  <c r="R554" i="5"/>
  <c r="AH554" i="5"/>
  <c r="E554" i="5"/>
  <c r="V554" i="5"/>
  <c r="H550" i="5"/>
  <c r="L550" i="5"/>
  <c r="P550" i="5"/>
  <c r="T550" i="5"/>
  <c r="X550" i="5"/>
  <c r="AB550" i="5"/>
  <c r="AF550" i="5"/>
  <c r="AJ550" i="5"/>
  <c r="I550" i="5"/>
  <c r="M550" i="5"/>
  <c r="Q550" i="5"/>
  <c r="U550" i="5"/>
  <c r="Y550" i="5"/>
  <c r="AC550" i="5"/>
  <c r="AG550" i="5"/>
  <c r="F550" i="5"/>
  <c r="J550" i="5"/>
  <c r="N550" i="5"/>
  <c r="R550" i="5"/>
  <c r="Z550" i="5"/>
  <c r="AD550" i="5"/>
  <c r="AH550" i="5"/>
  <c r="S550" i="5"/>
  <c r="AI550" i="5"/>
  <c r="G550" i="5"/>
  <c r="W550" i="5"/>
  <c r="K550" i="5"/>
  <c r="AA550" i="5"/>
  <c r="F546" i="5"/>
  <c r="J546" i="5"/>
  <c r="N546" i="5"/>
  <c r="S546" i="5"/>
  <c r="W546" i="5"/>
  <c r="AA546" i="5"/>
  <c r="AE546" i="5"/>
  <c r="AJ546" i="5"/>
  <c r="G546" i="5"/>
  <c r="K546" i="5"/>
  <c r="O546" i="5"/>
  <c r="T546" i="5"/>
  <c r="X546" i="5"/>
  <c r="AB546" i="5"/>
  <c r="AF546" i="5"/>
  <c r="H546" i="5"/>
  <c r="L546" i="5"/>
  <c r="P546" i="5"/>
  <c r="U546" i="5"/>
  <c r="AC546" i="5"/>
  <c r="AG546" i="5"/>
  <c r="M546" i="5"/>
  <c r="AD546" i="5"/>
  <c r="AI546" i="5"/>
  <c r="E546" i="5"/>
  <c r="V546" i="5"/>
  <c r="E542" i="5"/>
  <c r="I542" i="5"/>
  <c r="M542" i="5"/>
  <c r="U542" i="5"/>
  <c r="Y542" i="5"/>
  <c r="AC542" i="5"/>
  <c r="AH542" i="5"/>
  <c r="F542" i="5"/>
  <c r="J542" i="5"/>
  <c r="N542" i="5"/>
  <c r="R542" i="5"/>
  <c r="V542" i="5"/>
  <c r="Z542" i="5"/>
  <c r="AD542" i="5"/>
  <c r="AI542" i="5"/>
  <c r="G542" i="5"/>
  <c r="K542" i="5"/>
  <c r="O542" i="5"/>
  <c r="S542" i="5"/>
  <c r="W542" i="5"/>
  <c r="AA542" i="5"/>
  <c r="AF542" i="5"/>
  <c r="AJ542" i="5"/>
  <c r="H542" i="5"/>
  <c r="X542" i="5"/>
  <c r="L542" i="5"/>
  <c r="AB542" i="5"/>
  <c r="P542" i="5"/>
  <c r="AG542" i="5"/>
  <c r="E538" i="5"/>
  <c r="I538" i="5"/>
  <c r="M538" i="5"/>
  <c r="Q538" i="5"/>
  <c r="U538" i="5"/>
  <c r="Y538" i="5"/>
  <c r="AD538" i="5"/>
  <c r="AH538" i="5"/>
  <c r="F538" i="5"/>
  <c r="J538" i="5"/>
  <c r="N538" i="5"/>
  <c r="R538" i="5"/>
  <c r="V538" i="5"/>
  <c r="Z538" i="5"/>
  <c r="AE538" i="5"/>
  <c r="AI538" i="5"/>
  <c r="G538" i="5"/>
  <c r="K538" i="5"/>
  <c r="O538" i="5"/>
  <c r="S538" i="5"/>
  <c r="W538" i="5"/>
  <c r="AB538" i="5"/>
  <c r="AF538" i="5"/>
  <c r="AJ538" i="5"/>
  <c r="T538" i="5"/>
  <c r="H538" i="5"/>
  <c r="X538" i="5"/>
  <c r="L538" i="5"/>
  <c r="AC538" i="5"/>
  <c r="H534" i="5"/>
  <c r="L534" i="5"/>
  <c r="P534" i="5"/>
  <c r="T534" i="5"/>
  <c r="Y534" i="5"/>
  <c r="AC534" i="5"/>
  <c r="AG534" i="5"/>
  <c r="E534" i="5"/>
  <c r="I534" i="5"/>
  <c r="M534" i="5"/>
  <c r="Q534" i="5"/>
  <c r="U534" i="5"/>
  <c r="Z534" i="5"/>
  <c r="AD534" i="5"/>
  <c r="AH534" i="5"/>
  <c r="F534" i="5"/>
  <c r="J534" i="5"/>
  <c r="N534" i="5"/>
  <c r="R534" i="5"/>
  <c r="V534" i="5"/>
  <c r="AA534" i="5"/>
  <c r="AE534" i="5"/>
  <c r="AI534" i="5"/>
  <c r="AF534" i="5"/>
  <c r="S534" i="5"/>
  <c r="AJ534" i="5"/>
  <c r="G534" i="5"/>
  <c r="W534" i="5"/>
  <c r="G530" i="5"/>
  <c r="P530" i="5"/>
  <c r="U530" i="5"/>
  <c r="Y530" i="5"/>
  <c r="AC530" i="5"/>
  <c r="AG530" i="5"/>
  <c r="H530" i="5"/>
  <c r="L530" i="5"/>
  <c r="Q530" i="5"/>
  <c r="V530" i="5"/>
  <c r="Z530" i="5"/>
  <c r="AD530" i="5"/>
  <c r="AH530" i="5"/>
  <c r="E530" i="5"/>
  <c r="I530" i="5"/>
  <c r="M530" i="5"/>
  <c r="R530" i="5"/>
  <c r="W530" i="5"/>
  <c r="AE530" i="5"/>
  <c r="AI530" i="5"/>
  <c r="J530" i="5"/>
  <c r="AB530" i="5"/>
  <c r="N530" i="5"/>
  <c r="AF530" i="5"/>
  <c r="T530" i="5"/>
  <c r="AJ530" i="5"/>
  <c r="F526" i="5"/>
  <c r="K526" i="5"/>
  <c r="Q526" i="5"/>
  <c r="U526" i="5"/>
  <c r="Y526" i="5"/>
  <c r="AC526" i="5"/>
  <c r="AG526" i="5"/>
  <c r="M526" i="5"/>
  <c r="R526" i="5"/>
  <c r="Z526" i="5"/>
  <c r="AD526" i="5"/>
  <c r="AH526" i="5"/>
  <c r="I526" i="5"/>
  <c r="O526" i="5"/>
  <c r="S526" i="5"/>
  <c r="W526" i="5"/>
  <c r="AA526" i="5"/>
  <c r="AE526" i="5"/>
  <c r="AI526" i="5"/>
  <c r="T526" i="5"/>
  <c r="AJ526" i="5"/>
  <c r="E526" i="5"/>
  <c r="X526" i="5"/>
  <c r="AB526" i="5"/>
  <c r="P526" i="5"/>
  <c r="AF526" i="5"/>
  <c r="K522" i="5"/>
  <c r="O522" i="5"/>
  <c r="V522" i="5"/>
  <c r="Z522" i="5"/>
  <c r="AD522" i="5"/>
  <c r="AH522" i="5"/>
  <c r="H522" i="5"/>
  <c r="L522" i="5"/>
  <c r="Q522" i="5"/>
  <c r="AE522" i="5"/>
  <c r="AI522" i="5"/>
  <c r="I522" i="5"/>
  <c r="M522" i="5"/>
  <c r="R522" i="5"/>
  <c r="X522" i="5"/>
  <c r="AB522" i="5"/>
  <c r="AF522" i="5"/>
  <c r="AJ522" i="5"/>
  <c r="J522" i="5"/>
  <c r="AC522" i="5"/>
  <c r="N522" i="5"/>
  <c r="AG522" i="5"/>
  <c r="S522" i="5"/>
  <c r="E522" i="5"/>
  <c r="Y522" i="5"/>
  <c r="I518" i="5"/>
  <c r="O518" i="5"/>
  <c r="U518" i="5"/>
  <c r="Y518" i="5"/>
  <c r="AC518" i="5"/>
  <c r="AG518" i="5"/>
  <c r="P518" i="5"/>
  <c r="V518" i="5"/>
  <c r="Z518" i="5"/>
  <c r="AD518" i="5"/>
  <c r="AH518" i="5"/>
  <c r="G518" i="5"/>
  <c r="L518" i="5"/>
  <c r="R518" i="5"/>
  <c r="AE518" i="5"/>
  <c r="AI518" i="5"/>
  <c r="N518" i="5"/>
  <c r="AF518" i="5"/>
  <c r="S518" i="5"/>
  <c r="AJ518" i="5"/>
  <c r="X518" i="5"/>
  <c r="AB518" i="5"/>
  <c r="G514" i="5"/>
  <c r="L514" i="5"/>
  <c r="Q514" i="5"/>
  <c r="V514" i="5"/>
  <c r="AE514" i="5"/>
  <c r="AI514" i="5"/>
  <c r="M514" i="5"/>
  <c r="R514" i="5"/>
  <c r="W514" i="5"/>
  <c r="AB514" i="5"/>
  <c r="AF514" i="5"/>
  <c r="AJ514" i="5"/>
  <c r="I514" i="5"/>
  <c r="O514" i="5"/>
  <c r="S514" i="5"/>
  <c r="Y514" i="5"/>
  <c r="AC514" i="5"/>
  <c r="U514" i="5"/>
  <c r="F514" i="5"/>
  <c r="Z514" i="5"/>
  <c r="J514" i="5"/>
  <c r="AD514" i="5"/>
  <c r="P514" i="5"/>
  <c r="AH514" i="5"/>
  <c r="H510" i="5"/>
  <c r="L510" i="5"/>
  <c r="P510" i="5"/>
  <c r="T510" i="5"/>
  <c r="X510" i="5"/>
  <c r="AB510" i="5"/>
  <c r="AF510" i="5"/>
  <c r="AJ510" i="5"/>
  <c r="I510" i="5"/>
  <c r="M510" i="5"/>
  <c r="Q510" i="5"/>
  <c r="U510" i="5"/>
  <c r="Y510" i="5"/>
  <c r="AC510" i="5"/>
  <c r="AG510" i="5"/>
  <c r="E510" i="5"/>
  <c r="J510" i="5"/>
  <c r="N510" i="5"/>
  <c r="R510" i="5"/>
  <c r="V510" i="5"/>
  <c r="Z510" i="5"/>
  <c r="AD510" i="5"/>
  <c r="AH510" i="5"/>
  <c r="O510" i="5"/>
  <c r="AE510" i="5"/>
  <c r="S510" i="5"/>
  <c r="F510" i="5"/>
  <c r="W510" i="5"/>
  <c r="K510" i="5"/>
  <c r="AA510" i="5"/>
  <c r="H506" i="5"/>
  <c r="L506" i="5"/>
  <c r="P506" i="5"/>
  <c r="T506" i="5"/>
  <c r="X506" i="5"/>
  <c r="AB506" i="5"/>
  <c r="AF506" i="5"/>
  <c r="AJ506" i="5"/>
  <c r="I506" i="5"/>
  <c r="M506" i="5"/>
  <c r="Q506" i="5"/>
  <c r="U506" i="5"/>
  <c r="AC506" i="5"/>
  <c r="AG506" i="5"/>
  <c r="E506" i="5"/>
  <c r="J506" i="5"/>
  <c r="N506" i="5"/>
  <c r="R506" i="5"/>
  <c r="V506" i="5"/>
  <c r="Z506" i="5"/>
  <c r="AD506" i="5"/>
  <c r="AH506" i="5"/>
  <c r="K506" i="5"/>
  <c r="AA506" i="5"/>
  <c r="O506" i="5"/>
  <c r="AE506" i="5"/>
  <c r="S506" i="5"/>
  <c r="AI506" i="5"/>
  <c r="G506" i="5"/>
  <c r="W506" i="5"/>
  <c r="O502" i="5"/>
  <c r="S502" i="5"/>
  <c r="W502" i="5"/>
  <c r="AA502" i="5"/>
  <c r="AE502" i="5"/>
  <c r="P502" i="5"/>
  <c r="T502" i="5"/>
  <c r="X502" i="5"/>
  <c r="AB502" i="5"/>
  <c r="E502" i="5"/>
  <c r="Q502" i="5"/>
  <c r="U502" i="5"/>
  <c r="Y502" i="5"/>
  <c r="AG502" i="5"/>
  <c r="R502" i="5"/>
  <c r="V502" i="5"/>
  <c r="F502" i="5"/>
  <c r="Z502" i="5"/>
  <c r="N502" i="5"/>
  <c r="AD502" i="5"/>
  <c r="G498" i="5"/>
  <c r="K498" i="5"/>
  <c r="O498" i="5"/>
  <c r="S498" i="5"/>
  <c r="W498" i="5"/>
  <c r="AA498" i="5"/>
  <c r="AF498" i="5"/>
  <c r="AJ498" i="5"/>
  <c r="H498" i="5"/>
  <c r="L498" i="5"/>
  <c r="P498" i="5"/>
  <c r="T498" i="5"/>
  <c r="X498" i="5"/>
  <c r="AC498" i="5"/>
  <c r="AG498" i="5"/>
  <c r="E498" i="5"/>
  <c r="I498" i="5"/>
  <c r="M498" i="5"/>
  <c r="Q498" i="5"/>
  <c r="U498" i="5"/>
  <c r="Y498" i="5"/>
  <c r="AD498" i="5"/>
  <c r="AH498" i="5"/>
  <c r="J498" i="5"/>
  <c r="Z498" i="5"/>
  <c r="N498" i="5"/>
  <c r="AE498" i="5"/>
  <c r="R498" i="5"/>
  <c r="AI498" i="5"/>
  <c r="F498" i="5"/>
  <c r="V498" i="5"/>
  <c r="E494" i="5"/>
  <c r="I494" i="5"/>
  <c r="Q494" i="5"/>
  <c r="U494" i="5"/>
  <c r="Z494" i="5"/>
  <c r="AI494" i="5"/>
  <c r="F494" i="5"/>
  <c r="J494" i="5"/>
  <c r="N494" i="5"/>
  <c r="R494" i="5"/>
  <c r="V494" i="5"/>
  <c r="AA494" i="5"/>
  <c r="AF494" i="5"/>
  <c r="AJ494" i="5"/>
  <c r="G494" i="5"/>
  <c r="K494" i="5"/>
  <c r="O494" i="5"/>
  <c r="S494" i="5"/>
  <c r="X494" i="5"/>
  <c r="AB494" i="5"/>
  <c r="AG494" i="5"/>
  <c r="T494" i="5"/>
  <c r="H494" i="5"/>
  <c r="Y494" i="5"/>
  <c r="L494" i="5"/>
  <c r="AC494" i="5"/>
  <c r="P494" i="5"/>
  <c r="E490" i="5"/>
  <c r="I490" i="5"/>
  <c r="M490" i="5"/>
  <c r="Q490" i="5"/>
  <c r="V490" i="5"/>
  <c r="Z490" i="5"/>
  <c r="AF490" i="5"/>
  <c r="AJ490" i="5"/>
  <c r="F490" i="5"/>
  <c r="J490" i="5"/>
  <c r="N490" i="5"/>
  <c r="R490" i="5"/>
  <c r="W490" i="5"/>
  <c r="AA490" i="5"/>
  <c r="AG490" i="5"/>
  <c r="G490" i="5"/>
  <c r="O490" i="5"/>
  <c r="S490" i="5"/>
  <c r="X490" i="5"/>
  <c r="AH490" i="5"/>
  <c r="H490" i="5"/>
  <c r="Y490" i="5"/>
  <c r="L490" i="5"/>
  <c r="AE490" i="5"/>
  <c r="P490" i="5"/>
  <c r="AI490" i="5"/>
  <c r="H486" i="5"/>
  <c r="L486" i="5"/>
  <c r="R486" i="5"/>
  <c r="AD486" i="5"/>
  <c r="AH486" i="5"/>
  <c r="E486" i="5"/>
  <c r="I486" i="5"/>
  <c r="M486" i="5"/>
  <c r="S486" i="5"/>
  <c r="W486" i="5"/>
  <c r="AA486" i="5"/>
  <c r="AE486" i="5"/>
  <c r="AI486" i="5"/>
  <c r="F486" i="5"/>
  <c r="J486" i="5"/>
  <c r="P486" i="5"/>
  <c r="T486" i="5"/>
  <c r="X486" i="5"/>
  <c r="AB486" i="5"/>
  <c r="AF486" i="5"/>
  <c r="AJ486" i="5"/>
  <c r="Q486" i="5"/>
  <c r="AG486" i="5"/>
  <c r="U486" i="5"/>
  <c r="G486" i="5"/>
  <c r="Y486" i="5"/>
  <c r="AC486" i="5"/>
  <c r="K486" i="5"/>
  <c r="E482" i="5"/>
  <c r="N482" i="5"/>
  <c r="T482" i="5"/>
  <c r="X482" i="5"/>
  <c r="AB482" i="5"/>
  <c r="AJ482" i="5"/>
  <c r="F482" i="5"/>
  <c r="J482" i="5"/>
  <c r="O482" i="5"/>
  <c r="U482" i="5"/>
  <c r="Y482" i="5"/>
  <c r="AC482" i="5"/>
  <c r="G482" i="5"/>
  <c r="L482" i="5"/>
  <c r="R482" i="5"/>
  <c r="V482" i="5"/>
  <c r="Z482" i="5"/>
  <c r="AD482" i="5"/>
  <c r="AH482" i="5"/>
  <c r="W482" i="5"/>
  <c r="H482" i="5"/>
  <c r="AA482" i="5"/>
  <c r="M482" i="5"/>
  <c r="AE482" i="5"/>
  <c r="S482" i="5"/>
  <c r="AI482" i="5"/>
  <c r="E478" i="5"/>
  <c r="J478" i="5"/>
  <c r="N478" i="5"/>
  <c r="R478" i="5"/>
  <c r="V478" i="5"/>
  <c r="Z478" i="5"/>
  <c r="AH478" i="5"/>
  <c r="F478" i="5"/>
  <c r="K478" i="5"/>
  <c r="O478" i="5"/>
  <c r="S478" i="5"/>
  <c r="W478" i="5"/>
  <c r="AA478" i="5"/>
  <c r="AE478" i="5"/>
  <c r="AI478" i="5"/>
  <c r="H478" i="5"/>
  <c r="L478" i="5"/>
  <c r="P478" i="5"/>
  <c r="T478" i="5"/>
  <c r="X478" i="5"/>
  <c r="AB478" i="5"/>
  <c r="AF478" i="5"/>
  <c r="AJ478" i="5"/>
  <c r="Q478" i="5"/>
  <c r="AG478" i="5"/>
  <c r="U478" i="5"/>
  <c r="I478" i="5"/>
  <c r="Y478" i="5"/>
  <c r="M478" i="5"/>
  <c r="AC478" i="5"/>
  <c r="O474" i="5"/>
  <c r="S474" i="5"/>
  <c r="W474" i="5"/>
  <c r="AA474" i="5"/>
  <c r="L474" i="5"/>
  <c r="P474" i="5"/>
  <c r="T474" i="5"/>
  <c r="AB474" i="5"/>
  <c r="AF474" i="5"/>
  <c r="M474" i="5"/>
  <c r="Q474" i="5"/>
  <c r="U474" i="5"/>
  <c r="Y474" i="5"/>
  <c r="AI474" i="5"/>
  <c r="E474" i="5"/>
  <c r="N474" i="5"/>
  <c r="AD474" i="5"/>
  <c r="AJ474" i="5"/>
  <c r="V474" i="5"/>
  <c r="J470" i="5"/>
  <c r="N470" i="5"/>
  <c r="R470" i="5"/>
  <c r="V470" i="5"/>
  <c r="Z470" i="5"/>
  <c r="AF470" i="5"/>
  <c r="L470" i="5"/>
  <c r="P470" i="5"/>
  <c r="T470" i="5"/>
  <c r="AB470" i="5"/>
  <c r="AJ470" i="5"/>
  <c r="G470" i="5"/>
  <c r="O470" i="5"/>
  <c r="W470" i="5"/>
  <c r="AG470" i="5"/>
  <c r="I470" i="5"/>
  <c r="Q470" i="5"/>
  <c r="K470" i="5"/>
  <c r="S470" i="5"/>
  <c r="AA470" i="5"/>
  <c r="M470" i="5"/>
  <c r="U470" i="5"/>
  <c r="AC470" i="5"/>
  <c r="E470" i="5"/>
  <c r="F466" i="5"/>
  <c r="J466" i="5"/>
  <c r="N466" i="5"/>
  <c r="R466" i="5"/>
  <c r="V466" i="5"/>
  <c r="AA466" i="5"/>
  <c r="AE466" i="5"/>
  <c r="AI466" i="5"/>
  <c r="H466" i="5"/>
  <c r="L466" i="5"/>
  <c r="P466" i="5"/>
  <c r="Y466" i="5"/>
  <c r="AC466" i="5"/>
  <c r="AG466" i="5"/>
  <c r="K466" i="5"/>
  <c r="S466" i="5"/>
  <c r="AB466" i="5"/>
  <c r="AJ466" i="5"/>
  <c r="E466" i="5"/>
  <c r="M466" i="5"/>
  <c r="U466" i="5"/>
  <c r="AD466" i="5"/>
  <c r="G466" i="5"/>
  <c r="O466" i="5"/>
  <c r="X466" i="5"/>
  <c r="AF466" i="5"/>
  <c r="I466" i="5"/>
  <c r="Q466" i="5"/>
  <c r="Z466" i="5"/>
  <c r="AH466" i="5"/>
  <c r="F462" i="5"/>
  <c r="J462" i="5"/>
  <c r="N462" i="5"/>
  <c r="R462" i="5"/>
  <c r="X462" i="5"/>
  <c r="AD462" i="5"/>
  <c r="AH462" i="5"/>
  <c r="G462" i="5"/>
  <c r="K462" i="5"/>
  <c r="O462" i="5"/>
  <c r="S462" i="5"/>
  <c r="Y462" i="5"/>
  <c r="AE462" i="5"/>
  <c r="AI462" i="5"/>
  <c r="H462" i="5"/>
  <c r="L462" i="5"/>
  <c r="P462" i="5"/>
  <c r="V462" i="5"/>
  <c r="Z462" i="5"/>
  <c r="AF462" i="5"/>
  <c r="AJ462" i="5"/>
  <c r="E462" i="5"/>
  <c r="W462" i="5"/>
  <c r="I462" i="5"/>
  <c r="AC462" i="5"/>
  <c r="AG462" i="5"/>
  <c r="M462" i="5"/>
  <c r="E458" i="5"/>
  <c r="M458" i="5"/>
  <c r="T458" i="5"/>
  <c r="AC458" i="5"/>
  <c r="AG458" i="5"/>
  <c r="F458" i="5"/>
  <c r="N458" i="5"/>
  <c r="U458" i="5"/>
  <c r="AD458" i="5"/>
  <c r="AH458" i="5"/>
  <c r="G458" i="5"/>
  <c r="K458" i="5"/>
  <c r="P458" i="5"/>
  <c r="AE458" i="5"/>
  <c r="AI458" i="5"/>
  <c r="R458" i="5"/>
  <c r="H458" i="5"/>
  <c r="AF458" i="5"/>
  <c r="L458" i="5"/>
  <c r="AJ458" i="5"/>
  <c r="H454" i="5"/>
  <c r="L454" i="5"/>
  <c r="Q454" i="5"/>
  <c r="U454" i="5"/>
  <c r="Y454" i="5"/>
  <c r="AC454" i="5"/>
  <c r="AG454" i="5"/>
  <c r="E454" i="5"/>
  <c r="I454" i="5"/>
  <c r="N454" i="5"/>
  <c r="R454" i="5"/>
  <c r="V454" i="5"/>
  <c r="Z454" i="5"/>
  <c r="AD454" i="5"/>
  <c r="AH454" i="5"/>
  <c r="K454" i="5"/>
  <c r="T454" i="5"/>
  <c r="AB454" i="5"/>
  <c r="AJ454" i="5"/>
  <c r="F454" i="5"/>
  <c r="O454" i="5"/>
  <c r="W454" i="5"/>
  <c r="AE454" i="5"/>
  <c r="P454" i="5"/>
  <c r="X454" i="5"/>
  <c r="AF454" i="5"/>
  <c r="AI454" i="5"/>
  <c r="J454" i="5"/>
  <c r="S454" i="5"/>
  <c r="AA454" i="5"/>
  <c r="J450" i="5"/>
  <c r="O450" i="5"/>
  <c r="S450" i="5"/>
  <c r="AB450" i="5"/>
  <c r="AF450" i="5"/>
  <c r="AJ450" i="5"/>
  <c r="G450" i="5"/>
  <c r="K450" i="5"/>
  <c r="P450" i="5"/>
  <c r="T450" i="5"/>
  <c r="Y450" i="5"/>
  <c r="AC450" i="5"/>
  <c r="AG450" i="5"/>
  <c r="E450" i="5"/>
  <c r="N450" i="5"/>
  <c r="V450" i="5"/>
  <c r="AE450" i="5"/>
  <c r="H450" i="5"/>
  <c r="Q450" i="5"/>
  <c r="Z450" i="5"/>
  <c r="AH450" i="5"/>
  <c r="I450" i="5"/>
  <c r="R450" i="5"/>
  <c r="AA450" i="5"/>
  <c r="AI450" i="5"/>
  <c r="AD450" i="5"/>
  <c r="M450" i="5"/>
  <c r="U450" i="5"/>
  <c r="N446" i="5"/>
  <c r="R446" i="5"/>
  <c r="V446" i="5"/>
  <c r="AH446" i="5"/>
  <c r="H446" i="5"/>
  <c r="O446" i="5"/>
  <c r="S446" i="5"/>
  <c r="W446" i="5"/>
  <c r="AA446" i="5"/>
  <c r="AE446" i="5"/>
  <c r="AI446" i="5"/>
  <c r="E446" i="5"/>
  <c r="L446" i="5"/>
  <c r="T446" i="5"/>
  <c r="X446" i="5"/>
  <c r="AB446" i="5"/>
  <c r="AF446" i="5"/>
  <c r="AJ446" i="5"/>
  <c r="F446" i="5"/>
  <c r="Y446" i="5"/>
  <c r="M446" i="5"/>
  <c r="AC446" i="5"/>
  <c r="Q446" i="5"/>
  <c r="AG446" i="5"/>
  <c r="U446" i="5"/>
  <c r="E442" i="5"/>
  <c r="O442" i="5"/>
  <c r="S442" i="5"/>
  <c r="W442" i="5"/>
  <c r="AE442" i="5"/>
  <c r="AJ442" i="5"/>
  <c r="F442" i="5"/>
  <c r="L442" i="5"/>
  <c r="P442" i="5"/>
  <c r="T442" i="5"/>
  <c r="X442" i="5"/>
  <c r="AB442" i="5"/>
  <c r="AF442" i="5"/>
  <c r="I442" i="5"/>
  <c r="M442" i="5"/>
  <c r="Q442" i="5"/>
  <c r="U442" i="5"/>
  <c r="Y442" i="5"/>
  <c r="AC442" i="5"/>
  <c r="AG442" i="5"/>
  <c r="R442" i="5"/>
  <c r="AI442" i="5"/>
  <c r="V442" i="5"/>
  <c r="Z442" i="5"/>
  <c r="N442" i="5"/>
  <c r="AD442" i="5"/>
  <c r="E438" i="5"/>
  <c r="I438" i="5"/>
  <c r="M438" i="5"/>
  <c r="Q438" i="5"/>
  <c r="U438" i="5"/>
  <c r="Y438" i="5"/>
  <c r="AD438" i="5"/>
  <c r="AH438" i="5"/>
  <c r="F438" i="5"/>
  <c r="J438" i="5"/>
  <c r="N438" i="5"/>
  <c r="R438" i="5"/>
  <c r="V438" i="5"/>
  <c r="Z438" i="5"/>
  <c r="AE438" i="5"/>
  <c r="AI438" i="5"/>
  <c r="G438" i="5"/>
  <c r="K438" i="5"/>
  <c r="O438" i="5"/>
  <c r="S438" i="5"/>
  <c r="AB438" i="5"/>
  <c r="AF438" i="5"/>
  <c r="AJ438" i="5"/>
  <c r="T438" i="5"/>
  <c r="H438" i="5"/>
  <c r="X438" i="5"/>
  <c r="L438" i="5"/>
  <c r="AC438" i="5"/>
  <c r="AG438" i="5"/>
  <c r="P438" i="5"/>
  <c r="F434" i="5"/>
  <c r="J434" i="5"/>
  <c r="N434" i="5"/>
  <c r="R434" i="5"/>
  <c r="W434" i="5"/>
  <c r="AB434" i="5"/>
  <c r="AG434" i="5"/>
  <c r="G434" i="5"/>
  <c r="K434" i="5"/>
  <c r="O434" i="5"/>
  <c r="S434" i="5"/>
  <c r="AC434" i="5"/>
  <c r="AH434" i="5"/>
  <c r="H434" i="5"/>
  <c r="L434" i="5"/>
  <c r="P434" i="5"/>
  <c r="T434" i="5"/>
  <c r="Y434" i="5"/>
  <c r="AD434" i="5"/>
  <c r="Z434" i="5"/>
  <c r="M434" i="5"/>
  <c r="AE434" i="5"/>
  <c r="Q434" i="5"/>
  <c r="AJ434" i="5"/>
  <c r="V434" i="5"/>
  <c r="E434" i="5"/>
  <c r="E430" i="5"/>
  <c r="I430" i="5"/>
  <c r="Q430" i="5"/>
  <c r="U430" i="5"/>
  <c r="Y430" i="5"/>
  <c r="AC430" i="5"/>
  <c r="AG430" i="5"/>
  <c r="J430" i="5"/>
  <c r="R430" i="5"/>
  <c r="V430" i="5"/>
  <c r="Z430" i="5"/>
  <c r="AD430" i="5"/>
  <c r="AH430" i="5"/>
  <c r="G430" i="5"/>
  <c r="S430" i="5"/>
  <c r="AA430" i="5"/>
  <c r="AE430" i="5"/>
  <c r="AI430" i="5"/>
  <c r="X430" i="5"/>
  <c r="H430" i="5"/>
  <c r="AB430" i="5"/>
  <c r="L430" i="5"/>
  <c r="AF430" i="5"/>
  <c r="T430" i="5"/>
  <c r="AJ430" i="5"/>
  <c r="F426" i="5"/>
  <c r="K426" i="5"/>
  <c r="P426" i="5"/>
  <c r="T426" i="5"/>
  <c r="X426" i="5"/>
  <c r="AB426" i="5"/>
  <c r="AF426" i="5"/>
  <c r="AJ426" i="5"/>
  <c r="G426" i="5"/>
  <c r="L426" i="5"/>
  <c r="Q426" i="5"/>
  <c r="U426" i="5"/>
  <c r="Y426" i="5"/>
  <c r="H426" i="5"/>
  <c r="N426" i="5"/>
  <c r="R426" i="5"/>
  <c r="V426" i="5"/>
  <c r="Z426" i="5"/>
  <c r="AD426" i="5"/>
  <c r="AH426" i="5"/>
  <c r="O426" i="5"/>
  <c r="AE426" i="5"/>
  <c r="S426" i="5"/>
  <c r="E426" i="5"/>
  <c r="W426" i="5"/>
  <c r="AA426" i="5"/>
  <c r="H422" i="5"/>
  <c r="L422" i="5"/>
  <c r="P422" i="5"/>
  <c r="T422" i="5"/>
  <c r="X422" i="5"/>
  <c r="AB422" i="5"/>
  <c r="AF422" i="5"/>
  <c r="E422" i="5"/>
  <c r="I422" i="5"/>
  <c r="M422" i="5"/>
  <c r="Q422" i="5"/>
  <c r="U422" i="5"/>
  <c r="Y422" i="5"/>
  <c r="AC422" i="5"/>
  <c r="AG422" i="5"/>
  <c r="F422" i="5"/>
  <c r="J422" i="5"/>
  <c r="N422" i="5"/>
  <c r="R422" i="5"/>
  <c r="V422" i="5"/>
  <c r="Z422" i="5"/>
  <c r="AD422" i="5"/>
  <c r="AH422" i="5"/>
  <c r="O422" i="5"/>
  <c r="AE422" i="5"/>
  <c r="S422" i="5"/>
  <c r="AJ422" i="5"/>
  <c r="G422" i="5"/>
  <c r="W422" i="5"/>
  <c r="K422" i="5"/>
  <c r="AA422" i="5"/>
  <c r="H418" i="5"/>
  <c r="L418" i="5"/>
  <c r="P418" i="5"/>
  <c r="T418" i="5"/>
  <c r="X418" i="5"/>
  <c r="AC418" i="5"/>
  <c r="AG418" i="5"/>
  <c r="E418" i="5"/>
  <c r="I418" i="5"/>
  <c r="M418" i="5"/>
  <c r="Q418" i="5"/>
  <c r="U418" i="5"/>
  <c r="Y418" i="5"/>
  <c r="AD418" i="5"/>
  <c r="AH418" i="5"/>
  <c r="S418" i="5"/>
  <c r="AA418" i="5"/>
  <c r="AJ418" i="5"/>
  <c r="F418" i="5"/>
  <c r="N418" i="5"/>
  <c r="V418" i="5"/>
  <c r="AE418" i="5"/>
  <c r="G418" i="5"/>
  <c r="O418" i="5"/>
  <c r="W418" i="5"/>
  <c r="AF418" i="5"/>
  <c r="Z418" i="5"/>
  <c r="AI418" i="5"/>
  <c r="J418" i="5"/>
  <c r="R418" i="5"/>
  <c r="E414" i="5"/>
  <c r="I414" i="5"/>
  <c r="M414" i="5"/>
  <c r="Q414" i="5"/>
  <c r="U414" i="5"/>
  <c r="Z414" i="5"/>
  <c r="AD414" i="5"/>
  <c r="AH414" i="5"/>
  <c r="F414" i="5"/>
  <c r="J414" i="5"/>
  <c r="N414" i="5"/>
  <c r="R414" i="5"/>
  <c r="V414" i="5"/>
  <c r="AA414" i="5"/>
  <c r="AE414" i="5"/>
  <c r="AI414" i="5"/>
  <c r="G414" i="5"/>
  <c r="K414" i="5"/>
  <c r="O414" i="5"/>
  <c r="P414" i="5"/>
  <c r="Y414" i="5"/>
  <c r="S414" i="5"/>
  <c r="AB414" i="5"/>
  <c r="AJ414" i="5"/>
  <c r="H414" i="5"/>
  <c r="T414" i="5"/>
  <c r="AC414" i="5"/>
  <c r="L414" i="5"/>
  <c r="W414" i="5"/>
  <c r="AF414" i="5"/>
  <c r="H410" i="5"/>
  <c r="P410" i="5"/>
  <c r="AB410" i="5"/>
  <c r="AF410" i="5"/>
  <c r="AJ410" i="5"/>
  <c r="Q410" i="5"/>
  <c r="Y410" i="5"/>
  <c r="AG410" i="5"/>
  <c r="F410" i="5"/>
  <c r="R410" i="5"/>
  <c r="Z410" i="5"/>
  <c r="AD410" i="5"/>
  <c r="AH410" i="5"/>
  <c r="M410" i="5"/>
  <c r="AI410" i="5"/>
  <c r="V410" i="5"/>
  <c r="AE410" i="5"/>
  <c r="R408" i="5"/>
  <c r="N408" i="5"/>
  <c r="J408" i="5"/>
  <c r="AF408" i="5"/>
  <c r="AJ408" i="5"/>
  <c r="AG607" i="5"/>
  <c r="AC607" i="5"/>
  <c r="Y607" i="5"/>
  <c r="Q607" i="5"/>
  <c r="L607" i="5"/>
  <c r="H607" i="5"/>
  <c r="AJ606" i="5"/>
  <c r="AF606" i="5"/>
  <c r="AB606" i="5"/>
  <c r="X606" i="5"/>
  <c r="T606" i="5"/>
  <c r="N606" i="5"/>
  <c r="J606" i="5"/>
  <c r="F606" i="5"/>
  <c r="AH605" i="5"/>
  <c r="AD605" i="5"/>
  <c r="Z605" i="5"/>
  <c r="V605" i="5"/>
  <c r="R605" i="5"/>
  <c r="M605" i="5"/>
  <c r="I605" i="5"/>
  <c r="E605" i="5"/>
  <c r="AG604" i="5"/>
  <c r="AC604" i="5"/>
  <c r="Y604" i="5"/>
  <c r="U604" i="5"/>
  <c r="Q604" i="5"/>
  <c r="K604" i="5"/>
  <c r="G604" i="5"/>
  <c r="AI603" i="5"/>
  <c r="AE603" i="5"/>
  <c r="AA603" i="5"/>
  <c r="W603" i="5"/>
  <c r="S603" i="5"/>
  <c r="O603" i="5"/>
  <c r="J603" i="5"/>
  <c r="F603" i="5"/>
  <c r="AH602" i="5"/>
  <c r="AD602" i="5"/>
  <c r="Z602" i="5"/>
  <c r="V602" i="5"/>
  <c r="R602" i="5"/>
  <c r="N602" i="5"/>
  <c r="I602" i="5"/>
  <c r="E602" i="5"/>
  <c r="AG601" i="5"/>
  <c r="AC601" i="5"/>
  <c r="Y601" i="5"/>
  <c r="U601" i="5"/>
  <c r="Q601" i="5"/>
  <c r="L601" i="5"/>
  <c r="H601" i="5"/>
  <c r="AJ600" i="5"/>
  <c r="AF600" i="5"/>
  <c r="AB600" i="5"/>
  <c r="X600" i="5"/>
  <c r="T600" i="5"/>
  <c r="P600" i="5"/>
  <c r="K600" i="5"/>
  <c r="F600" i="5"/>
  <c r="AH599" i="5"/>
  <c r="AD599" i="5"/>
  <c r="Z599" i="5"/>
  <c r="V599" i="5"/>
  <c r="R599" i="5"/>
  <c r="M599" i="5"/>
  <c r="H599" i="5"/>
  <c r="AJ598" i="5"/>
  <c r="AF598" i="5"/>
  <c r="AB598" i="5"/>
  <c r="X598" i="5"/>
  <c r="N598" i="5"/>
  <c r="AC597" i="5"/>
  <c r="M597" i="5"/>
  <c r="AB596" i="5"/>
  <c r="AD594" i="5"/>
  <c r="N594" i="5"/>
  <c r="AA593" i="5"/>
  <c r="Z592" i="5"/>
  <c r="J592" i="5"/>
  <c r="Y591" i="5"/>
  <c r="X590" i="5"/>
  <c r="H590" i="5"/>
  <c r="W589" i="5"/>
  <c r="V588" i="5"/>
  <c r="F588" i="5"/>
  <c r="U587" i="5"/>
  <c r="T586" i="5"/>
  <c r="AI585" i="5"/>
  <c r="G585" i="5"/>
  <c r="P584" i="5"/>
  <c r="AF583" i="5"/>
  <c r="X582" i="5"/>
  <c r="W580" i="5"/>
  <c r="AJ578" i="5"/>
  <c r="T578" i="5"/>
  <c r="AH577" i="5"/>
  <c r="R577" i="5"/>
  <c r="AG576" i="5"/>
  <c r="Q576" i="5"/>
  <c r="AF575" i="5"/>
  <c r="AC574" i="5"/>
  <c r="M574" i="5"/>
  <c r="AA573" i="5"/>
  <c r="W572" i="5"/>
  <c r="G572" i="5"/>
  <c r="O570" i="5"/>
  <c r="Y569" i="5"/>
  <c r="U566" i="5"/>
  <c r="AF565" i="5"/>
  <c r="N564" i="5"/>
  <c r="AC562" i="5"/>
  <c r="L562" i="5"/>
  <c r="AF560" i="5"/>
  <c r="AD558" i="5"/>
  <c r="AB556" i="5"/>
  <c r="Z554" i="5"/>
  <c r="O550" i="5"/>
  <c r="I546" i="5"/>
  <c r="AJ541" i="5"/>
  <c r="AA533" i="5"/>
  <c r="H593" i="5"/>
  <c r="L593" i="5"/>
  <c r="P593" i="5"/>
  <c r="T593" i="5"/>
  <c r="X593" i="5"/>
  <c r="AB593" i="5"/>
  <c r="AF593" i="5"/>
  <c r="E593" i="5"/>
  <c r="I593" i="5"/>
  <c r="M593" i="5"/>
  <c r="Q593" i="5"/>
  <c r="U593" i="5"/>
  <c r="Y593" i="5"/>
  <c r="AC593" i="5"/>
  <c r="AH593" i="5"/>
  <c r="F593" i="5"/>
  <c r="J593" i="5"/>
  <c r="N593" i="5"/>
  <c r="R593" i="5"/>
  <c r="V593" i="5"/>
  <c r="Z593" i="5"/>
  <c r="H589" i="5"/>
  <c r="L589" i="5"/>
  <c r="P589" i="5"/>
  <c r="T589" i="5"/>
  <c r="X589" i="5"/>
  <c r="AC589" i="5"/>
  <c r="AG589" i="5"/>
  <c r="E589" i="5"/>
  <c r="I589" i="5"/>
  <c r="M589" i="5"/>
  <c r="Q589" i="5"/>
  <c r="U589" i="5"/>
  <c r="Y589" i="5"/>
  <c r="AD589" i="5"/>
  <c r="AH589" i="5"/>
  <c r="F589" i="5"/>
  <c r="J589" i="5"/>
  <c r="N589" i="5"/>
  <c r="R589" i="5"/>
  <c r="V589" i="5"/>
  <c r="Z589" i="5"/>
  <c r="AE589" i="5"/>
  <c r="AI589" i="5"/>
  <c r="F569" i="5"/>
  <c r="J569" i="5"/>
  <c r="N569" i="5"/>
  <c r="R569" i="5"/>
  <c r="V569" i="5"/>
  <c r="Z569" i="5"/>
  <c r="AE569" i="5"/>
  <c r="AI569" i="5"/>
  <c r="G569" i="5"/>
  <c r="K569" i="5"/>
  <c r="O569" i="5"/>
  <c r="S569" i="5"/>
  <c r="W569" i="5"/>
  <c r="AA569" i="5"/>
  <c r="AF569" i="5"/>
  <c r="AJ569" i="5"/>
  <c r="H569" i="5"/>
  <c r="L569" i="5"/>
  <c r="P569" i="5"/>
  <c r="T569" i="5"/>
  <c r="X569" i="5"/>
  <c r="AC569" i="5"/>
  <c r="AG569" i="5"/>
  <c r="H565" i="5"/>
  <c r="L565" i="5"/>
  <c r="P565" i="5"/>
  <c r="T565" i="5"/>
  <c r="X565" i="5"/>
  <c r="AC565" i="5"/>
  <c r="AG565" i="5"/>
  <c r="E565" i="5"/>
  <c r="I565" i="5"/>
  <c r="M565" i="5"/>
  <c r="Q565" i="5"/>
  <c r="U565" i="5"/>
  <c r="Y565" i="5"/>
  <c r="AD565" i="5"/>
  <c r="AH565" i="5"/>
  <c r="F565" i="5"/>
  <c r="J565" i="5"/>
  <c r="N565" i="5"/>
  <c r="R565" i="5"/>
  <c r="V565" i="5"/>
  <c r="AA565" i="5"/>
  <c r="AE565" i="5"/>
  <c r="AI565" i="5"/>
  <c r="E557" i="5"/>
  <c r="I557" i="5"/>
  <c r="N557" i="5"/>
  <c r="R557" i="5"/>
  <c r="V557" i="5"/>
  <c r="Z557" i="5"/>
  <c r="AD557" i="5"/>
  <c r="AH557" i="5"/>
  <c r="F557" i="5"/>
  <c r="J557" i="5"/>
  <c r="O557" i="5"/>
  <c r="S557" i="5"/>
  <c r="W557" i="5"/>
  <c r="AA557" i="5"/>
  <c r="AE557" i="5"/>
  <c r="G557" i="5"/>
  <c r="K557" i="5"/>
  <c r="P557" i="5"/>
  <c r="T557" i="5"/>
  <c r="X557" i="5"/>
  <c r="AB557" i="5"/>
  <c r="AF557" i="5"/>
  <c r="AJ557" i="5"/>
  <c r="Q557" i="5"/>
  <c r="AG557" i="5"/>
  <c r="U557" i="5"/>
  <c r="H557" i="5"/>
  <c r="Y557" i="5"/>
  <c r="E545" i="5"/>
  <c r="I545" i="5"/>
  <c r="M545" i="5"/>
  <c r="Q545" i="5"/>
  <c r="U545" i="5"/>
  <c r="Y545" i="5"/>
  <c r="AC545" i="5"/>
  <c r="AH545" i="5"/>
  <c r="F545" i="5"/>
  <c r="J545" i="5"/>
  <c r="N545" i="5"/>
  <c r="V545" i="5"/>
  <c r="Z545" i="5"/>
  <c r="AD545" i="5"/>
  <c r="AI545" i="5"/>
  <c r="G545" i="5"/>
  <c r="K545" i="5"/>
  <c r="O545" i="5"/>
  <c r="S545" i="5"/>
  <c r="W545" i="5"/>
  <c r="AA545" i="5"/>
  <c r="AE545" i="5"/>
  <c r="AJ545" i="5"/>
  <c r="L545" i="5"/>
  <c r="AB545" i="5"/>
  <c r="P545" i="5"/>
  <c r="AF545" i="5"/>
  <c r="T545" i="5"/>
  <c r="H537" i="5"/>
  <c r="L537" i="5"/>
  <c r="P537" i="5"/>
  <c r="T537" i="5"/>
  <c r="X537" i="5"/>
  <c r="AC537" i="5"/>
  <c r="AG537" i="5"/>
  <c r="E537" i="5"/>
  <c r="I537" i="5"/>
  <c r="M537" i="5"/>
  <c r="Q537" i="5"/>
  <c r="U537" i="5"/>
  <c r="Y537" i="5"/>
  <c r="AD537" i="5"/>
  <c r="AH537" i="5"/>
  <c r="F537" i="5"/>
  <c r="J537" i="5"/>
  <c r="N537" i="5"/>
  <c r="R537" i="5"/>
  <c r="V537" i="5"/>
  <c r="AA537" i="5"/>
  <c r="AE537" i="5"/>
  <c r="AI537" i="5"/>
  <c r="S537" i="5"/>
  <c r="AJ537" i="5"/>
  <c r="G537" i="5"/>
  <c r="W537" i="5"/>
  <c r="K537" i="5"/>
  <c r="AB537" i="5"/>
  <c r="G529" i="5"/>
  <c r="K529" i="5"/>
  <c r="P529" i="5"/>
  <c r="V529" i="5"/>
  <c r="AA529" i="5"/>
  <c r="AE529" i="5"/>
  <c r="AI529" i="5"/>
  <c r="H529" i="5"/>
  <c r="M529" i="5"/>
  <c r="Q529" i="5"/>
  <c r="W529" i="5"/>
  <c r="AB529" i="5"/>
  <c r="AF529" i="5"/>
  <c r="AJ529" i="5"/>
  <c r="I529" i="5"/>
  <c r="R529" i="5"/>
  <c r="X529" i="5"/>
  <c r="AC529" i="5"/>
  <c r="AG529" i="5"/>
  <c r="F529" i="5"/>
  <c r="Y529" i="5"/>
  <c r="AD529" i="5"/>
  <c r="AH529" i="5"/>
  <c r="E525" i="5"/>
  <c r="J525" i="5"/>
  <c r="N525" i="5"/>
  <c r="R525" i="5"/>
  <c r="V525" i="5"/>
  <c r="Z525" i="5"/>
  <c r="AD525" i="5"/>
  <c r="AH525" i="5"/>
  <c r="F525" i="5"/>
  <c r="K525" i="5"/>
  <c r="O525" i="5"/>
  <c r="S525" i="5"/>
  <c r="W525" i="5"/>
  <c r="AA525" i="5"/>
  <c r="AE525" i="5"/>
  <c r="AI525" i="5"/>
  <c r="L525" i="5"/>
  <c r="P525" i="5"/>
  <c r="T525" i="5"/>
  <c r="X525" i="5"/>
  <c r="AB525" i="5"/>
  <c r="AF525" i="5"/>
  <c r="AJ525" i="5"/>
  <c r="Q525" i="5"/>
  <c r="AG525" i="5"/>
  <c r="U525" i="5"/>
  <c r="I525" i="5"/>
  <c r="Y525" i="5"/>
  <c r="M525" i="5"/>
  <c r="G517" i="5"/>
  <c r="K517" i="5"/>
  <c r="O517" i="5"/>
  <c r="T517" i="5"/>
  <c r="X517" i="5"/>
  <c r="AB517" i="5"/>
  <c r="AF517" i="5"/>
  <c r="AJ517" i="5"/>
  <c r="H517" i="5"/>
  <c r="L517" i="5"/>
  <c r="Q517" i="5"/>
  <c r="U517" i="5"/>
  <c r="Y517" i="5"/>
  <c r="AC517" i="5"/>
  <c r="AG517" i="5"/>
  <c r="I517" i="5"/>
  <c r="M517" i="5"/>
  <c r="R517" i="5"/>
  <c r="V517" i="5"/>
  <c r="Z517" i="5"/>
  <c r="AD517" i="5"/>
  <c r="AH517" i="5"/>
  <c r="J517" i="5"/>
  <c r="AA517" i="5"/>
  <c r="N517" i="5"/>
  <c r="AE517" i="5"/>
  <c r="S517" i="5"/>
  <c r="AI517" i="5"/>
  <c r="F517" i="5"/>
  <c r="W517" i="5"/>
  <c r="G505" i="5"/>
  <c r="K505" i="5"/>
  <c r="O505" i="5"/>
  <c r="S505" i="5"/>
  <c r="W505" i="5"/>
  <c r="AA505" i="5"/>
  <c r="AE505" i="5"/>
  <c r="AI505" i="5"/>
  <c r="H505" i="5"/>
  <c r="L505" i="5"/>
  <c r="P505" i="5"/>
  <c r="T505" i="5"/>
  <c r="X505" i="5"/>
  <c r="AB505" i="5"/>
  <c r="AF505" i="5"/>
  <c r="AJ505" i="5"/>
  <c r="I505" i="5"/>
  <c r="M505" i="5"/>
  <c r="Q505" i="5"/>
  <c r="U505" i="5"/>
  <c r="AC505" i="5"/>
  <c r="AG505" i="5"/>
  <c r="J505" i="5"/>
  <c r="Z505" i="5"/>
  <c r="N505" i="5"/>
  <c r="AD505" i="5"/>
  <c r="R505" i="5"/>
  <c r="AH505" i="5"/>
  <c r="F505" i="5"/>
  <c r="F501" i="5"/>
  <c r="J501" i="5"/>
  <c r="N501" i="5"/>
  <c r="R501" i="5"/>
  <c r="V501" i="5"/>
  <c r="Z501" i="5"/>
  <c r="AD501" i="5"/>
  <c r="AI501" i="5"/>
  <c r="G501" i="5"/>
  <c r="K501" i="5"/>
  <c r="O501" i="5"/>
  <c r="S501" i="5"/>
  <c r="W501" i="5"/>
  <c r="AA501" i="5"/>
  <c r="AE501" i="5"/>
  <c r="AJ501" i="5"/>
  <c r="L501" i="5"/>
  <c r="P501" i="5"/>
  <c r="T501" i="5"/>
  <c r="X501" i="5"/>
  <c r="AB501" i="5"/>
  <c r="AF501" i="5"/>
  <c r="M501" i="5"/>
  <c r="AC501" i="5"/>
  <c r="Q501" i="5"/>
  <c r="AH501" i="5"/>
  <c r="E501" i="5"/>
  <c r="U501" i="5"/>
  <c r="Y501" i="5"/>
  <c r="AG597" i="5"/>
  <c r="Q597" i="5"/>
  <c r="AE593" i="5"/>
  <c r="O593" i="5"/>
  <c r="AD592" i="5"/>
  <c r="AC591" i="5"/>
  <c r="AD569" i="5"/>
  <c r="M569" i="5"/>
  <c r="Z568" i="5"/>
  <c r="O595" i="5"/>
  <c r="S595" i="5"/>
  <c r="AA595" i="5"/>
  <c r="T595" i="5"/>
  <c r="AJ595" i="5"/>
  <c r="Y595" i="5"/>
  <c r="AC595" i="5"/>
  <c r="AG595" i="5"/>
  <c r="F591" i="5"/>
  <c r="J591" i="5"/>
  <c r="N591" i="5"/>
  <c r="R591" i="5"/>
  <c r="V591" i="5"/>
  <c r="AD591" i="5"/>
  <c r="AI591" i="5"/>
  <c r="G591" i="5"/>
  <c r="K591" i="5"/>
  <c r="O591" i="5"/>
  <c r="S591" i="5"/>
  <c r="W591" i="5"/>
  <c r="AA591" i="5"/>
  <c r="AF591" i="5"/>
  <c r="AJ591" i="5"/>
  <c r="H591" i="5"/>
  <c r="L591" i="5"/>
  <c r="P591" i="5"/>
  <c r="T591" i="5"/>
  <c r="X591" i="5"/>
  <c r="AB591" i="5"/>
  <c r="AG591" i="5"/>
  <c r="F587" i="5"/>
  <c r="J587" i="5"/>
  <c r="N587" i="5"/>
  <c r="R587" i="5"/>
  <c r="V587" i="5"/>
  <c r="AA587" i="5"/>
  <c r="AE587" i="5"/>
  <c r="AI587" i="5"/>
  <c r="G587" i="5"/>
  <c r="K587" i="5"/>
  <c r="O587" i="5"/>
  <c r="S587" i="5"/>
  <c r="W587" i="5"/>
  <c r="AB587" i="5"/>
  <c r="AF587" i="5"/>
  <c r="AJ587" i="5"/>
  <c r="H587" i="5"/>
  <c r="L587" i="5"/>
  <c r="P587" i="5"/>
  <c r="T587" i="5"/>
  <c r="Y587" i="5"/>
  <c r="AC587" i="5"/>
  <c r="AG587" i="5"/>
  <c r="E583" i="5"/>
  <c r="N583" i="5"/>
  <c r="R583" i="5"/>
  <c r="AG583" i="5"/>
  <c r="O583" i="5"/>
  <c r="T583" i="5"/>
  <c r="AA583" i="5"/>
  <c r="AH583" i="5"/>
  <c r="H583" i="5"/>
  <c r="L583" i="5"/>
  <c r="P583" i="5"/>
  <c r="AE583" i="5"/>
  <c r="E579" i="5"/>
  <c r="I579" i="5"/>
  <c r="N579" i="5"/>
  <c r="R579" i="5"/>
  <c r="V579" i="5"/>
  <c r="Z579" i="5"/>
  <c r="AH579" i="5"/>
  <c r="F579" i="5"/>
  <c r="J579" i="5"/>
  <c r="O579" i="5"/>
  <c r="S579" i="5"/>
  <c r="W579" i="5"/>
  <c r="AA579" i="5"/>
  <c r="AE579" i="5"/>
  <c r="AI579" i="5"/>
  <c r="G579" i="5"/>
  <c r="K579" i="5"/>
  <c r="P579" i="5"/>
  <c r="T579" i="5"/>
  <c r="X579" i="5"/>
  <c r="AB579" i="5"/>
  <c r="AF579" i="5"/>
  <c r="AJ579" i="5"/>
  <c r="F575" i="5"/>
  <c r="L575" i="5"/>
  <c r="P575" i="5"/>
  <c r="U575" i="5"/>
  <c r="Y575" i="5"/>
  <c r="AC575" i="5"/>
  <c r="AG575" i="5"/>
  <c r="H575" i="5"/>
  <c r="M575" i="5"/>
  <c r="R575" i="5"/>
  <c r="V575" i="5"/>
  <c r="Z575" i="5"/>
  <c r="AD575" i="5"/>
  <c r="AH575" i="5"/>
  <c r="I575" i="5"/>
  <c r="N575" i="5"/>
  <c r="S575" i="5"/>
  <c r="W575" i="5"/>
  <c r="AE575" i="5"/>
  <c r="U571" i="5"/>
  <c r="Z571" i="5"/>
  <c r="AA571" i="5"/>
  <c r="G567" i="5"/>
  <c r="K567" i="5"/>
  <c r="S567" i="5"/>
  <c r="W567" i="5"/>
  <c r="AD567" i="5"/>
  <c r="AI567" i="5"/>
  <c r="L567" i="5"/>
  <c r="T567" i="5"/>
  <c r="X567" i="5"/>
  <c r="I567" i="5"/>
  <c r="M567" i="5"/>
  <c r="U567" i="5"/>
  <c r="Y567" i="5"/>
  <c r="AF567" i="5"/>
  <c r="F563" i="5"/>
  <c r="J563" i="5"/>
  <c r="N563" i="5"/>
  <c r="R563" i="5"/>
  <c r="W563" i="5"/>
  <c r="AA563" i="5"/>
  <c r="AE563" i="5"/>
  <c r="AI563" i="5"/>
  <c r="G563" i="5"/>
  <c r="K563" i="5"/>
  <c r="O563" i="5"/>
  <c r="S563" i="5"/>
  <c r="X563" i="5"/>
  <c r="AB563" i="5"/>
  <c r="AF563" i="5"/>
  <c r="AJ563" i="5"/>
  <c r="H563" i="5"/>
  <c r="L563" i="5"/>
  <c r="P563" i="5"/>
  <c r="T563" i="5"/>
  <c r="Y563" i="5"/>
  <c r="AC563" i="5"/>
  <c r="AG563" i="5"/>
  <c r="G559" i="5"/>
  <c r="K559" i="5"/>
  <c r="P559" i="5"/>
  <c r="T559" i="5"/>
  <c r="X559" i="5"/>
  <c r="AB559" i="5"/>
  <c r="AF559" i="5"/>
  <c r="AJ559" i="5"/>
  <c r="H559" i="5"/>
  <c r="L559" i="5"/>
  <c r="Q559" i="5"/>
  <c r="U559" i="5"/>
  <c r="Y559" i="5"/>
  <c r="AC559" i="5"/>
  <c r="AG559" i="5"/>
  <c r="E559" i="5"/>
  <c r="I559" i="5"/>
  <c r="M559" i="5"/>
  <c r="R559" i="5"/>
  <c r="Z559" i="5"/>
  <c r="AD559" i="5"/>
  <c r="AH559" i="5"/>
  <c r="S559" i="5"/>
  <c r="AI559" i="5"/>
  <c r="F559" i="5"/>
  <c r="W559" i="5"/>
  <c r="J559" i="5"/>
  <c r="AA559" i="5"/>
  <c r="G555" i="5"/>
  <c r="L555" i="5"/>
  <c r="P555" i="5"/>
  <c r="T555" i="5"/>
  <c r="X555" i="5"/>
  <c r="AB555" i="5"/>
  <c r="AF555" i="5"/>
  <c r="AJ555" i="5"/>
  <c r="H555" i="5"/>
  <c r="M555" i="5"/>
  <c r="Q555" i="5"/>
  <c r="U555" i="5"/>
  <c r="Y555" i="5"/>
  <c r="AG555" i="5"/>
  <c r="E555" i="5"/>
  <c r="J555" i="5"/>
  <c r="N555" i="5"/>
  <c r="R555" i="5"/>
  <c r="V555" i="5"/>
  <c r="Z555" i="5"/>
  <c r="AD555" i="5"/>
  <c r="AH555" i="5"/>
  <c r="O555" i="5"/>
  <c r="AE555" i="5"/>
  <c r="S555" i="5"/>
  <c r="AI555" i="5"/>
  <c r="F555" i="5"/>
  <c r="W555" i="5"/>
  <c r="I551" i="5"/>
  <c r="O551" i="5"/>
  <c r="S551" i="5"/>
  <c r="AC551" i="5"/>
  <c r="AG551" i="5"/>
  <c r="E551" i="5"/>
  <c r="L551" i="5"/>
  <c r="P551" i="5"/>
  <c r="T551" i="5"/>
  <c r="X551" i="5"/>
  <c r="AD551" i="5"/>
  <c r="G551" i="5"/>
  <c r="M551" i="5"/>
  <c r="Q551" i="5"/>
  <c r="U551" i="5"/>
  <c r="AA551" i="5"/>
  <c r="V551" i="5"/>
  <c r="H551" i="5"/>
  <c r="AB551" i="5"/>
  <c r="N551" i="5"/>
  <c r="AF551" i="5"/>
  <c r="H547" i="5"/>
  <c r="L547" i="5"/>
  <c r="P547" i="5"/>
  <c r="T547" i="5"/>
  <c r="X547" i="5"/>
  <c r="AB547" i="5"/>
  <c r="AF547" i="5"/>
  <c r="E547" i="5"/>
  <c r="I547" i="5"/>
  <c r="M547" i="5"/>
  <c r="Q547" i="5"/>
  <c r="U547" i="5"/>
  <c r="Y547" i="5"/>
  <c r="AC547" i="5"/>
  <c r="AG547" i="5"/>
  <c r="F547" i="5"/>
  <c r="J547" i="5"/>
  <c r="N547" i="5"/>
  <c r="V547" i="5"/>
  <c r="Z547" i="5"/>
  <c r="AD547" i="5"/>
  <c r="AH547" i="5"/>
  <c r="O547" i="5"/>
  <c r="AE547" i="5"/>
  <c r="S547" i="5"/>
  <c r="AJ547" i="5"/>
  <c r="G547" i="5"/>
  <c r="W547" i="5"/>
  <c r="F543" i="5"/>
  <c r="K543" i="5"/>
  <c r="O543" i="5"/>
  <c r="S543" i="5"/>
  <c r="X543" i="5"/>
  <c r="AB543" i="5"/>
  <c r="AF543" i="5"/>
  <c r="AJ543" i="5"/>
  <c r="H543" i="5"/>
  <c r="L543" i="5"/>
  <c r="P543" i="5"/>
  <c r="U543" i="5"/>
  <c r="AC543" i="5"/>
  <c r="AG543" i="5"/>
  <c r="I543" i="5"/>
  <c r="M543" i="5"/>
  <c r="V543" i="5"/>
  <c r="Z543" i="5"/>
  <c r="AD543" i="5"/>
  <c r="AH543" i="5"/>
  <c r="J543" i="5"/>
  <c r="AA543" i="5"/>
  <c r="N543" i="5"/>
  <c r="AE543" i="5"/>
  <c r="R543" i="5"/>
  <c r="AI543" i="5"/>
  <c r="F539" i="5"/>
  <c r="J539" i="5"/>
  <c r="N539" i="5"/>
  <c r="R539" i="5"/>
  <c r="V539" i="5"/>
  <c r="Z539" i="5"/>
  <c r="AE539" i="5"/>
  <c r="AI539" i="5"/>
  <c r="G539" i="5"/>
  <c r="K539" i="5"/>
  <c r="O539" i="5"/>
  <c r="S539" i="5"/>
  <c r="W539" i="5"/>
  <c r="AA539" i="5"/>
  <c r="AF539" i="5"/>
  <c r="AJ539" i="5"/>
  <c r="H539" i="5"/>
  <c r="L539" i="5"/>
  <c r="T539" i="5"/>
  <c r="X539" i="5"/>
  <c r="AC539" i="5"/>
  <c r="AG539" i="5"/>
  <c r="E539" i="5"/>
  <c r="U539" i="5"/>
  <c r="I539" i="5"/>
  <c r="Y539" i="5"/>
  <c r="M539" i="5"/>
  <c r="AD539" i="5"/>
  <c r="E535" i="5"/>
  <c r="J535" i="5"/>
  <c r="N535" i="5"/>
  <c r="R535" i="5"/>
  <c r="AA535" i="5"/>
  <c r="AE535" i="5"/>
  <c r="AI535" i="5"/>
  <c r="G535" i="5"/>
  <c r="K535" i="5"/>
  <c r="S535" i="5"/>
  <c r="W535" i="5"/>
  <c r="AB535" i="5"/>
  <c r="AF535" i="5"/>
  <c r="AJ535" i="5"/>
  <c r="H535" i="5"/>
  <c r="L535" i="5"/>
  <c r="P535" i="5"/>
  <c r="T535" i="5"/>
  <c r="X535" i="5"/>
  <c r="AC535" i="5"/>
  <c r="AG535" i="5"/>
  <c r="Q535" i="5"/>
  <c r="AH535" i="5"/>
  <c r="U535" i="5"/>
  <c r="I535" i="5"/>
  <c r="Z535" i="5"/>
  <c r="E531" i="5"/>
  <c r="I531" i="5"/>
  <c r="M531" i="5"/>
  <c r="R531" i="5"/>
  <c r="V531" i="5"/>
  <c r="Z531" i="5"/>
  <c r="AD531" i="5"/>
  <c r="AH531" i="5"/>
  <c r="F531" i="5"/>
  <c r="J531" i="5"/>
  <c r="N531" i="5"/>
  <c r="S531" i="5"/>
  <c r="W531" i="5"/>
  <c r="AA531" i="5"/>
  <c r="AE531" i="5"/>
  <c r="AI531" i="5"/>
  <c r="G531" i="5"/>
  <c r="P531" i="5"/>
  <c r="T531" i="5"/>
  <c r="X531" i="5"/>
  <c r="AB531" i="5"/>
  <c r="AF531" i="5"/>
  <c r="AJ531" i="5"/>
  <c r="L531" i="5"/>
  <c r="AC531" i="5"/>
  <c r="Q531" i="5"/>
  <c r="AG531" i="5"/>
  <c r="U531" i="5"/>
  <c r="E527" i="5"/>
  <c r="J527" i="5"/>
  <c r="P527" i="5"/>
  <c r="T527" i="5"/>
  <c r="X527" i="5"/>
  <c r="AB527" i="5"/>
  <c r="AJ527" i="5"/>
  <c r="F527" i="5"/>
  <c r="K527" i="5"/>
  <c r="Q527" i="5"/>
  <c r="U527" i="5"/>
  <c r="Y527" i="5"/>
  <c r="AC527" i="5"/>
  <c r="AG527" i="5"/>
  <c r="G527" i="5"/>
  <c r="M527" i="5"/>
  <c r="R527" i="5"/>
  <c r="Z527" i="5"/>
  <c r="AD527" i="5"/>
  <c r="AH527" i="5"/>
  <c r="W527" i="5"/>
  <c r="AA527" i="5"/>
  <c r="O527" i="5"/>
  <c r="AE527" i="5"/>
  <c r="S527" i="5"/>
  <c r="I523" i="5"/>
  <c r="T523" i="5"/>
  <c r="AE523" i="5"/>
  <c r="AJ523" i="5"/>
  <c r="J523" i="5"/>
  <c r="O523" i="5"/>
  <c r="V523" i="5"/>
  <c r="AG523" i="5"/>
  <c r="P523" i="5"/>
  <c r="AC523" i="5"/>
  <c r="AH523" i="5"/>
  <c r="R523" i="5"/>
  <c r="Y523" i="5"/>
  <c r="E523" i="5"/>
  <c r="AD523" i="5"/>
  <c r="E519" i="5"/>
  <c r="I519" i="5"/>
  <c r="M519" i="5"/>
  <c r="R519" i="5"/>
  <c r="V519" i="5"/>
  <c r="Z519" i="5"/>
  <c r="AD519" i="5"/>
  <c r="AH519" i="5"/>
  <c r="J519" i="5"/>
  <c r="N519" i="5"/>
  <c r="S519" i="5"/>
  <c r="W519" i="5"/>
  <c r="AA519" i="5"/>
  <c r="AE519" i="5"/>
  <c r="AI519" i="5"/>
  <c r="G519" i="5"/>
  <c r="K519" i="5"/>
  <c r="O519" i="5"/>
  <c r="T519" i="5"/>
  <c r="X519" i="5"/>
  <c r="AB519" i="5"/>
  <c r="AF519" i="5"/>
  <c r="AJ519" i="5"/>
  <c r="P519" i="5"/>
  <c r="AG519" i="5"/>
  <c r="U519" i="5"/>
  <c r="H519" i="5"/>
  <c r="Y519" i="5"/>
  <c r="L519" i="5"/>
  <c r="AC519" i="5"/>
  <c r="G515" i="5"/>
  <c r="K515" i="5"/>
  <c r="Q515" i="5"/>
  <c r="V515" i="5"/>
  <c r="Z515" i="5"/>
  <c r="AD515" i="5"/>
  <c r="AH515" i="5"/>
  <c r="H515" i="5"/>
  <c r="M515" i="5"/>
  <c r="R515" i="5"/>
  <c r="W515" i="5"/>
  <c r="AI515" i="5"/>
  <c r="I515" i="5"/>
  <c r="N515" i="5"/>
  <c r="S515" i="5"/>
  <c r="X515" i="5"/>
  <c r="AB515" i="5"/>
  <c r="AF515" i="5"/>
  <c r="AJ515" i="5"/>
  <c r="F515" i="5"/>
  <c r="Y515" i="5"/>
  <c r="J515" i="5"/>
  <c r="AC515" i="5"/>
  <c r="P515" i="5"/>
  <c r="AG515" i="5"/>
  <c r="U515" i="5"/>
  <c r="I511" i="5"/>
  <c r="M511" i="5"/>
  <c r="Q511" i="5"/>
  <c r="U511" i="5"/>
  <c r="Y511" i="5"/>
  <c r="AC511" i="5"/>
  <c r="AG511" i="5"/>
  <c r="E511" i="5"/>
  <c r="J511" i="5"/>
  <c r="N511" i="5"/>
  <c r="R511" i="5"/>
  <c r="V511" i="5"/>
  <c r="Z511" i="5"/>
  <c r="AD511" i="5"/>
  <c r="AH511" i="5"/>
  <c r="F511" i="5"/>
  <c r="K511" i="5"/>
  <c r="O511" i="5"/>
  <c r="S511" i="5"/>
  <c r="W511" i="5"/>
  <c r="AA511" i="5"/>
  <c r="AE511" i="5"/>
  <c r="AI511" i="5"/>
  <c r="P511" i="5"/>
  <c r="AF511" i="5"/>
  <c r="T511" i="5"/>
  <c r="AJ511" i="5"/>
  <c r="G511" i="5"/>
  <c r="X511" i="5"/>
  <c r="I507" i="5"/>
  <c r="M507" i="5"/>
  <c r="Q507" i="5"/>
  <c r="U507" i="5"/>
  <c r="AC507" i="5"/>
  <c r="AG507" i="5"/>
  <c r="E507" i="5"/>
  <c r="J507" i="5"/>
  <c r="N507" i="5"/>
  <c r="R507" i="5"/>
  <c r="V507" i="5"/>
  <c r="Z507" i="5"/>
  <c r="AD507" i="5"/>
  <c r="AH507" i="5"/>
  <c r="G507" i="5"/>
  <c r="K507" i="5"/>
  <c r="O507" i="5"/>
  <c r="S507" i="5"/>
  <c r="W507" i="5"/>
  <c r="AA507" i="5"/>
  <c r="AE507" i="5"/>
  <c r="AI507" i="5"/>
  <c r="L507" i="5"/>
  <c r="AB507" i="5"/>
  <c r="P507" i="5"/>
  <c r="AF507" i="5"/>
  <c r="T507" i="5"/>
  <c r="AJ507" i="5"/>
  <c r="H507" i="5"/>
  <c r="E503" i="5"/>
  <c r="J503" i="5"/>
  <c r="O503" i="5"/>
  <c r="S503" i="5"/>
  <c r="W503" i="5"/>
  <c r="AA503" i="5"/>
  <c r="AE503" i="5"/>
  <c r="AJ503" i="5"/>
  <c r="F503" i="5"/>
  <c r="K503" i="5"/>
  <c r="P503" i="5"/>
  <c r="T503" i="5"/>
  <c r="X503" i="5"/>
  <c r="AB503" i="5"/>
  <c r="AF503" i="5"/>
  <c r="G503" i="5"/>
  <c r="M503" i="5"/>
  <c r="Q503" i="5"/>
  <c r="U503" i="5"/>
  <c r="AC503" i="5"/>
  <c r="V503" i="5"/>
  <c r="H503" i="5"/>
  <c r="Z503" i="5"/>
  <c r="N503" i="5"/>
  <c r="AD503" i="5"/>
  <c r="AH503" i="5"/>
  <c r="H499" i="5"/>
  <c r="L499" i="5"/>
  <c r="P499" i="5"/>
  <c r="T499" i="5"/>
  <c r="X499" i="5"/>
  <c r="AB499" i="5"/>
  <c r="AF499" i="5"/>
  <c r="E499" i="5"/>
  <c r="I499" i="5"/>
  <c r="M499" i="5"/>
  <c r="Q499" i="5"/>
  <c r="U499" i="5"/>
  <c r="Y499" i="5"/>
  <c r="AC499" i="5"/>
  <c r="F499" i="5"/>
  <c r="J499" i="5"/>
  <c r="N499" i="5"/>
  <c r="R499" i="5"/>
  <c r="V499" i="5"/>
  <c r="Z499" i="5"/>
  <c r="AD499" i="5"/>
  <c r="AI499" i="5"/>
  <c r="K499" i="5"/>
  <c r="AA499" i="5"/>
  <c r="O499" i="5"/>
  <c r="AE499" i="5"/>
  <c r="S499" i="5"/>
  <c r="AJ499" i="5"/>
  <c r="W499" i="5"/>
  <c r="G495" i="5"/>
  <c r="K495" i="5"/>
  <c r="O495" i="5"/>
  <c r="S495" i="5"/>
  <c r="AB495" i="5"/>
  <c r="AG495" i="5"/>
  <c r="H495" i="5"/>
  <c r="L495" i="5"/>
  <c r="P495" i="5"/>
  <c r="T495" i="5"/>
  <c r="X495" i="5"/>
  <c r="AC495" i="5"/>
  <c r="AH495" i="5"/>
  <c r="E495" i="5"/>
  <c r="I495" i="5"/>
  <c r="M495" i="5"/>
  <c r="Q495" i="5"/>
  <c r="U495" i="5"/>
  <c r="Y495" i="5"/>
  <c r="AD495" i="5"/>
  <c r="AI495" i="5"/>
  <c r="F495" i="5"/>
  <c r="V495" i="5"/>
  <c r="J495" i="5"/>
  <c r="AA495" i="5"/>
  <c r="N495" i="5"/>
  <c r="AF495" i="5"/>
  <c r="R495" i="5"/>
  <c r="AJ495" i="5"/>
  <c r="H491" i="5"/>
  <c r="L491" i="5"/>
  <c r="P491" i="5"/>
  <c r="AA491" i="5"/>
  <c r="AE491" i="5"/>
  <c r="AI491" i="5"/>
  <c r="E491" i="5"/>
  <c r="I491" i="5"/>
  <c r="M491" i="5"/>
  <c r="Q491" i="5"/>
  <c r="V491" i="5"/>
  <c r="AB491" i="5"/>
  <c r="AF491" i="5"/>
  <c r="AJ491" i="5"/>
  <c r="F491" i="5"/>
  <c r="J491" i="5"/>
  <c r="N491" i="5"/>
  <c r="R491" i="5"/>
  <c r="W491" i="5"/>
  <c r="AC491" i="5"/>
  <c r="AG491" i="5"/>
  <c r="AD491" i="5"/>
  <c r="AH491" i="5"/>
  <c r="S491" i="5"/>
  <c r="G491" i="5"/>
  <c r="Z491" i="5"/>
  <c r="G487" i="5"/>
  <c r="K487" i="5"/>
  <c r="U487" i="5"/>
  <c r="AB487" i="5"/>
  <c r="L487" i="5"/>
  <c r="P487" i="5"/>
  <c r="V487" i="5"/>
  <c r="Y487" i="5"/>
  <c r="AG487" i="5"/>
  <c r="E487" i="5"/>
  <c r="AA487" i="5"/>
  <c r="AH487" i="5"/>
  <c r="I487" i="5"/>
  <c r="Q487" i="5"/>
  <c r="AI487" i="5"/>
  <c r="AJ487" i="5"/>
  <c r="J487" i="5"/>
  <c r="T487" i="5"/>
  <c r="AF487" i="5"/>
  <c r="H483" i="5"/>
  <c r="V483" i="5"/>
  <c r="Z483" i="5"/>
  <c r="AD483" i="5"/>
  <c r="AH483" i="5"/>
  <c r="E483" i="5"/>
  <c r="I483" i="5"/>
  <c r="S483" i="5"/>
  <c r="W483" i="5"/>
  <c r="AE483" i="5"/>
  <c r="AI483" i="5"/>
  <c r="F483" i="5"/>
  <c r="J483" i="5"/>
  <c r="T483" i="5"/>
  <c r="AB483" i="5"/>
  <c r="AF483" i="5"/>
  <c r="AJ483" i="5"/>
  <c r="G483" i="5"/>
  <c r="AC483" i="5"/>
  <c r="K483" i="5"/>
  <c r="AG483" i="5"/>
  <c r="U483" i="5"/>
  <c r="Y483" i="5"/>
  <c r="F479" i="5"/>
  <c r="K479" i="5"/>
  <c r="O479" i="5"/>
  <c r="S479" i="5"/>
  <c r="W479" i="5"/>
  <c r="AA479" i="5"/>
  <c r="AE479" i="5"/>
  <c r="G479" i="5"/>
  <c r="L479" i="5"/>
  <c r="P479" i="5"/>
  <c r="T479" i="5"/>
  <c r="X479" i="5"/>
  <c r="AB479" i="5"/>
  <c r="AF479" i="5"/>
  <c r="AJ479" i="5"/>
  <c r="I479" i="5"/>
  <c r="M479" i="5"/>
  <c r="Q479" i="5"/>
  <c r="U479" i="5"/>
  <c r="Y479" i="5"/>
  <c r="AC479" i="5"/>
  <c r="AG479" i="5"/>
  <c r="R479" i="5"/>
  <c r="AH479" i="5"/>
  <c r="E479" i="5"/>
  <c r="V479" i="5"/>
  <c r="J479" i="5"/>
  <c r="Z479" i="5"/>
  <c r="N479" i="5"/>
  <c r="AD479" i="5"/>
  <c r="J475" i="5"/>
  <c r="R475" i="5"/>
  <c r="V475" i="5"/>
  <c r="Z475" i="5"/>
  <c r="AD475" i="5"/>
  <c r="AI475" i="5"/>
  <c r="F475" i="5"/>
  <c r="K475" i="5"/>
  <c r="O475" i="5"/>
  <c r="S475" i="5"/>
  <c r="W475" i="5"/>
  <c r="AA475" i="5"/>
  <c r="AE475" i="5"/>
  <c r="AJ475" i="5"/>
  <c r="G475" i="5"/>
  <c r="L475" i="5"/>
  <c r="P475" i="5"/>
  <c r="T475" i="5"/>
  <c r="X475" i="5"/>
  <c r="AB475" i="5"/>
  <c r="AF475" i="5"/>
  <c r="AC475" i="5"/>
  <c r="Q475" i="5"/>
  <c r="AH475" i="5"/>
  <c r="U475" i="5"/>
  <c r="I475" i="5"/>
  <c r="Y475" i="5"/>
  <c r="F471" i="5"/>
  <c r="J471" i="5"/>
  <c r="N471" i="5"/>
  <c r="R471" i="5"/>
  <c r="V471" i="5"/>
  <c r="Z471" i="5"/>
  <c r="AE471" i="5"/>
  <c r="AI471" i="5"/>
  <c r="H471" i="5"/>
  <c r="L471" i="5"/>
  <c r="P471" i="5"/>
  <c r="T471" i="5"/>
  <c r="X471" i="5"/>
  <c r="AB471" i="5"/>
  <c r="AG471" i="5"/>
  <c r="K471" i="5"/>
  <c r="S471" i="5"/>
  <c r="AA471" i="5"/>
  <c r="AJ471" i="5"/>
  <c r="E471" i="5"/>
  <c r="M471" i="5"/>
  <c r="U471" i="5"/>
  <c r="AC471" i="5"/>
  <c r="O471" i="5"/>
  <c r="W471" i="5"/>
  <c r="AF471" i="5"/>
  <c r="Q471" i="5"/>
  <c r="Y471" i="5"/>
  <c r="AH471" i="5"/>
  <c r="I471" i="5"/>
  <c r="G467" i="5"/>
  <c r="K467" i="5"/>
  <c r="O467" i="5"/>
  <c r="S467" i="5"/>
  <c r="W467" i="5"/>
  <c r="AA467" i="5"/>
  <c r="AF467" i="5"/>
  <c r="AJ467" i="5"/>
  <c r="E467" i="5"/>
  <c r="I467" i="5"/>
  <c r="M467" i="5"/>
  <c r="Q467" i="5"/>
  <c r="U467" i="5"/>
  <c r="Y467" i="5"/>
  <c r="AD467" i="5"/>
  <c r="AH467" i="5"/>
  <c r="L467" i="5"/>
  <c r="T467" i="5"/>
  <c r="F467" i="5"/>
  <c r="N467" i="5"/>
  <c r="V467" i="5"/>
  <c r="AE467" i="5"/>
  <c r="H467" i="5"/>
  <c r="P467" i="5"/>
  <c r="X467" i="5"/>
  <c r="AG467" i="5"/>
  <c r="J467" i="5"/>
  <c r="R467" i="5"/>
  <c r="Z467" i="5"/>
  <c r="AI467" i="5"/>
  <c r="F463" i="5"/>
  <c r="J463" i="5"/>
  <c r="N463" i="5"/>
  <c r="R463" i="5"/>
  <c r="W463" i="5"/>
  <c r="AA463" i="5"/>
  <c r="AE463" i="5"/>
  <c r="AI463" i="5"/>
  <c r="G463" i="5"/>
  <c r="K463" i="5"/>
  <c r="O463" i="5"/>
  <c r="S463" i="5"/>
  <c r="X463" i="5"/>
  <c r="AB463" i="5"/>
  <c r="AF463" i="5"/>
  <c r="AJ463" i="5"/>
  <c r="H463" i="5"/>
  <c r="L463" i="5"/>
  <c r="P463" i="5"/>
  <c r="T463" i="5"/>
  <c r="Y463" i="5"/>
  <c r="AC463" i="5"/>
  <c r="AG463" i="5"/>
  <c r="E463" i="5"/>
  <c r="V463" i="5"/>
  <c r="I463" i="5"/>
  <c r="Z463" i="5"/>
  <c r="M463" i="5"/>
  <c r="AD463" i="5"/>
  <c r="AH463" i="5"/>
  <c r="E459" i="5"/>
  <c r="I459" i="5"/>
  <c r="M459" i="5"/>
  <c r="V459" i="5"/>
  <c r="AA459" i="5"/>
  <c r="AE459" i="5"/>
  <c r="AI459" i="5"/>
  <c r="F459" i="5"/>
  <c r="N459" i="5"/>
  <c r="W459" i="5"/>
  <c r="AB459" i="5"/>
  <c r="AF459" i="5"/>
  <c r="AJ459" i="5"/>
  <c r="G459" i="5"/>
  <c r="K459" i="5"/>
  <c r="T459" i="5"/>
  <c r="Y459" i="5"/>
  <c r="AC459" i="5"/>
  <c r="AG459" i="5"/>
  <c r="H459" i="5"/>
  <c r="AD459" i="5"/>
  <c r="AH459" i="5"/>
  <c r="Z459" i="5"/>
  <c r="E455" i="5"/>
  <c r="I455" i="5"/>
  <c r="M455" i="5"/>
  <c r="R455" i="5"/>
  <c r="V455" i="5"/>
  <c r="Z455" i="5"/>
  <c r="AD455" i="5"/>
  <c r="AH455" i="5"/>
  <c r="F455" i="5"/>
  <c r="J455" i="5"/>
  <c r="O455" i="5"/>
  <c r="S455" i="5"/>
  <c r="W455" i="5"/>
  <c r="AA455" i="5"/>
  <c r="AE455" i="5"/>
  <c r="AI455" i="5"/>
  <c r="L455" i="5"/>
  <c r="U455" i="5"/>
  <c r="AC455" i="5"/>
  <c r="G455" i="5"/>
  <c r="P455" i="5"/>
  <c r="X455" i="5"/>
  <c r="AF455" i="5"/>
  <c r="Q455" i="5"/>
  <c r="Y455" i="5"/>
  <c r="AG455" i="5"/>
  <c r="AJ455" i="5"/>
  <c r="K455" i="5"/>
  <c r="T455" i="5"/>
  <c r="AB455" i="5"/>
  <c r="H451" i="5"/>
  <c r="M451" i="5"/>
  <c r="Q451" i="5"/>
  <c r="U451" i="5"/>
  <c r="Y451" i="5"/>
  <c r="AC451" i="5"/>
  <c r="AG451" i="5"/>
  <c r="E451" i="5"/>
  <c r="I451" i="5"/>
  <c r="N451" i="5"/>
  <c r="R451" i="5"/>
  <c r="V451" i="5"/>
  <c r="Z451" i="5"/>
  <c r="AD451" i="5"/>
  <c r="AH451" i="5"/>
  <c r="G451" i="5"/>
  <c r="P451" i="5"/>
  <c r="X451" i="5"/>
  <c r="AF451" i="5"/>
  <c r="J451" i="5"/>
  <c r="S451" i="5"/>
  <c r="AA451" i="5"/>
  <c r="AI451" i="5"/>
  <c r="K451" i="5"/>
  <c r="T451" i="5"/>
  <c r="AB451" i="5"/>
  <c r="AJ451" i="5"/>
  <c r="AE451" i="5"/>
  <c r="O451" i="5"/>
  <c r="W451" i="5"/>
  <c r="F447" i="5"/>
  <c r="K447" i="5"/>
  <c r="O447" i="5"/>
  <c r="S447" i="5"/>
  <c r="W447" i="5"/>
  <c r="AA447" i="5"/>
  <c r="AE447" i="5"/>
  <c r="AI447" i="5"/>
  <c r="G447" i="5"/>
  <c r="L447" i="5"/>
  <c r="P447" i="5"/>
  <c r="T447" i="5"/>
  <c r="X447" i="5"/>
  <c r="AB447" i="5"/>
  <c r="AF447" i="5"/>
  <c r="AJ447" i="5"/>
  <c r="H447" i="5"/>
  <c r="M447" i="5"/>
  <c r="Q447" i="5"/>
  <c r="U447" i="5"/>
  <c r="Y447" i="5"/>
  <c r="AC447" i="5"/>
  <c r="AG447" i="5"/>
  <c r="I447" i="5"/>
  <c r="Z447" i="5"/>
  <c r="N447" i="5"/>
  <c r="AD447" i="5"/>
  <c r="R447" i="5"/>
  <c r="AH447" i="5"/>
  <c r="E447" i="5"/>
  <c r="H443" i="5"/>
  <c r="L443" i="5"/>
  <c r="P443" i="5"/>
  <c r="T443" i="5"/>
  <c r="X443" i="5"/>
  <c r="AB443" i="5"/>
  <c r="AF443" i="5"/>
  <c r="E443" i="5"/>
  <c r="I443" i="5"/>
  <c r="M443" i="5"/>
  <c r="Q443" i="5"/>
  <c r="U443" i="5"/>
  <c r="Y443" i="5"/>
  <c r="AC443" i="5"/>
  <c r="AG443" i="5"/>
  <c r="F443" i="5"/>
  <c r="J443" i="5"/>
  <c r="N443" i="5"/>
  <c r="R443" i="5"/>
  <c r="V443" i="5"/>
  <c r="Z443" i="5"/>
  <c r="AD443" i="5"/>
  <c r="AH443" i="5"/>
  <c r="S443" i="5"/>
  <c r="AJ443" i="5"/>
  <c r="G443" i="5"/>
  <c r="W443" i="5"/>
  <c r="K443" i="5"/>
  <c r="AA443" i="5"/>
  <c r="AE443" i="5"/>
  <c r="F439" i="5"/>
  <c r="J439" i="5"/>
  <c r="N439" i="5"/>
  <c r="R439" i="5"/>
  <c r="V439" i="5"/>
  <c r="Z439" i="5"/>
  <c r="AJ439" i="5"/>
  <c r="G439" i="5"/>
  <c r="K439" i="5"/>
  <c r="O439" i="5"/>
  <c r="S439" i="5"/>
  <c r="W439" i="5"/>
  <c r="AG439" i="5"/>
  <c r="H439" i="5"/>
  <c r="L439" i="5"/>
  <c r="P439" i="5"/>
  <c r="T439" i="5"/>
  <c r="X439" i="5"/>
  <c r="AB439" i="5"/>
  <c r="AH439" i="5"/>
  <c r="E439" i="5"/>
  <c r="U439" i="5"/>
  <c r="I439" i="5"/>
  <c r="Y439" i="5"/>
  <c r="M439" i="5"/>
  <c r="AD439" i="5"/>
  <c r="Q439" i="5"/>
  <c r="AI439" i="5"/>
  <c r="E435" i="5"/>
  <c r="M435" i="5"/>
  <c r="Q435" i="5"/>
  <c r="AC435" i="5"/>
  <c r="AG435" i="5"/>
  <c r="F435" i="5"/>
  <c r="N435" i="5"/>
  <c r="R435" i="5"/>
  <c r="W435" i="5"/>
  <c r="AD435" i="5"/>
  <c r="AH435" i="5"/>
  <c r="G435" i="5"/>
  <c r="K435" i="5"/>
  <c r="O435" i="5"/>
  <c r="S435" i="5"/>
  <c r="X435" i="5"/>
  <c r="AE435" i="5"/>
  <c r="AI435" i="5"/>
  <c r="L435" i="5"/>
  <c r="AF435" i="5"/>
  <c r="P435" i="5"/>
  <c r="AJ435" i="5"/>
  <c r="T435" i="5"/>
  <c r="H435" i="5"/>
  <c r="E431" i="5"/>
  <c r="I431" i="5"/>
  <c r="M431" i="5"/>
  <c r="R431" i="5"/>
  <c r="W431" i="5"/>
  <c r="AA431" i="5"/>
  <c r="AE431" i="5"/>
  <c r="F431" i="5"/>
  <c r="J431" i="5"/>
  <c r="N431" i="5"/>
  <c r="T431" i="5"/>
  <c r="X431" i="5"/>
  <c r="AB431" i="5"/>
  <c r="AF431" i="5"/>
  <c r="AJ431" i="5"/>
  <c r="G431" i="5"/>
  <c r="K431" i="5"/>
  <c r="O431" i="5"/>
  <c r="U431" i="5"/>
  <c r="Y431" i="5"/>
  <c r="AC431" i="5"/>
  <c r="AG431" i="5"/>
  <c r="H431" i="5"/>
  <c r="Z431" i="5"/>
  <c r="L431" i="5"/>
  <c r="AD431" i="5"/>
  <c r="AH431" i="5"/>
  <c r="V431" i="5"/>
  <c r="H427" i="5"/>
  <c r="N427" i="5"/>
  <c r="R427" i="5"/>
  <c r="V427" i="5"/>
  <c r="Z427" i="5"/>
  <c r="E427" i="5"/>
  <c r="K427" i="5"/>
  <c r="O427" i="5"/>
  <c r="S427" i="5"/>
  <c r="W427" i="5"/>
  <c r="F427" i="5"/>
  <c r="P427" i="5"/>
  <c r="T427" i="5"/>
  <c r="X427" i="5"/>
  <c r="AB427" i="5"/>
  <c r="AF427" i="5"/>
  <c r="Q427" i="5"/>
  <c r="AC427" i="5"/>
  <c r="AH427" i="5"/>
  <c r="U427" i="5"/>
  <c r="AD427" i="5"/>
  <c r="AI427" i="5"/>
  <c r="G427" i="5"/>
  <c r="Y427" i="5"/>
  <c r="AE427" i="5"/>
  <c r="AJ427" i="5"/>
  <c r="AA427" i="5"/>
  <c r="AG427" i="5"/>
  <c r="M427" i="5"/>
  <c r="F423" i="5"/>
  <c r="O423" i="5"/>
  <c r="S423" i="5"/>
  <c r="W423" i="5"/>
  <c r="AE423" i="5"/>
  <c r="H423" i="5"/>
  <c r="AB423" i="5"/>
  <c r="Q423" i="5"/>
  <c r="U423" i="5"/>
  <c r="AC423" i="5"/>
  <c r="AG423" i="5"/>
  <c r="V423" i="5"/>
  <c r="Z423" i="5"/>
  <c r="AD423" i="5"/>
  <c r="AH423" i="5"/>
  <c r="E419" i="5"/>
  <c r="I419" i="5"/>
  <c r="M419" i="5"/>
  <c r="Q419" i="5"/>
  <c r="U419" i="5"/>
  <c r="Y419" i="5"/>
  <c r="AD419" i="5"/>
  <c r="AI419" i="5"/>
  <c r="F419" i="5"/>
  <c r="J419" i="5"/>
  <c r="N419" i="5"/>
  <c r="R419" i="5"/>
  <c r="V419" i="5"/>
  <c r="Z419" i="5"/>
  <c r="AF419" i="5"/>
  <c r="AJ419" i="5"/>
  <c r="L419" i="5"/>
  <c r="T419" i="5"/>
  <c r="G419" i="5"/>
  <c r="O419" i="5"/>
  <c r="W419" i="5"/>
  <c r="AG419" i="5"/>
  <c r="H419" i="5"/>
  <c r="P419" i="5"/>
  <c r="X419" i="5"/>
  <c r="AH419" i="5"/>
  <c r="AA419" i="5"/>
  <c r="K419" i="5"/>
  <c r="F415" i="5"/>
  <c r="J415" i="5"/>
  <c r="N415" i="5"/>
  <c r="R415" i="5"/>
  <c r="V415" i="5"/>
  <c r="AA415" i="5"/>
  <c r="AE415" i="5"/>
  <c r="AI415" i="5"/>
  <c r="G415" i="5"/>
  <c r="K415" i="5"/>
  <c r="O415" i="5"/>
  <c r="S415" i="5"/>
  <c r="W415" i="5"/>
  <c r="AB415" i="5"/>
  <c r="AF415" i="5"/>
  <c r="AJ415" i="5"/>
  <c r="I415" i="5"/>
  <c r="Q415" i="5"/>
  <c r="Z415" i="5"/>
  <c r="AH415" i="5"/>
  <c r="L415" i="5"/>
  <c r="T415" i="5"/>
  <c r="AC415" i="5"/>
  <c r="E415" i="5"/>
  <c r="M415" i="5"/>
  <c r="U415" i="5"/>
  <c r="AD415" i="5"/>
  <c r="P415" i="5"/>
  <c r="X415" i="5"/>
  <c r="H415" i="5"/>
  <c r="H411" i="5"/>
  <c r="M411" i="5"/>
  <c r="R411" i="5"/>
  <c r="V411" i="5"/>
  <c r="Z411" i="5"/>
  <c r="AD411" i="5"/>
  <c r="AH411" i="5"/>
  <c r="E411" i="5"/>
  <c r="I411" i="5"/>
  <c r="N411" i="5"/>
  <c r="S411" i="5"/>
  <c r="AA411" i="5"/>
  <c r="AE411" i="5"/>
  <c r="AI411" i="5"/>
  <c r="F411" i="5"/>
  <c r="J411" i="5"/>
  <c r="O411" i="5"/>
  <c r="T411" i="5"/>
  <c r="X411" i="5"/>
  <c r="AB411" i="5"/>
  <c r="AF411" i="5"/>
  <c r="AJ411" i="5"/>
  <c r="U411" i="5"/>
  <c r="Y411" i="5"/>
  <c r="L411" i="5"/>
  <c r="AC411" i="5"/>
  <c r="AG411" i="5"/>
  <c r="P411" i="5"/>
  <c r="Q408" i="5"/>
  <c r="M408" i="5"/>
  <c r="U408" i="5"/>
  <c r="Y408" i="5"/>
  <c r="AC408" i="5"/>
  <c r="AG408" i="5"/>
  <c r="AJ607" i="5"/>
  <c r="AF607" i="5"/>
  <c r="AB607" i="5"/>
  <c r="X607" i="5"/>
  <c r="T607" i="5"/>
  <c r="O607" i="5"/>
  <c r="K607" i="5"/>
  <c r="G607" i="5"/>
  <c r="AI606" i="5"/>
  <c r="AE606" i="5"/>
  <c r="AA606" i="5"/>
  <c r="W606" i="5"/>
  <c r="S606" i="5"/>
  <c r="M606" i="5"/>
  <c r="I606" i="5"/>
  <c r="E606" i="5"/>
  <c r="AG605" i="5"/>
  <c r="AC605" i="5"/>
  <c r="Y605" i="5"/>
  <c r="U605" i="5"/>
  <c r="Q605" i="5"/>
  <c r="H605" i="5"/>
  <c r="AJ604" i="5"/>
  <c r="AF604" i="5"/>
  <c r="AB604" i="5"/>
  <c r="X604" i="5"/>
  <c r="T604" i="5"/>
  <c r="P604" i="5"/>
  <c r="F604" i="5"/>
  <c r="AH603" i="5"/>
  <c r="Z603" i="5"/>
  <c r="V603" i="5"/>
  <c r="R603" i="5"/>
  <c r="N603" i="5"/>
  <c r="I603" i="5"/>
  <c r="E603" i="5"/>
  <c r="AG602" i="5"/>
  <c r="AC602" i="5"/>
  <c r="Y602" i="5"/>
  <c r="U602" i="5"/>
  <c r="Q602" i="5"/>
  <c r="L602" i="5"/>
  <c r="H602" i="5"/>
  <c r="AJ601" i="5"/>
  <c r="AF601" i="5"/>
  <c r="AB601" i="5"/>
  <c r="T601" i="5"/>
  <c r="P601" i="5"/>
  <c r="K601" i="5"/>
  <c r="G601" i="5"/>
  <c r="AI600" i="5"/>
  <c r="AA600" i="5"/>
  <c r="W600" i="5"/>
  <c r="O600" i="5"/>
  <c r="I600" i="5"/>
  <c r="E600" i="5"/>
  <c r="AG599" i="5"/>
  <c r="AC599" i="5"/>
  <c r="Y599" i="5"/>
  <c r="U599" i="5"/>
  <c r="Q599" i="5"/>
  <c r="L599" i="5"/>
  <c r="G599" i="5"/>
  <c r="AI598" i="5"/>
  <c r="AE598" i="5"/>
  <c r="AA598" i="5"/>
  <c r="W598" i="5"/>
  <c r="J598" i="5"/>
  <c r="Y597" i="5"/>
  <c r="R595" i="5"/>
  <c r="Z594" i="5"/>
  <c r="J594" i="5"/>
  <c r="W593" i="5"/>
  <c r="G593" i="5"/>
  <c r="V592" i="5"/>
  <c r="U591" i="5"/>
  <c r="E591" i="5"/>
  <c r="T590" i="5"/>
  <c r="AJ589" i="5"/>
  <c r="AI588" i="5"/>
  <c r="AH587" i="5"/>
  <c r="Q587" i="5"/>
  <c r="AG586" i="5"/>
  <c r="P586" i="5"/>
  <c r="AH584" i="5"/>
  <c r="X583" i="5"/>
  <c r="T582" i="5"/>
  <c r="AJ580" i="5"/>
  <c r="AG579" i="5"/>
  <c r="Q579" i="5"/>
  <c r="AF578" i="5"/>
  <c r="P578" i="5"/>
  <c r="AD577" i="5"/>
  <c r="AC576" i="5"/>
  <c r="AB575" i="5"/>
  <c r="K575" i="5"/>
  <c r="Y574" i="5"/>
  <c r="I574" i="5"/>
  <c r="AJ572" i="5"/>
  <c r="AG570" i="5"/>
  <c r="U569" i="5"/>
  <c r="Z567" i="5"/>
  <c r="AB565" i="5"/>
  <c r="K565" i="5"/>
  <c r="AA564" i="5"/>
  <c r="Z563" i="5"/>
  <c r="I563" i="5"/>
  <c r="Y562" i="5"/>
  <c r="H562" i="5"/>
  <c r="N558" i="5"/>
  <c r="J554" i="5"/>
  <c r="AJ551" i="5"/>
  <c r="AA547" i="5"/>
  <c r="X545" i="5"/>
  <c r="W543" i="5"/>
  <c r="Q539" i="5"/>
  <c r="M535" i="5"/>
  <c r="H531" i="5"/>
  <c r="AB511" i="5"/>
  <c r="R503" i="5"/>
  <c r="AH494" i="5"/>
  <c r="E597" i="5"/>
  <c r="J597" i="5"/>
  <c r="N597" i="5"/>
  <c r="R597" i="5"/>
  <c r="V597" i="5"/>
  <c r="Z597" i="5"/>
  <c r="AD597" i="5"/>
  <c r="AH597" i="5"/>
  <c r="F597" i="5"/>
  <c r="O597" i="5"/>
  <c r="S597" i="5"/>
  <c r="W597" i="5"/>
  <c r="AA597" i="5"/>
  <c r="AE597" i="5"/>
  <c r="AI597" i="5"/>
  <c r="H597" i="5"/>
  <c r="L597" i="5"/>
  <c r="P597" i="5"/>
  <c r="T597" i="5"/>
  <c r="X597" i="5"/>
  <c r="AB597" i="5"/>
  <c r="AF597" i="5"/>
  <c r="AJ597" i="5"/>
  <c r="E585" i="5"/>
  <c r="I585" i="5"/>
  <c r="M585" i="5"/>
  <c r="V585" i="5"/>
  <c r="F585" i="5"/>
  <c r="J585" i="5"/>
  <c r="R585" i="5"/>
  <c r="E581" i="5"/>
  <c r="J581" i="5"/>
  <c r="K581" i="5"/>
  <c r="O581" i="5"/>
  <c r="T581" i="5"/>
  <c r="H581" i="5"/>
  <c r="V581" i="5"/>
  <c r="F577" i="5"/>
  <c r="K577" i="5"/>
  <c r="O577" i="5"/>
  <c r="S577" i="5"/>
  <c r="W577" i="5"/>
  <c r="AA577" i="5"/>
  <c r="AE577" i="5"/>
  <c r="AI577" i="5"/>
  <c r="G577" i="5"/>
  <c r="L577" i="5"/>
  <c r="P577" i="5"/>
  <c r="T577" i="5"/>
  <c r="X577" i="5"/>
  <c r="AB577" i="5"/>
  <c r="AF577" i="5"/>
  <c r="AJ577" i="5"/>
  <c r="H577" i="5"/>
  <c r="M577" i="5"/>
  <c r="Q577" i="5"/>
  <c r="U577" i="5"/>
  <c r="Y577" i="5"/>
  <c r="AC577" i="5"/>
  <c r="AG577" i="5"/>
  <c r="E573" i="5"/>
  <c r="L573" i="5"/>
  <c r="P573" i="5"/>
  <c r="T573" i="5"/>
  <c r="AB573" i="5"/>
  <c r="AG573" i="5"/>
  <c r="G573" i="5"/>
  <c r="M573" i="5"/>
  <c r="Q573" i="5"/>
  <c r="U573" i="5"/>
  <c r="AC573" i="5"/>
  <c r="AH573" i="5"/>
  <c r="I573" i="5"/>
  <c r="N573" i="5"/>
  <c r="R573" i="5"/>
  <c r="AD573" i="5"/>
  <c r="AI573" i="5"/>
  <c r="E561" i="5"/>
  <c r="I561" i="5"/>
  <c r="M561" i="5"/>
  <c r="Q561" i="5"/>
  <c r="V561" i="5"/>
  <c r="Z561" i="5"/>
  <c r="AD561" i="5"/>
  <c r="AH561" i="5"/>
  <c r="F561" i="5"/>
  <c r="J561" i="5"/>
  <c r="N561" i="5"/>
  <c r="R561" i="5"/>
  <c r="W561" i="5"/>
  <c r="AE561" i="5"/>
  <c r="AI561" i="5"/>
  <c r="G561" i="5"/>
  <c r="K561" i="5"/>
  <c r="O561" i="5"/>
  <c r="T561" i="5"/>
  <c r="X561" i="5"/>
  <c r="AB561" i="5"/>
  <c r="AF561" i="5"/>
  <c r="AJ561" i="5"/>
  <c r="U561" i="5"/>
  <c r="H561" i="5"/>
  <c r="Y561" i="5"/>
  <c r="L561" i="5"/>
  <c r="AC561" i="5"/>
  <c r="F553" i="5"/>
  <c r="N553" i="5"/>
  <c r="R553" i="5"/>
  <c r="V553" i="5"/>
  <c r="AH553" i="5"/>
  <c r="K553" i="5"/>
  <c r="O553" i="5"/>
  <c r="S553" i="5"/>
  <c r="W553" i="5"/>
  <c r="AI553" i="5"/>
  <c r="L553" i="5"/>
  <c r="P553" i="5"/>
  <c r="T553" i="5"/>
  <c r="X553" i="5"/>
  <c r="AB553" i="5"/>
  <c r="AF553" i="5"/>
  <c r="AJ553" i="5"/>
  <c r="M553" i="5"/>
  <c r="AC553" i="5"/>
  <c r="Q553" i="5"/>
  <c r="AG553" i="5"/>
  <c r="U553" i="5"/>
  <c r="F549" i="5"/>
  <c r="J549" i="5"/>
  <c r="N549" i="5"/>
  <c r="R549" i="5"/>
  <c r="V549" i="5"/>
  <c r="Z549" i="5"/>
  <c r="AD549" i="5"/>
  <c r="AH549" i="5"/>
  <c r="G549" i="5"/>
  <c r="K549" i="5"/>
  <c r="O549" i="5"/>
  <c r="S549" i="5"/>
  <c r="W549" i="5"/>
  <c r="AA549" i="5"/>
  <c r="AE549" i="5"/>
  <c r="AI549" i="5"/>
  <c r="H549" i="5"/>
  <c r="L549" i="5"/>
  <c r="P549" i="5"/>
  <c r="X549" i="5"/>
  <c r="AB549" i="5"/>
  <c r="AF549" i="5"/>
  <c r="Q549" i="5"/>
  <c r="AG549" i="5"/>
  <c r="E549" i="5"/>
  <c r="U549" i="5"/>
  <c r="I549" i="5"/>
  <c r="Y549" i="5"/>
  <c r="H541" i="5"/>
  <c r="L541" i="5"/>
  <c r="T541" i="5"/>
  <c r="X541" i="5"/>
  <c r="AB541" i="5"/>
  <c r="AG541" i="5"/>
  <c r="E541" i="5"/>
  <c r="I541" i="5"/>
  <c r="M541" i="5"/>
  <c r="Q541" i="5"/>
  <c r="U541" i="5"/>
  <c r="Y541" i="5"/>
  <c r="AC541" i="5"/>
  <c r="AH541" i="5"/>
  <c r="F541" i="5"/>
  <c r="J541" i="5"/>
  <c r="N541" i="5"/>
  <c r="R541" i="5"/>
  <c r="V541" i="5"/>
  <c r="Z541" i="5"/>
  <c r="AE541" i="5"/>
  <c r="AI541" i="5"/>
  <c r="G541" i="5"/>
  <c r="W541" i="5"/>
  <c r="K541" i="5"/>
  <c r="AA541" i="5"/>
  <c r="O541" i="5"/>
  <c r="AF541" i="5"/>
  <c r="G533" i="5"/>
  <c r="K533" i="5"/>
  <c r="S533" i="5"/>
  <c r="X533" i="5"/>
  <c r="AB533" i="5"/>
  <c r="AF533" i="5"/>
  <c r="AJ533" i="5"/>
  <c r="H533" i="5"/>
  <c r="L533" i="5"/>
  <c r="P533" i="5"/>
  <c r="T533" i="5"/>
  <c r="Y533" i="5"/>
  <c r="AC533" i="5"/>
  <c r="AG533" i="5"/>
  <c r="E533" i="5"/>
  <c r="I533" i="5"/>
  <c r="M533" i="5"/>
  <c r="Q533" i="5"/>
  <c r="U533" i="5"/>
  <c r="Z533" i="5"/>
  <c r="AD533" i="5"/>
  <c r="AH533" i="5"/>
  <c r="N533" i="5"/>
  <c r="AE533" i="5"/>
  <c r="R533" i="5"/>
  <c r="AI533" i="5"/>
  <c r="F533" i="5"/>
  <c r="V533" i="5"/>
  <c r="J521" i="5"/>
  <c r="O521" i="5"/>
  <c r="U521" i="5"/>
  <c r="AC521" i="5"/>
  <c r="AH521" i="5"/>
  <c r="G521" i="5"/>
  <c r="R521" i="5"/>
  <c r="V521" i="5"/>
  <c r="Z521" i="5"/>
  <c r="AD521" i="5"/>
  <c r="AI521" i="5"/>
  <c r="H521" i="5"/>
  <c r="L521" i="5"/>
  <c r="S521" i="5"/>
  <c r="AA521" i="5"/>
  <c r="AF521" i="5"/>
  <c r="AJ521" i="5"/>
  <c r="E521" i="5"/>
  <c r="X521" i="5"/>
  <c r="I521" i="5"/>
  <c r="AB521" i="5"/>
  <c r="M521" i="5"/>
  <c r="AG521" i="5"/>
  <c r="T521" i="5"/>
  <c r="F513" i="5"/>
  <c r="K513" i="5"/>
  <c r="O513" i="5"/>
  <c r="S513" i="5"/>
  <c r="W513" i="5"/>
  <c r="AA513" i="5"/>
  <c r="AE513" i="5"/>
  <c r="AI513" i="5"/>
  <c r="G513" i="5"/>
  <c r="L513" i="5"/>
  <c r="P513" i="5"/>
  <c r="T513" i="5"/>
  <c r="X513" i="5"/>
  <c r="AB513" i="5"/>
  <c r="AF513" i="5"/>
  <c r="AJ513" i="5"/>
  <c r="H513" i="5"/>
  <c r="M513" i="5"/>
  <c r="Q513" i="5"/>
  <c r="U513" i="5"/>
  <c r="Y513" i="5"/>
  <c r="AG513" i="5"/>
  <c r="R513" i="5"/>
  <c r="AH513" i="5"/>
  <c r="E513" i="5"/>
  <c r="V513" i="5"/>
  <c r="J513" i="5"/>
  <c r="Z513" i="5"/>
  <c r="N513" i="5"/>
  <c r="G509" i="5"/>
  <c r="K509" i="5"/>
  <c r="O509" i="5"/>
  <c r="S509" i="5"/>
  <c r="W509" i="5"/>
  <c r="AA509" i="5"/>
  <c r="AE509" i="5"/>
  <c r="H509" i="5"/>
  <c r="L509" i="5"/>
  <c r="P509" i="5"/>
  <c r="T509" i="5"/>
  <c r="X509" i="5"/>
  <c r="AB509" i="5"/>
  <c r="AF509" i="5"/>
  <c r="AJ509" i="5"/>
  <c r="I509" i="5"/>
  <c r="M509" i="5"/>
  <c r="Q509" i="5"/>
  <c r="U509" i="5"/>
  <c r="Y509" i="5"/>
  <c r="AC509" i="5"/>
  <c r="AG509" i="5"/>
  <c r="N509" i="5"/>
  <c r="AD509" i="5"/>
  <c r="R509" i="5"/>
  <c r="AH509" i="5"/>
  <c r="E509" i="5"/>
  <c r="V509" i="5"/>
  <c r="J509" i="5"/>
  <c r="F497" i="5"/>
  <c r="J497" i="5"/>
  <c r="N497" i="5"/>
  <c r="R497" i="5"/>
  <c r="V497" i="5"/>
  <c r="AE497" i="5"/>
  <c r="AI497" i="5"/>
  <c r="G497" i="5"/>
  <c r="K497" i="5"/>
  <c r="O497" i="5"/>
  <c r="S497" i="5"/>
  <c r="W497" i="5"/>
  <c r="AB497" i="5"/>
  <c r="AF497" i="5"/>
  <c r="AJ497" i="5"/>
  <c r="H497" i="5"/>
  <c r="L497" i="5"/>
  <c r="P497" i="5"/>
  <c r="T497" i="5"/>
  <c r="X497" i="5"/>
  <c r="AC497" i="5"/>
  <c r="AG497" i="5"/>
  <c r="I497" i="5"/>
  <c r="Y497" i="5"/>
  <c r="M497" i="5"/>
  <c r="AD497" i="5"/>
  <c r="Q497" i="5"/>
  <c r="AH497" i="5"/>
  <c r="U497" i="5"/>
  <c r="F493" i="5"/>
  <c r="J493" i="5"/>
  <c r="N493" i="5"/>
  <c r="R493" i="5"/>
  <c r="V493" i="5"/>
  <c r="AA493" i="5"/>
  <c r="AG493" i="5"/>
  <c r="G493" i="5"/>
  <c r="K493" i="5"/>
  <c r="O493" i="5"/>
  <c r="S493" i="5"/>
  <c r="X493" i="5"/>
  <c r="AB493" i="5"/>
  <c r="AH493" i="5"/>
  <c r="H493" i="5"/>
  <c r="L493" i="5"/>
  <c r="P493" i="5"/>
  <c r="T493" i="5"/>
  <c r="Y493" i="5"/>
  <c r="AI493" i="5"/>
  <c r="Q493" i="5"/>
  <c r="AJ493" i="5"/>
  <c r="E493" i="5"/>
  <c r="U493" i="5"/>
  <c r="I493" i="5"/>
  <c r="Z493" i="5"/>
  <c r="AE493" i="5"/>
  <c r="G489" i="5"/>
  <c r="K489" i="5"/>
  <c r="O489" i="5"/>
  <c r="S489" i="5"/>
  <c r="X489" i="5"/>
  <c r="AC489" i="5"/>
  <c r="AG489" i="5"/>
  <c r="H489" i="5"/>
  <c r="L489" i="5"/>
  <c r="P489" i="5"/>
  <c r="U489" i="5"/>
  <c r="Y489" i="5"/>
  <c r="AD489" i="5"/>
  <c r="AH489" i="5"/>
  <c r="E489" i="5"/>
  <c r="M489" i="5"/>
  <c r="Q489" i="5"/>
  <c r="V489" i="5"/>
  <c r="Z489" i="5"/>
  <c r="AE489" i="5"/>
  <c r="AI489" i="5"/>
  <c r="F489" i="5"/>
  <c r="W489" i="5"/>
  <c r="J489" i="5"/>
  <c r="N489" i="5"/>
  <c r="AF489" i="5"/>
  <c r="R489" i="5"/>
  <c r="AJ489" i="5"/>
  <c r="G485" i="5"/>
  <c r="K485" i="5"/>
  <c r="P485" i="5"/>
  <c r="T485" i="5"/>
  <c r="X485" i="5"/>
  <c r="AB485" i="5"/>
  <c r="AF485" i="5"/>
  <c r="AJ485" i="5"/>
  <c r="H485" i="5"/>
  <c r="L485" i="5"/>
  <c r="Q485" i="5"/>
  <c r="U485" i="5"/>
  <c r="Y485" i="5"/>
  <c r="AC485" i="5"/>
  <c r="AG485" i="5"/>
  <c r="E485" i="5"/>
  <c r="I485" i="5"/>
  <c r="N485" i="5"/>
  <c r="R485" i="5"/>
  <c r="V485" i="5"/>
  <c r="Z485" i="5"/>
  <c r="AD485" i="5"/>
  <c r="AH485" i="5"/>
  <c r="AE485" i="5"/>
  <c r="S485" i="5"/>
  <c r="AI485" i="5"/>
  <c r="F485" i="5"/>
  <c r="W485" i="5"/>
  <c r="J485" i="5"/>
  <c r="AA485" i="5"/>
  <c r="H481" i="5"/>
  <c r="M481" i="5"/>
  <c r="Q481" i="5"/>
  <c r="U481" i="5"/>
  <c r="Y481" i="5"/>
  <c r="AC481" i="5"/>
  <c r="AG481" i="5"/>
  <c r="E481" i="5"/>
  <c r="I481" i="5"/>
  <c r="N481" i="5"/>
  <c r="R481" i="5"/>
  <c r="V481" i="5"/>
  <c r="Z481" i="5"/>
  <c r="AD481" i="5"/>
  <c r="AH481" i="5"/>
  <c r="F481" i="5"/>
  <c r="K481" i="5"/>
  <c r="O481" i="5"/>
  <c r="S481" i="5"/>
  <c r="AA481" i="5"/>
  <c r="AE481" i="5"/>
  <c r="AI481" i="5"/>
  <c r="T481" i="5"/>
  <c r="AJ481" i="5"/>
  <c r="G481" i="5"/>
  <c r="X481" i="5"/>
  <c r="L481" i="5"/>
  <c r="AB481" i="5"/>
  <c r="P481" i="5"/>
  <c r="H477" i="5"/>
  <c r="L477" i="5"/>
  <c r="P477" i="5"/>
  <c r="T477" i="5"/>
  <c r="X477" i="5"/>
  <c r="AB477" i="5"/>
  <c r="AF477" i="5"/>
  <c r="E477" i="5"/>
  <c r="I477" i="5"/>
  <c r="M477" i="5"/>
  <c r="Q477" i="5"/>
  <c r="U477" i="5"/>
  <c r="AC477" i="5"/>
  <c r="AG477" i="5"/>
  <c r="F477" i="5"/>
  <c r="J477" i="5"/>
  <c r="N477" i="5"/>
  <c r="R477" i="5"/>
  <c r="V477" i="5"/>
  <c r="Z477" i="5"/>
  <c r="AD477" i="5"/>
  <c r="AH477" i="5"/>
  <c r="O477" i="5"/>
  <c r="AE477" i="5"/>
  <c r="S477" i="5"/>
  <c r="AI477" i="5"/>
  <c r="G477" i="5"/>
  <c r="W477" i="5"/>
  <c r="K477" i="5"/>
  <c r="AA477" i="5"/>
  <c r="L473" i="5"/>
  <c r="P473" i="5"/>
  <c r="T473" i="5"/>
  <c r="X473" i="5"/>
  <c r="AB473" i="5"/>
  <c r="AG473" i="5"/>
  <c r="M473" i="5"/>
  <c r="Q473" i="5"/>
  <c r="U473" i="5"/>
  <c r="AC473" i="5"/>
  <c r="AH473" i="5"/>
  <c r="N473" i="5"/>
  <c r="R473" i="5"/>
  <c r="V473" i="5"/>
  <c r="AI473" i="5"/>
  <c r="S473" i="5"/>
  <c r="W473" i="5"/>
  <c r="K473" i="5"/>
  <c r="AE473" i="5"/>
  <c r="E469" i="5"/>
  <c r="I469" i="5"/>
  <c r="M469" i="5"/>
  <c r="Q469" i="5"/>
  <c r="U469" i="5"/>
  <c r="Y469" i="5"/>
  <c r="AC469" i="5"/>
  <c r="AH469" i="5"/>
  <c r="G469" i="5"/>
  <c r="K469" i="5"/>
  <c r="O469" i="5"/>
  <c r="S469" i="5"/>
  <c r="W469" i="5"/>
  <c r="AA469" i="5"/>
  <c r="AF469" i="5"/>
  <c r="AJ469" i="5"/>
  <c r="F469" i="5"/>
  <c r="N469" i="5"/>
  <c r="V469" i="5"/>
  <c r="AE469" i="5"/>
  <c r="H469" i="5"/>
  <c r="P469" i="5"/>
  <c r="X469" i="5"/>
  <c r="J469" i="5"/>
  <c r="R469" i="5"/>
  <c r="Z469" i="5"/>
  <c r="AI469" i="5"/>
  <c r="L469" i="5"/>
  <c r="T469" i="5"/>
  <c r="AB469" i="5"/>
  <c r="E465" i="5"/>
  <c r="I465" i="5"/>
  <c r="M465" i="5"/>
  <c r="Q465" i="5"/>
  <c r="U465" i="5"/>
  <c r="Z465" i="5"/>
  <c r="AD465" i="5"/>
  <c r="AH465" i="5"/>
  <c r="F465" i="5"/>
  <c r="J465" i="5"/>
  <c r="G465" i="5"/>
  <c r="K465" i="5"/>
  <c r="O465" i="5"/>
  <c r="X465" i="5"/>
  <c r="AB465" i="5"/>
  <c r="AF465" i="5"/>
  <c r="AJ465" i="5"/>
  <c r="H465" i="5"/>
  <c r="R465" i="5"/>
  <c r="AA465" i="5"/>
  <c r="AI465" i="5"/>
  <c r="L465" i="5"/>
  <c r="T465" i="5"/>
  <c r="AC465" i="5"/>
  <c r="N465" i="5"/>
  <c r="V465" i="5"/>
  <c r="AE465" i="5"/>
  <c r="P465" i="5"/>
  <c r="Y465" i="5"/>
  <c r="AG465" i="5"/>
  <c r="E461" i="5"/>
  <c r="I461" i="5"/>
  <c r="Q461" i="5"/>
  <c r="V461" i="5"/>
  <c r="Z461" i="5"/>
  <c r="AD461" i="5"/>
  <c r="AH461" i="5"/>
  <c r="F461" i="5"/>
  <c r="J461" i="5"/>
  <c r="N461" i="5"/>
  <c r="R461" i="5"/>
  <c r="W461" i="5"/>
  <c r="AA461" i="5"/>
  <c r="AE461" i="5"/>
  <c r="AI461" i="5"/>
  <c r="G461" i="5"/>
  <c r="K461" i="5"/>
  <c r="O461" i="5"/>
  <c r="S461" i="5"/>
  <c r="X461" i="5"/>
  <c r="AB461" i="5"/>
  <c r="AF461" i="5"/>
  <c r="AJ461" i="5"/>
  <c r="P461" i="5"/>
  <c r="AG461" i="5"/>
  <c r="U461" i="5"/>
  <c r="H461" i="5"/>
  <c r="Y461" i="5"/>
  <c r="L461" i="5"/>
  <c r="AC461" i="5"/>
  <c r="H457" i="5"/>
  <c r="L457" i="5"/>
  <c r="Q457" i="5"/>
  <c r="U457" i="5"/>
  <c r="Y457" i="5"/>
  <c r="AC457" i="5"/>
  <c r="AG457" i="5"/>
  <c r="E457" i="5"/>
  <c r="M457" i="5"/>
  <c r="R457" i="5"/>
  <c r="V457" i="5"/>
  <c r="Z457" i="5"/>
  <c r="AD457" i="5"/>
  <c r="AH457" i="5"/>
  <c r="F457" i="5"/>
  <c r="J457" i="5"/>
  <c r="N457" i="5"/>
  <c r="S457" i="5"/>
  <c r="W457" i="5"/>
  <c r="AA457" i="5"/>
  <c r="AE457" i="5"/>
  <c r="AI457" i="5"/>
  <c r="P457" i="5"/>
  <c r="AF457" i="5"/>
  <c r="T457" i="5"/>
  <c r="AJ457" i="5"/>
  <c r="G457" i="5"/>
  <c r="X457" i="5"/>
  <c r="K457" i="5"/>
  <c r="AB457" i="5"/>
  <c r="F453" i="5"/>
  <c r="J453" i="5"/>
  <c r="O453" i="5"/>
  <c r="S453" i="5"/>
  <c r="AB453" i="5"/>
  <c r="AF453" i="5"/>
  <c r="AJ453" i="5"/>
  <c r="K453" i="5"/>
  <c r="P453" i="5"/>
  <c r="T453" i="5"/>
  <c r="X453" i="5"/>
  <c r="AC453" i="5"/>
  <c r="AG453" i="5"/>
  <c r="I453" i="5"/>
  <c r="R453" i="5"/>
  <c r="AA453" i="5"/>
  <c r="AI453" i="5"/>
  <c r="L453" i="5"/>
  <c r="U453" i="5"/>
  <c r="AD453" i="5"/>
  <c r="E453" i="5"/>
  <c r="N453" i="5"/>
  <c r="V453" i="5"/>
  <c r="AE453" i="5"/>
  <c r="AH453" i="5"/>
  <c r="H453" i="5"/>
  <c r="Q453" i="5"/>
  <c r="Z453" i="5"/>
  <c r="H449" i="5"/>
  <c r="M449" i="5"/>
  <c r="Q449" i="5"/>
  <c r="U449" i="5"/>
  <c r="Y449" i="5"/>
  <c r="AC449" i="5"/>
  <c r="E449" i="5"/>
  <c r="I449" i="5"/>
  <c r="N449" i="5"/>
  <c r="R449" i="5"/>
  <c r="V449" i="5"/>
  <c r="Z449" i="5"/>
  <c r="AD449" i="5"/>
  <c r="AH449" i="5"/>
  <c r="F449" i="5"/>
  <c r="J449" i="5"/>
  <c r="O449" i="5"/>
  <c r="S449" i="5"/>
  <c r="W449" i="5"/>
  <c r="AA449" i="5"/>
  <c r="AE449" i="5"/>
  <c r="AI449" i="5"/>
  <c r="L449" i="5"/>
  <c r="P449" i="5"/>
  <c r="AF449" i="5"/>
  <c r="T449" i="5"/>
  <c r="AG449" i="5"/>
  <c r="X449" i="5"/>
  <c r="AJ449" i="5"/>
  <c r="G449" i="5"/>
  <c r="G445" i="5"/>
  <c r="K445" i="5"/>
  <c r="O445" i="5"/>
  <c r="S445" i="5"/>
  <c r="W445" i="5"/>
  <c r="AA445" i="5"/>
  <c r="AE445" i="5"/>
  <c r="AI445" i="5"/>
  <c r="H445" i="5"/>
  <c r="L445" i="5"/>
  <c r="P445" i="5"/>
  <c r="T445" i="5"/>
  <c r="X445" i="5"/>
  <c r="AB445" i="5"/>
  <c r="AF445" i="5"/>
  <c r="AJ445" i="5"/>
  <c r="I445" i="5"/>
  <c r="M445" i="5"/>
  <c r="U445" i="5"/>
  <c r="Y445" i="5"/>
  <c r="AC445" i="5"/>
  <c r="AG445" i="5"/>
  <c r="F445" i="5"/>
  <c r="V445" i="5"/>
  <c r="J445" i="5"/>
  <c r="Z445" i="5"/>
  <c r="N445" i="5"/>
  <c r="AD445" i="5"/>
  <c r="R445" i="5"/>
  <c r="AH445" i="5"/>
  <c r="L441" i="5"/>
  <c r="P441" i="5"/>
  <c r="T441" i="5"/>
  <c r="X441" i="5"/>
  <c r="AB441" i="5"/>
  <c r="AF441" i="5"/>
  <c r="E441" i="5"/>
  <c r="I441" i="5"/>
  <c r="M441" i="5"/>
  <c r="Q441" i="5"/>
  <c r="U441" i="5"/>
  <c r="Y441" i="5"/>
  <c r="AC441" i="5"/>
  <c r="AH441" i="5"/>
  <c r="F441" i="5"/>
  <c r="J441" i="5"/>
  <c r="N441" i="5"/>
  <c r="R441" i="5"/>
  <c r="V441" i="5"/>
  <c r="Z441" i="5"/>
  <c r="AD441" i="5"/>
  <c r="AI441" i="5"/>
  <c r="O441" i="5"/>
  <c r="AE441" i="5"/>
  <c r="S441" i="5"/>
  <c r="AJ441" i="5"/>
  <c r="G441" i="5"/>
  <c r="W441" i="5"/>
  <c r="K441" i="5"/>
  <c r="AA441" i="5"/>
  <c r="F437" i="5"/>
  <c r="J437" i="5"/>
  <c r="N437" i="5"/>
  <c r="R437" i="5"/>
  <c r="V437" i="5"/>
  <c r="AA437" i="5"/>
  <c r="AF437" i="5"/>
  <c r="G437" i="5"/>
  <c r="K437" i="5"/>
  <c r="O437" i="5"/>
  <c r="S437" i="5"/>
  <c r="W437" i="5"/>
  <c r="AB437" i="5"/>
  <c r="AH437" i="5"/>
  <c r="H437" i="5"/>
  <c r="L437" i="5"/>
  <c r="T437" i="5"/>
  <c r="X437" i="5"/>
  <c r="Q437" i="5"/>
  <c r="AJ437" i="5"/>
  <c r="E437" i="5"/>
  <c r="U437" i="5"/>
  <c r="I437" i="5"/>
  <c r="Z437" i="5"/>
  <c r="M437" i="5"/>
  <c r="AE437" i="5"/>
  <c r="I433" i="5"/>
  <c r="M433" i="5"/>
  <c r="Q433" i="5"/>
  <c r="Z433" i="5"/>
  <c r="AH433" i="5"/>
  <c r="F433" i="5"/>
  <c r="J433" i="5"/>
  <c r="R433" i="5"/>
  <c r="AA433" i="5"/>
  <c r="S433" i="5"/>
  <c r="AJ433" i="5"/>
  <c r="P433" i="5"/>
  <c r="V433" i="5"/>
  <c r="AG433" i="5"/>
  <c r="L433" i="5"/>
  <c r="G429" i="5"/>
  <c r="U429" i="5"/>
  <c r="Y429" i="5"/>
  <c r="AC429" i="5"/>
  <c r="AG429" i="5"/>
  <c r="L429" i="5"/>
  <c r="V429" i="5"/>
  <c r="AD429" i="5"/>
  <c r="AH429" i="5"/>
  <c r="S429" i="5"/>
  <c r="AA429" i="5"/>
  <c r="AI429" i="5"/>
  <c r="T429" i="5"/>
  <c r="AJ429" i="5"/>
  <c r="X429" i="5"/>
  <c r="F429" i="5"/>
  <c r="AF429" i="5"/>
  <c r="G425" i="5"/>
  <c r="N425" i="5"/>
  <c r="R425" i="5"/>
  <c r="V425" i="5"/>
  <c r="AD425" i="5"/>
  <c r="AH425" i="5"/>
  <c r="I425" i="5"/>
  <c r="O425" i="5"/>
  <c r="S425" i="5"/>
  <c r="AA425" i="5"/>
  <c r="AE425" i="5"/>
  <c r="J425" i="5"/>
  <c r="P425" i="5"/>
  <c r="T425" i="5"/>
  <c r="AF425" i="5"/>
  <c r="AJ425" i="5"/>
  <c r="M425" i="5"/>
  <c r="AC425" i="5"/>
  <c r="Q425" i="5"/>
  <c r="AG425" i="5"/>
  <c r="U425" i="5"/>
  <c r="Y425" i="5"/>
  <c r="E425" i="5"/>
  <c r="G421" i="5"/>
  <c r="K421" i="5"/>
  <c r="O421" i="5"/>
  <c r="S421" i="5"/>
  <c r="W421" i="5"/>
  <c r="AA421" i="5"/>
  <c r="AE421" i="5"/>
  <c r="AJ421" i="5"/>
  <c r="H421" i="5"/>
  <c r="L421" i="5"/>
  <c r="P421" i="5"/>
  <c r="T421" i="5"/>
  <c r="X421" i="5"/>
  <c r="AB421" i="5"/>
  <c r="AF421" i="5"/>
  <c r="E421" i="5"/>
  <c r="I421" i="5"/>
  <c r="M421" i="5"/>
  <c r="Q421" i="5"/>
  <c r="U421" i="5"/>
  <c r="Y421" i="5"/>
  <c r="AC421" i="5"/>
  <c r="AG421" i="5"/>
  <c r="N421" i="5"/>
  <c r="AD421" i="5"/>
  <c r="R421" i="5"/>
  <c r="AH421" i="5"/>
  <c r="F421" i="5"/>
  <c r="V421" i="5"/>
  <c r="J421" i="5"/>
  <c r="Z421" i="5"/>
  <c r="F417" i="5"/>
  <c r="N417" i="5"/>
  <c r="V417" i="5"/>
  <c r="Z417" i="5"/>
  <c r="AJ417" i="5"/>
  <c r="G417" i="5"/>
  <c r="K417" i="5"/>
  <c r="O417" i="5"/>
  <c r="S417" i="5"/>
  <c r="W417" i="5"/>
  <c r="E417" i="5"/>
  <c r="M417" i="5"/>
  <c r="AI417" i="5"/>
  <c r="H417" i="5"/>
  <c r="P417" i="5"/>
  <c r="X417" i="5"/>
  <c r="I417" i="5"/>
  <c r="Q417" i="5"/>
  <c r="T417" i="5"/>
  <c r="AH417" i="5"/>
  <c r="H413" i="5"/>
  <c r="L413" i="5"/>
  <c r="P413" i="5"/>
  <c r="U413" i="5"/>
  <c r="Y413" i="5"/>
  <c r="AC413" i="5"/>
  <c r="AG413" i="5"/>
  <c r="E413" i="5"/>
  <c r="I413" i="5"/>
  <c r="M413" i="5"/>
  <c r="Q413" i="5"/>
  <c r="V413" i="5"/>
  <c r="Z413" i="5"/>
  <c r="AD413" i="5"/>
  <c r="AH413" i="5"/>
  <c r="F413" i="5"/>
  <c r="J413" i="5"/>
  <c r="N413" i="5"/>
  <c r="S413" i="5"/>
  <c r="W413" i="5"/>
  <c r="AA413" i="5"/>
  <c r="AE413" i="5"/>
  <c r="AI413" i="5"/>
  <c r="O413" i="5"/>
  <c r="AF413" i="5"/>
  <c r="T413" i="5"/>
  <c r="AJ413" i="5"/>
  <c r="G413" i="5"/>
  <c r="K413" i="5"/>
  <c r="AB413" i="5"/>
  <c r="H409" i="5"/>
  <c r="L409" i="5"/>
  <c r="P409" i="5"/>
  <c r="T409" i="5"/>
  <c r="X409" i="5"/>
  <c r="AB409" i="5"/>
  <c r="AF409" i="5"/>
  <c r="AJ409" i="5"/>
  <c r="I409" i="5"/>
  <c r="M409" i="5"/>
  <c r="Q409" i="5"/>
  <c r="U409" i="5"/>
  <c r="Y409" i="5"/>
  <c r="AC409" i="5"/>
  <c r="AG409" i="5"/>
  <c r="N409" i="5"/>
  <c r="R409" i="5"/>
  <c r="Z409" i="5"/>
  <c r="AD409" i="5"/>
  <c r="AH409" i="5"/>
  <c r="K409" i="5"/>
  <c r="AA409" i="5"/>
  <c r="O409" i="5"/>
  <c r="AE409" i="5"/>
  <c r="S409" i="5"/>
  <c r="AI409" i="5"/>
  <c r="W409" i="5"/>
  <c r="S408" i="5"/>
  <c r="O408" i="5"/>
  <c r="W408" i="5"/>
  <c r="AE408" i="5"/>
  <c r="AI408" i="5"/>
  <c r="AH607" i="5"/>
  <c r="AD607" i="5"/>
  <c r="Z607" i="5"/>
  <c r="V607" i="5"/>
  <c r="R607" i="5"/>
  <c r="M607" i="5"/>
  <c r="I607" i="5"/>
  <c r="AB589" i="5"/>
  <c r="K589" i="5"/>
  <c r="AA588" i="5"/>
  <c r="Z587" i="5"/>
  <c r="M596" i="5"/>
  <c r="U596" i="5"/>
  <c r="Y596" i="5"/>
  <c r="AC596" i="5"/>
  <c r="AG596" i="5"/>
  <c r="N596" i="5"/>
  <c r="R596" i="5"/>
  <c r="V596" i="5"/>
  <c r="Z596" i="5"/>
  <c r="AD596" i="5"/>
  <c r="AH596" i="5"/>
  <c r="E596" i="5"/>
  <c r="O596" i="5"/>
  <c r="AA596" i="5"/>
  <c r="AE596" i="5"/>
  <c r="AI596" i="5"/>
  <c r="G592" i="5"/>
  <c r="K592" i="5"/>
  <c r="O592" i="5"/>
  <c r="S592" i="5"/>
  <c r="W592" i="5"/>
  <c r="AA592" i="5"/>
  <c r="AE592" i="5"/>
  <c r="AJ592" i="5"/>
  <c r="H592" i="5"/>
  <c r="L592" i="5"/>
  <c r="P592" i="5"/>
  <c r="T592" i="5"/>
  <c r="X592" i="5"/>
  <c r="AB592" i="5"/>
  <c r="AF592" i="5"/>
  <c r="E592" i="5"/>
  <c r="I592" i="5"/>
  <c r="M592" i="5"/>
  <c r="Q592" i="5"/>
  <c r="U592" i="5"/>
  <c r="Y592" i="5"/>
  <c r="AH592" i="5"/>
  <c r="G588" i="5"/>
  <c r="K588" i="5"/>
  <c r="S588" i="5"/>
  <c r="W588" i="5"/>
  <c r="AB588" i="5"/>
  <c r="AF588" i="5"/>
  <c r="AJ588" i="5"/>
  <c r="H588" i="5"/>
  <c r="L588" i="5"/>
  <c r="P588" i="5"/>
  <c r="T588" i="5"/>
  <c r="X588" i="5"/>
  <c r="AC588" i="5"/>
  <c r="AG588" i="5"/>
  <c r="E588" i="5"/>
  <c r="I588" i="5"/>
  <c r="M588" i="5"/>
  <c r="Q588" i="5"/>
  <c r="U588" i="5"/>
  <c r="Z588" i="5"/>
  <c r="AD588" i="5"/>
  <c r="AH588" i="5"/>
  <c r="E584" i="5"/>
  <c r="M584" i="5"/>
  <c r="Q584" i="5"/>
  <c r="X584" i="5"/>
  <c r="AD584" i="5"/>
  <c r="AJ584" i="5"/>
  <c r="F584" i="5"/>
  <c r="N584" i="5"/>
  <c r="R584" i="5"/>
  <c r="Y584" i="5"/>
  <c r="AF584" i="5"/>
  <c r="G584" i="5"/>
  <c r="K584" i="5"/>
  <c r="O584" i="5"/>
  <c r="S584" i="5"/>
  <c r="F580" i="5"/>
  <c r="J580" i="5"/>
  <c r="N580" i="5"/>
  <c r="T580" i="5"/>
  <c r="X580" i="5"/>
  <c r="AB580" i="5"/>
  <c r="AG580" i="5"/>
  <c r="K580" i="5"/>
  <c r="O580" i="5"/>
  <c r="U580" i="5"/>
  <c r="Y580" i="5"/>
  <c r="AC580" i="5"/>
  <c r="AH580" i="5"/>
  <c r="H580" i="5"/>
  <c r="L580" i="5"/>
  <c r="P580" i="5"/>
  <c r="V580" i="5"/>
  <c r="Z580" i="5"/>
  <c r="AD580" i="5"/>
  <c r="AI580" i="5"/>
  <c r="E576" i="5"/>
  <c r="J576" i="5"/>
  <c r="N576" i="5"/>
  <c r="R576" i="5"/>
  <c r="V576" i="5"/>
  <c r="AD576" i="5"/>
  <c r="AH576" i="5"/>
  <c r="F576" i="5"/>
  <c r="K576" i="5"/>
  <c r="O576" i="5"/>
  <c r="S576" i="5"/>
  <c r="W576" i="5"/>
  <c r="AA576" i="5"/>
  <c r="AE576" i="5"/>
  <c r="AI576" i="5"/>
  <c r="G576" i="5"/>
  <c r="L576" i="5"/>
  <c r="P576" i="5"/>
  <c r="T576" i="5"/>
  <c r="X576" i="5"/>
  <c r="AB576" i="5"/>
  <c r="AF576" i="5"/>
  <c r="AJ576" i="5"/>
  <c r="H572" i="5"/>
  <c r="L572" i="5"/>
  <c r="P572" i="5"/>
  <c r="T572" i="5"/>
  <c r="X572" i="5"/>
  <c r="AB572" i="5"/>
  <c r="AG572" i="5"/>
  <c r="E572" i="5"/>
  <c r="I572" i="5"/>
  <c r="M572" i="5"/>
  <c r="Q572" i="5"/>
  <c r="U572" i="5"/>
  <c r="Y572" i="5"/>
  <c r="AC572" i="5"/>
  <c r="AH572" i="5"/>
  <c r="F572" i="5"/>
  <c r="N572" i="5"/>
  <c r="R572" i="5"/>
  <c r="V572" i="5"/>
  <c r="Z572" i="5"/>
  <c r="AD572" i="5"/>
  <c r="AI572" i="5"/>
  <c r="M568" i="5"/>
  <c r="S568" i="5"/>
  <c r="W568" i="5"/>
  <c r="AA568" i="5"/>
  <c r="J568" i="5"/>
  <c r="O568" i="5"/>
  <c r="T568" i="5"/>
  <c r="X568" i="5"/>
  <c r="AC568" i="5"/>
  <c r="AI568" i="5"/>
  <c r="F568" i="5"/>
  <c r="K568" i="5"/>
  <c r="Q568" i="5"/>
  <c r="U568" i="5"/>
  <c r="AJ568" i="5"/>
  <c r="G564" i="5"/>
  <c r="K564" i="5"/>
  <c r="O564" i="5"/>
  <c r="S564" i="5"/>
  <c r="X564" i="5"/>
  <c r="AB564" i="5"/>
  <c r="AF564" i="5"/>
  <c r="AJ564" i="5"/>
  <c r="H564" i="5"/>
  <c r="L564" i="5"/>
  <c r="P564" i="5"/>
  <c r="T564" i="5"/>
  <c r="Y564" i="5"/>
  <c r="AC564" i="5"/>
  <c r="AG564" i="5"/>
  <c r="E564" i="5"/>
  <c r="I564" i="5"/>
  <c r="M564" i="5"/>
  <c r="Q564" i="5"/>
  <c r="U564" i="5"/>
  <c r="Z564" i="5"/>
  <c r="AD564" i="5"/>
  <c r="AH564" i="5"/>
  <c r="H560" i="5"/>
  <c r="L560" i="5"/>
  <c r="P560" i="5"/>
  <c r="U560" i="5"/>
  <c r="AC560" i="5"/>
  <c r="AG560" i="5"/>
  <c r="E560" i="5"/>
  <c r="I560" i="5"/>
  <c r="M560" i="5"/>
  <c r="Q560" i="5"/>
  <c r="V560" i="5"/>
  <c r="Z560" i="5"/>
  <c r="AD560" i="5"/>
  <c r="AH560" i="5"/>
  <c r="F560" i="5"/>
  <c r="J560" i="5"/>
  <c r="N560" i="5"/>
  <c r="S560" i="5"/>
  <c r="W560" i="5"/>
  <c r="AA560" i="5"/>
  <c r="AE560" i="5"/>
  <c r="AI560" i="5"/>
  <c r="T560" i="5"/>
  <c r="AJ560" i="5"/>
  <c r="G560" i="5"/>
  <c r="X560" i="5"/>
  <c r="K560" i="5"/>
  <c r="AB560" i="5"/>
  <c r="H556" i="5"/>
  <c r="M556" i="5"/>
  <c r="Q556" i="5"/>
  <c r="U556" i="5"/>
  <c r="Y556" i="5"/>
  <c r="AC556" i="5"/>
  <c r="AG556" i="5"/>
  <c r="E556" i="5"/>
  <c r="I556" i="5"/>
  <c r="N556" i="5"/>
  <c r="R556" i="5"/>
  <c r="V556" i="5"/>
  <c r="Z556" i="5"/>
  <c r="AD556" i="5"/>
  <c r="AH556" i="5"/>
  <c r="F556" i="5"/>
  <c r="J556" i="5"/>
  <c r="O556" i="5"/>
  <c r="S556" i="5"/>
  <c r="W556" i="5"/>
  <c r="AA556" i="5"/>
  <c r="AI556" i="5"/>
  <c r="P556" i="5"/>
  <c r="AF556" i="5"/>
  <c r="T556" i="5"/>
  <c r="AJ556" i="5"/>
  <c r="G556" i="5"/>
  <c r="X556" i="5"/>
  <c r="E552" i="5"/>
  <c r="J552" i="5"/>
  <c r="N552" i="5"/>
  <c r="R552" i="5"/>
  <c r="V552" i="5"/>
  <c r="Z552" i="5"/>
  <c r="AD552" i="5"/>
  <c r="AH552" i="5"/>
  <c r="F552" i="5"/>
  <c r="K552" i="5"/>
  <c r="O552" i="5"/>
  <c r="S552" i="5"/>
  <c r="W552" i="5"/>
  <c r="AA552" i="5"/>
  <c r="AE552" i="5"/>
  <c r="AI552" i="5"/>
  <c r="H552" i="5"/>
  <c r="L552" i="5"/>
  <c r="P552" i="5"/>
  <c r="T552" i="5"/>
  <c r="X552" i="5"/>
  <c r="AB552" i="5"/>
  <c r="AF552" i="5"/>
  <c r="AJ552" i="5"/>
  <c r="I552" i="5"/>
  <c r="M552" i="5"/>
  <c r="AC552" i="5"/>
  <c r="Q552" i="5"/>
  <c r="AG552" i="5"/>
  <c r="E548" i="5"/>
  <c r="I548" i="5"/>
  <c r="M548" i="5"/>
  <c r="Q548" i="5"/>
  <c r="U548" i="5"/>
  <c r="Y548" i="5"/>
  <c r="AC548" i="5"/>
  <c r="AG548" i="5"/>
  <c r="F548" i="5"/>
  <c r="J548" i="5"/>
  <c r="N548" i="5"/>
  <c r="R548" i="5"/>
  <c r="V548" i="5"/>
  <c r="Z548" i="5"/>
  <c r="AD548" i="5"/>
  <c r="AH548" i="5"/>
  <c r="G548" i="5"/>
  <c r="K548" i="5"/>
  <c r="O548" i="5"/>
  <c r="W548" i="5"/>
  <c r="AA548" i="5"/>
  <c r="AE548" i="5"/>
  <c r="AJ548" i="5"/>
  <c r="P548" i="5"/>
  <c r="AF548" i="5"/>
  <c r="T548" i="5"/>
  <c r="H548" i="5"/>
  <c r="X548" i="5"/>
  <c r="H544" i="5"/>
  <c r="L544" i="5"/>
  <c r="P544" i="5"/>
  <c r="T544" i="5"/>
  <c r="X544" i="5"/>
  <c r="AB544" i="5"/>
  <c r="AF544" i="5"/>
  <c r="E544" i="5"/>
  <c r="I544" i="5"/>
  <c r="M544" i="5"/>
  <c r="Q544" i="5"/>
  <c r="U544" i="5"/>
  <c r="Y544" i="5"/>
  <c r="AC544" i="5"/>
  <c r="AH544" i="5"/>
  <c r="F544" i="5"/>
  <c r="J544" i="5"/>
  <c r="N544" i="5"/>
  <c r="V544" i="5"/>
  <c r="Z544" i="5"/>
  <c r="AD544" i="5"/>
  <c r="AI544" i="5"/>
  <c r="K544" i="5"/>
  <c r="AA544" i="5"/>
  <c r="O544" i="5"/>
  <c r="AE544" i="5"/>
  <c r="S544" i="5"/>
  <c r="AJ544" i="5"/>
  <c r="G540" i="5"/>
  <c r="K540" i="5"/>
  <c r="O540" i="5"/>
  <c r="S540" i="5"/>
  <c r="W540" i="5"/>
  <c r="AA540" i="5"/>
  <c r="AF540" i="5"/>
  <c r="AJ540" i="5"/>
  <c r="H540" i="5"/>
  <c r="L540" i="5"/>
  <c r="T540" i="5"/>
  <c r="X540" i="5"/>
  <c r="AB540" i="5"/>
  <c r="AG540" i="5"/>
  <c r="E540" i="5"/>
  <c r="I540" i="5"/>
  <c r="M540" i="5"/>
  <c r="Q540" i="5"/>
  <c r="U540" i="5"/>
  <c r="Y540" i="5"/>
  <c r="AD540" i="5"/>
  <c r="AH540" i="5"/>
  <c r="F540" i="5"/>
  <c r="V540" i="5"/>
  <c r="J540" i="5"/>
  <c r="Z540" i="5"/>
  <c r="N540" i="5"/>
  <c r="AE540" i="5"/>
  <c r="G536" i="5"/>
  <c r="K536" i="5"/>
  <c r="S536" i="5"/>
  <c r="W536" i="5"/>
  <c r="AB536" i="5"/>
  <c r="AF536" i="5"/>
  <c r="AJ536" i="5"/>
  <c r="H536" i="5"/>
  <c r="L536" i="5"/>
  <c r="P536" i="5"/>
  <c r="T536" i="5"/>
  <c r="X536" i="5"/>
  <c r="AC536" i="5"/>
  <c r="AG536" i="5"/>
  <c r="E536" i="5"/>
  <c r="I536" i="5"/>
  <c r="M536" i="5"/>
  <c r="Q536" i="5"/>
  <c r="U536" i="5"/>
  <c r="Z536" i="5"/>
  <c r="AD536" i="5"/>
  <c r="AH536" i="5"/>
  <c r="R536" i="5"/>
  <c r="AI536" i="5"/>
  <c r="F536" i="5"/>
  <c r="V536" i="5"/>
  <c r="J536" i="5"/>
  <c r="AA536" i="5"/>
  <c r="F532" i="5"/>
  <c r="J532" i="5"/>
  <c r="R532" i="5"/>
  <c r="W532" i="5"/>
  <c r="AA532" i="5"/>
  <c r="AE532" i="5"/>
  <c r="AI532" i="5"/>
  <c r="G532" i="5"/>
  <c r="K532" i="5"/>
  <c r="O532" i="5"/>
  <c r="T532" i="5"/>
  <c r="X532" i="5"/>
  <c r="AB532" i="5"/>
  <c r="AF532" i="5"/>
  <c r="AJ532" i="5"/>
  <c r="H532" i="5"/>
  <c r="L532" i="5"/>
  <c r="P532" i="5"/>
  <c r="U532" i="5"/>
  <c r="Y532" i="5"/>
  <c r="AC532" i="5"/>
  <c r="AG532" i="5"/>
  <c r="M532" i="5"/>
  <c r="AD532" i="5"/>
  <c r="Q532" i="5"/>
  <c r="AH532" i="5"/>
  <c r="E532" i="5"/>
  <c r="V532" i="5"/>
  <c r="H528" i="5"/>
  <c r="M528" i="5"/>
  <c r="Q528" i="5"/>
  <c r="E528" i="5"/>
  <c r="N528" i="5"/>
  <c r="R528" i="5"/>
  <c r="F528" i="5"/>
  <c r="J528" i="5"/>
  <c r="O528" i="5"/>
  <c r="S528" i="5"/>
  <c r="W528" i="5"/>
  <c r="G528" i="5"/>
  <c r="U528" i="5"/>
  <c r="Z528" i="5"/>
  <c r="AD528" i="5"/>
  <c r="AH528" i="5"/>
  <c r="K528" i="5"/>
  <c r="V528" i="5"/>
  <c r="AA528" i="5"/>
  <c r="AE528" i="5"/>
  <c r="AI528" i="5"/>
  <c r="P528" i="5"/>
  <c r="X528" i="5"/>
  <c r="AB528" i="5"/>
  <c r="AF528" i="5"/>
  <c r="AJ528" i="5"/>
  <c r="T528" i="5"/>
  <c r="Y528" i="5"/>
  <c r="AC528" i="5"/>
  <c r="J524" i="5"/>
  <c r="Q524" i="5"/>
  <c r="W524" i="5"/>
  <c r="AB524" i="5"/>
  <c r="AG524" i="5"/>
  <c r="F524" i="5"/>
  <c r="L524" i="5"/>
  <c r="R524" i="5"/>
  <c r="X524" i="5"/>
  <c r="H524" i="5"/>
  <c r="N524" i="5"/>
  <c r="Z524" i="5"/>
  <c r="AE524" i="5"/>
  <c r="AI524" i="5"/>
  <c r="AF524" i="5"/>
  <c r="O524" i="5"/>
  <c r="U524" i="5"/>
  <c r="J520" i="5"/>
  <c r="N520" i="5"/>
  <c r="AC520" i="5"/>
  <c r="U520" i="5"/>
  <c r="F516" i="5"/>
  <c r="J516" i="5"/>
  <c r="N516" i="5"/>
  <c r="S516" i="5"/>
  <c r="W516" i="5"/>
  <c r="AA516" i="5"/>
  <c r="AE516" i="5"/>
  <c r="AI516" i="5"/>
  <c r="G516" i="5"/>
  <c r="K516" i="5"/>
  <c r="P516" i="5"/>
  <c r="T516" i="5"/>
  <c r="X516" i="5"/>
  <c r="AB516" i="5"/>
  <c r="AF516" i="5"/>
  <c r="AJ516" i="5"/>
  <c r="H516" i="5"/>
  <c r="L516" i="5"/>
  <c r="Q516" i="5"/>
  <c r="U516" i="5"/>
  <c r="Y516" i="5"/>
  <c r="AC516" i="5"/>
  <c r="AG516" i="5"/>
  <c r="I516" i="5"/>
  <c r="Z516" i="5"/>
  <c r="M516" i="5"/>
  <c r="AD516" i="5"/>
  <c r="R516" i="5"/>
  <c r="AH516" i="5"/>
  <c r="V516" i="5"/>
  <c r="E512" i="5"/>
  <c r="J512" i="5"/>
  <c r="N512" i="5"/>
  <c r="R512" i="5"/>
  <c r="Z512" i="5"/>
  <c r="AD512" i="5"/>
  <c r="AH512" i="5"/>
  <c r="F512" i="5"/>
  <c r="K512" i="5"/>
  <c r="O512" i="5"/>
  <c r="S512" i="5"/>
  <c r="W512" i="5"/>
  <c r="AA512" i="5"/>
  <c r="AE512" i="5"/>
  <c r="AI512" i="5"/>
  <c r="G512" i="5"/>
  <c r="L512" i="5"/>
  <c r="P512" i="5"/>
  <c r="T512" i="5"/>
  <c r="X512" i="5"/>
  <c r="AB512" i="5"/>
  <c r="AF512" i="5"/>
  <c r="AJ512" i="5"/>
  <c r="Q512" i="5"/>
  <c r="AG512" i="5"/>
  <c r="U512" i="5"/>
  <c r="H512" i="5"/>
  <c r="Y512" i="5"/>
  <c r="M512" i="5"/>
  <c r="AC512" i="5"/>
  <c r="E508" i="5"/>
  <c r="J508" i="5"/>
  <c r="N508" i="5"/>
  <c r="R508" i="5"/>
  <c r="V508" i="5"/>
  <c r="Z508" i="5"/>
  <c r="AD508" i="5"/>
  <c r="AH508" i="5"/>
  <c r="G508" i="5"/>
  <c r="K508" i="5"/>
  <c r="O508" i="5"/>
  <c r="S508" i="5"/>
  <c r="W508" i="5"/>
  <c r="AA508" i="5"/>
  <c r="AE508" i="5"/>
  <c r="AI508" i="5"/>
  <c r="H508" i="5"/>
  <c r="L508" i="5"/>
  <c r="P508" i="5"/>
  <c r="T508" i="5"/>
  <c r="X508" i="5"/>
  <c r="AB508" i="5"/>
  <c r="AF508" i="5"/>
  <c r="AJ508" i="5"/>
  <c r="M508" i="5"/>
  <c r="Q508" i="5"/>
  <c r="AG508" i="5"/>
  <c r="U508" i="5"/>
  <c r="I508" i="5"/>
  <c r="Y508" i="5"/>
  <c r="I504" i="5"/>
  <c r="M504" i="5"/>
  <c r="Q504" i="5"/>
  <c r="U504" i="5"/>
  <c r="Y504" i="5"/>
  <c r="AC504" i="5"/>
  <c r="AG504" i="5"/>
  <c r="E504" i="5"/>
  <c r="N504" i="5"/>
  <c r="R504" i="5"/>
  <c r="V504" i="5"/>
  <c r="Z504" i="5"/>
  <c r="AD504" i="5"/>
  <c r="AH504" i="5"/>
  <c r="F504" i="5"/>
  <c r="K504" i="5"/>
  <c r="O504" i="5"/>
  <c r="S504" i="5"/>
  <c r="W504" i="5"/>
  <c r="AA504" i="5"/>
  <c r="AE504" i="5"/>
  <c r="AJ504" i="5"/>
  <c r="H504" i="5"/>
  <c r="X504" i="5"/>
  <c r="L504" i="5"/>
  <c r="AB504" i="5"/>
  <c r="P504" i="5"/>
  <c r="AF504" i="5"/>
  <c r="T504" i="5"/>
  <c r="E500" i="5"/>
  <c r="I500" i="5"/>
  <c r="M500" i="5"/>
  <c r="Q500" i="5"/>
  <c r="U500" i="5"/>
  <c r="Y500" i="5"/>
  <c r="AC500" i="5"/>
  <c r="AH500" i="5"/>
  <c r="F500" i="5"/>
  <c r="J500" i="5"/>
  <c r="N500" i="5"/>
  <c r="R500" i="5"/>
  <c r="V500" i="5"/>
  <c r="Z500" i="5"/>
  <c r="AD500" i="5"/>
  <c r="AI500" i="5"/>
  <c r="G500" i="5"/>
  <c r="K500" i="5"/>
  <c r="O500" i="5"/>
  <c r="S500" i="5"/>
  <c r="W500" i="5"/>
  <c r="AA500" i="5"/>
  <c r="AE500" i="5"/>
  <c r="L500" i="5"/>
  <c r="AB500" i="5"/>
  <c r="P500" i="5"/>
  <c r="AF500" i="5"/>
  <c r="T500" i="5"/>
  <c r="H500" i="5"/>
  <c r="X500" i="5"/>
  <c r="E496" i="5"/>
  <c r="I496" i="5"/>
  <c r="M496" i="5"/>
  <c r="Q496" i="5"/>
  <c r="U496" i="5"/>
  <c r="AD496" i="5"/>
  <c r="AH496" i="5"/>
  <c r="F496" i="5"/>
  <c r="J496" i="5"/>
  <c r="N496" i="5"/>
  <c r="R496" i="5"/>
  <c r="V496" i="5"/>
  <c r="Z496" i="5"/>
  <c r="AE496" i="5"/>
  <c r="AI496" i="5"/>
  <c r="G496" i="5"/>
  <c r="K496" i="5"/>
  <c r="O496" i="5"/>
  <c r="S496" i="5"/>
  <c r="W496" i="5"/>
  <c r="AB496" i="5"/>
  <c r="AF496" i="5"/>
  <c r="AJ496" i="5"/>
  <c r="H496" i="5"/>
  <c r="X496" i="5"/>
  <c r="L496" i="5"/>
  <c r="AC496" i="5"/>
  <c r="P496" i="5"/>
  <c r="AG496" i="5"/>
  <c r="T496" i="5"/>
  <c r="G492" i="5"/>
  <c r="K492" i="5"/>
  <c r="O492" i="5"/>
  <c r="S492" i="5"/>
  <c r="X492" i="5"/>
  <c r="AC492" i="5"/>
  <c r="AH492" i="5"/>
  <c r="H492" i="5"/>
  <c r="P492" i="5"/>
  <c r="T492" i="5"/>
  <c r="Y492" i="5"/>
  <c r="AD492" i="5"/>
  <c r="AI492" i="5"/>
  <c r="E492" i="5"/>
  <c r="I492" i="5"/>
  <c r="M492" i="5"/>
  <c r="Q492" i="5"/>
  <c r="AA492" i="5"/>
  <c r="AJ492" i="5"/>
  <c r="N492" i="5"/>
  <c r="R492" i="5"/>
  <c r="F492" i="5"/>
  <c r="W492" i="5"/>
  <c r="J492" i="5"/>
  <c r="E488" i="5"/>
  <c r="I488" i="5"/>
  <c r="M488" i="5"/>
  <c r="Q488" i="5"/>
  <c r="V488" i="5"/>
  <c r="AA488" i="5"/>
  <c r="AE488" i="5"/>
  <c r="AI488" i="5"/>
  <c r="F488" i="5"/>
  <c r="J488" i="5"/>
  <c r="R488" i="5"/>
  <c r="W488" i="5"/>
  <c r="AB488" i="5"/>
  <c r="AF488" i="5"/>
  <c r="AJ488" i="5"/>
  <c r="K488" i="5"/>
  <c r="O488" i="5"/>
  <c r="T488" i="5"/>
  <c r="Y488" i="5"/>
  <c r="AC488" i="5"/>
  <c r="AG488" i="5"/>
  <c r="U488" i="5"/>
  <c r="Z488" i="5"/>
  <c r="L488" i="5"/>
  <c r="AD488" i="5"/>
  <c r="AH488" i="5"/>
  <c r="F484" i="5"/>
  <c r="J484" i="5"/>
  <c r="O484" i="5"/>
  <c r="S484" i="5"/>
  <c r="W484" i="5"/>
  <c r="AA484" i="5"/>
  <c r="AE484" i="5"/>
  <c r="AI484" i="5"/>
  <c r="G484" i="5"/>
  <c r="K484" i="5"/>
  <c r="P484" i="5"/>
  <c r="T484" i="5"/>
  <c r="X484" i="5"/>
  <c r="AB484" i="5"/>
  <c r="AF484" i="5"/>
  <c r="AJ484" i="5"/>
  <c r="H484" i="5"/>
  <c r="Q484" i="5"/>
  <c r="U484" i="5"/>
  <c r="Y484" i="5"/>
  <c r="AC484" i="5"/>
  <c r="AG484" i="5"/>
  <c r="N484" i="5"/>
  <c r="AD484" i="5"/>
  <c r="R484" i="5"/>
  <c r="AH484" i="5"/>
  <c r="E484" i="5"/>
  <c r="V484" i="5"/>
  <c r="Z484" i="5"/>
  <c r="I484" i="5"/>
  <c r="G480" i="5"/>
  <c r="L480" i="5"/>
  <c r="P480" i="5"/>
  <c r="T480" i="5"/>
  <c r="X480" i="5"/>
  <c r="AB480" i="5"/>
  <c r="AF480" i="5"/>
  <c r="AJ480" i="5"/>
  <c r="I480" i="5"/>
  <c r="M480" i="5"/>
  <c r="Q480" i="5"/>
  <c r="U480" i="5"/>
  <c r="Y480" i="5"/>
  <c r="AC480" i="5"/>
  <c r="AG480" i="5"/>
  <c r="E480" i="5"/>
  <c r="J480" i="5"/>
  <c r="N480" i="5"/>
  <c r="R480" i="5"/>
  <c r="V480" i="5"/>
  <c r="Z480" i="5"/>
  <c r="AD480" i="5"/>
  <c r="AH480" i="5"/>
  <c r="S480" i="5"/>
  <c r="AI480" i="5"/>
  <c r="W480" i="5"/>
  <c r="K480" i="5"/>
  <c r="AA480" i="5"/>
  <c r="O480" i="5"/>
  <c r="AE480" i="5"/>
  <c r="G476" i="5"/>
  <c r="K476" i="5"/>
  <c r="O476" i="5"/>
  <c r="S476" i="5"/>
  <c r="W476" i="5"/>
  <c r="AA476" i="5"/>
  <c r="AE476" i="5"/>
  <c r="AJ476" i="5"/>
  <c r="H476" i="5"/>
  <c r="L476" i="5"/>
  <c r="P476" i="5"/>
  <c r="T476" i="5"/>
  <c r="AB476" i="5"/>
  <c r="AF476" i="5"/>
  <c r="E476" i="5"/>
  <c r="I476" i="5"/>
  <c r="M476" i="5"/>
  <c r="Q476" i="5"/>
  <c r="U476" i="5"/>
  <c r="Y476" i="5"/>
  <c r="AC476" i="5"/>
  <c r="AG476" i="5"/>
  <c r="N476" i="5"/>
  <c r="AD476" i="5"/>
  <c r="R476" i="5"/>
  <c r="AH476" i="5"/>
  <c r="F476" i="5"/>
  <c r="V476" i="5"/>
  <c r="J476" i="5"/>
  <c r="Z476" i="5"/>
  <c r="F472" i="5"/>
  <c r="J472" i="5"/>
  <c r="N472" i="5"/>
  <c r="R472" i="5"/>
  <c r="V472" i="5"/>
  <c r="AD472" i="5"/>
  <c r="AI472" i="5"/>
  <c r="G472" i="5"/>
  <c r="K472" i="5"/>
  <c r="O472" i="5"/>
  <c r="S472" i="5"/>
  <c r="W472" i="5"/>
  <c r="AA472" i="5"/>
  <c r="AE472" i="5"/>
  <c r="AJ472" i="5"/>
  <c r="H472" i="5"/>
  <c r="L472" i="5"/>
  <c r="P472" i="5"/>
  <c r="T472" i="5"/>
  <c r="X472" i="5"/>
  <c r="AB472" i="5"/>
  <c r="AG472" i="5"/>
  <c r="M472" i="5"/>
  <c r="AC472" i="5"/>
  <c r="Q472" i="5"/>
  <c r="AH472" i="5"/>
  <c r="U472" i="5"/>
  <c r="Y472" i="5"/>
  <c r="H468" i="5"/>
  <c r="L468" i="5"/>
  <c r="P468" i="5"/>
  <c r="T468" i="5"/>
  <c r="X468" i="5"/>
  <c r="AB468" i="5"/>
  <c r="F468" i="5"/>
  <c r="J468" i="5"/>
  <c r="N468" i="5"/>
  <c r="R468" i="5"/>
  <c r="V468" i="5"/>
  <c r="Z468" i="5"/>
  <c r="AE468" i="5"/>
  <c r="AI468" i="5"/>
  <c r="E468" i="5"/>
  <c r="M468" i="5"/>
  <c r="U468" i="5"/>
  <c r="AD468" i="5"/>
  <c r="G468" i="5"/>
  <c r="O468" i="5"/>
  <c r="W468" i="5"/>
  <c r="AF468" i="5"/>
  <c r="I468" i="5"/>
  <c r="Q468" i="5"/>
  <c r="Y468" i="5"/>
  <c r="AH468" i="5"/>
  <c r="K468" i="5"/>
  <c r="S468" i="5"/>
  <c r="AA468" i="5"/>
  <c r="AJ468" i="5"/>
  <c r="G464" i="5"/>
  <c r="K464" i="5"/>
  <c r="O464" i="5"/>
  <c r="S464" i="5"/>
  <c r="X464" i="5"/>
  <c r="AC464" i="5"/>
  <c r="AG464" i="5"/>
  <c r="H464" i="5"/>
  <c r="L464" i="5"/>
  <c r="P464" i="5"/>
  <c r="T464" i="5"/>
  <c r="AD464" i="5"/>
  <c r="AH464" i="5"/>
  <c r="E464" i="5"/>
  <c r="I464" i="5"/>
  <c r="M464" i="5"/>
  <c r="Q464" i="5"/>
  <c r="U464" i="5"/>
  <c r="AA464" i="5"/>
  <c r="AE464" i="5"/>
  <c r="AI464" i="5"/>
  <c r="F464" i="5"/>
  <c r="V464" i="5"/>
  <c r="J464" i="5"/>
  <c r="AB464" i="5"/>
  <c r="N464" i="5"/>
  <c r="AF464" i="5"/>
  <c r="AJ464" i="5"/>
  <c r="G460" i="5"/>
  <c r="K460" i="5"/>
  <c r="O460" i="5"/>
  <c r="T460" i="5"/>
  <c r="X460" i="5"/>
  <c r="AG460" i="5"/>
  <c r="H460" i="5"/>
  <c r="L460" i="5"/>
  <c r="Q460" i="5"/>
  <c r="U460" i="5"/>
  <c r="Y460" i="5"/>
  <c r="AD460" i="5"/>
  <c r="AH460" i="5"/>
  <c r="E460" i="5"/>
  <c r="I460" i="5"/>
  <c r="M460" i="5"/>
  <c r="R460" i="5"/>
  <c r="V460" i="5"/>
  <c r="Z460" i="5"/>
  <c r="AE460" i="5"/>
  <c r="AI460" i="5"/>
  <c r="N460" i="5"/>
  <c r="AF460" i="5"/>
  <c r="S460" i="5"/>
  <c r="AJ460" i="5"/>
  <c r="F460" i="5"/>
  <c r="W460" i="5"/>
  <c r="AA460" i="5"/>
  <c r="F456" i="5"/>
  <c r="J456" i="5"/>
  <c r="N456" i="5"/>
  <c r="S456" i="5"/>
  <c r="W456" i="5"/>
  <c r="G456" i="5"/>
  <c r="K456" i="5"/>
  <c r="P456" i="5"/>
  <c r="T456" i="5"/>
  <c r="X456" i="5"/>
  <c r="E456" i="5"/>
  <c r="M456" i="5"/>
  <c r="V456" i="5"/>
  <c r="AB456" i="5"/>
  <c r="AF456" i="5"/>
  <c r="AJ456" i="5"/>
  <c r="H456" i="5"/>
  <c r="Q456" i="5"/>
  <c r="Y456" i="5"/>
  <c r="AC456" i="5"/>
  <c r="AG456" i="5"/>
  <c r="R456" i="5"/>
  <c r="Z456" i="5"/>
  <c r="AD456" i="5"/>
  <c r="AH456" i="5"/>
  <c r="AE456" i="5"/>
  <c r="L456" i="5"/>
  <c r="AI456" i="5"/>
  <c r="U456" i="5"/>
  <c r="AA456" i="5"/>
  <c r="E452" i="5"/>
  <c r="I452" i="5"/>
  <c r="N452" i="5"/>
  <c r="R452" i="5"/>
  <c r="V452" i="5"/>
  <c r="Z452" i="5"/>
  <c r="AD452" i="5"/>
  <c r="AH452" i="5"/>
  <c r="J452" i="5"/>
  <c r="O452" i="5"/>
  <c r="S452" i="5"/>
  <c r="W452" i="5"/>
  <c r="AA452" i="5"/>
  <c r="AE452" i="5"/>
  <c r="AI452" i="5"/>
  <c r="H452" i="5"/>
  <c r="Q452" i="5"/>
  <c r="Y452" i="5"/>
  <c r="AG452" i="5"/>
  <c r="K452" i="5"/>
  <c r="T452" i="5"/>
  <c r="AB452" i="5"/>
  <c r="AJ452" i="5"/>
  <c r="L452" i="5"/>
  <c r="U452" i="5"/>
  <c r="AC452" i="5"/>
  <c r="AF452" i="5"/>
  <c r="G452" i="5"/>
  <c r="P452" i="5"/>
  <c r="X452" i="5"/>
  <c r="G448" i="5"/>
  <c r="L448" i="5"/>
  <c r="P448" i="5"/>
  <c r="T448" i="5"/>
  <c r="AB448" i="5"/>
  <c r="AF448" i="5"/>
  <c r="AJ448" i="5"/>
  <c r="H448" i="5"/>
  <c r="M448" i="5"/>
  <c r="Q448" i="5"/>
  <c r="U448" i="5"/>
  <c r="Y448" i="5"/>
  <c r="AC448" i="5"/>
  <c r="AG448" i="5"/>
  <c r="E448" i="5"/>
  <c r="I448" i="5"/>
  <c r="N448" i="5"/>
  <c r="R448" i="5"/>
  <c r="V448" i="5"/>
  <c r="Z448" i="5"/>
  <c r="AD448" i="5"/>
  <c r="AH448" i="5"/>
  <c r="K448" i="5"/>
  <c r="AA448" i="5"/>
  <c r="O448" i="5"/>
  <c r="AE448" i="5"/>
  <c r="S448" i="5"/>
  <c r="AI448" i="5"/>
  <c r="F448" i="5"/>
  <c r="W448" i="5"/>
  <c r="E444" i="5"/>
  <c r="I444" i="5"/>
  <c r="M444" i="5"/>
  <c r="U444" i="5"/>
  <c r="Y444" i="5"/>
  <c r="AC444" i="5"/>
  <c r="AG444" i="5"/>
  <c r="F444" i="5"/>
  <c r="J444" i="5"/>
  <c r="N444" i="5"/>
  <c r="R444" i="5"/>
  <c r="V444" i="5"/>
  <c r="Z444" i="5"/>
  <c r="AD444" i="5"/>
  <c r="AH444" i="5"/>
  <c r="G444" i="5"/>
  <c r="K444" i="5"/>
  <c r="O444" i="5"/>
  <c r="S444" i="5"/>
  <c r="W444" i="5"/>
  <c r="AA444" i="5"/>
  <c r="AE444" i="5"/>
  <c r="AI444" i="5"/>
  <c r="T444" i="5"/>
  <c r="H444" i="5"/>
  <c r="X444" i="5"/>
  <c r="L444" i="5"/>
  <c r="AB444" i="5"/>
  <c r="P444" i="5"/>
  <c r="AF444" i="5"/>
  <c r="M440" i="5"/>
  <c r="Y440" i="5"/>
  <c r="AI440" i="5"/>
  <c r="J440" i="5"/>
  <c r="N440" i="5"/>
  <c r="R440" i="5"/>
  <c r="V440" i="5"/>
  <c r="Z440" i="5"/>
  <c r="AD440" i="5"/>
  <c r="O440" i="5"/>
  <c r="W440" i="5"/>
  <c r="AE440" i="5"/>
  <c r="L440" i="5"/>
  <c r="AB440" i="5"/>
  <c r="AF440" i="5"/>
  <c r="T440" i="5"/>
  <c r="X440" i="5"/>
  <c r="E436" i="5"/>
  <c r="I436" i="5"/>
  <c r="M436" i="5"/>
  <c r="Q436" i="5"/>
  <c r="U436" i="5"/>
  <c r="Z436" i="5"/>
  <c r="AD436" i="5"/>
  <c r="AH436" i="5"/>
  <c r="F436" i="5"/>
  <c r="J436" i="5"/>
  <c r="N436" i="5"/>
  <c r="R436" i="5"/>
  <c r="V436" i="5"/>
  <c r="AA436" i="5"/>
  <c r="AE436" i="5"/>
  <c r="G436" i="5"/>
  <c r="K436" i="5"/>
  <c r="O436" i="5"/>
  <c r="S436" i="5"/>
  <c r="X436" i="5"/>
  <c r="AB436" i="5"/>
  <c r="AF436" i="5"/>
  <c r="P436" i="5"/>
  <c r="AG436" i="5"/>
  <c r="T436" i="5"/>
  <c r="AI436" i="5"/>
  <c r="H436" i="5"/>
  <c r="Y436" i="5"/>
  <c r="AJ436" i="5"/>
  <c r="AC436" i="5"/>
  <c r="G432" i="5"/>
  <c r="K432" i="5"/>
  <c r="S432" i="5"/>
  <c r="Z432" i="5"/>
  <c r="AE432" i="5"/>
  <c r="H432" i="5"/>
  <c r="L432" i="5"/>
  <c r="P432" i="5"/>
  <c r="U432" i="5"/>
  <c r="AA432" i="5"/>
  <c r="AH432" i="5"/>
  <c r="I432" i="5"/>
  <c r="M432" i="5"/>
  <c r="V432" i="5"/>
  <c r="AB432" i="5"/>
  <c r="J432" i="5"/>
  <c r="N432" i="5"/>
  <c r="AJ432" i="5"/>
  <c r="R432" i="5"/>
  <c r="F432" i="5"/>
  <c r="W432" i="5"/>
  <c r="F428" i="5"/>
  <c r="J428" i="5"/>
  <c r="O428" i="5"/>
  <c r="S428" i="5"/>
  <c r="W428" i="5"/>
  <c r="AA428" i="5"/>
  <c r="AI428" i="5"/>
  <c r="G428" i="5"/>
  <c r="K428" i="5"/>
  <c r="P428" i="5"/>
  <c r="T428" i="5"/>
  <c r="X428" i="5"/>
  <c r="AB428" i="5"/>
  <c r="AF428" i="5"/>
  <c r="AJ428" i="5"/>
  <c r="H428" i="5"/>
  <c r="M428" i="5"/>
  <c r="Q428" i="5"/>
  <c r="U428" i="5"/>
  <c r="Y428" i="5"/>
  <c r="AC428" i="5"/>
  <c r="AG428" i="5"/>
  <c r="N428" i="5"/>
  <c r="AD428" i="5"/>
  <c r="R428" i="5"/>
  <c r="AH428" i="5"/>
  <c r="E428" i="5"/>
  <c r="V428" i="5"/>
  <c r="I428" i="5"/>
  <c r="Z428" i="5"/>
  <c r="F424" i="5"/>
  <c r="J424" i="5"/>
  <c r="R424" i="5"/>
  <c r="V424" i="5"/>
  <c r="Z424" i="5"/>
  <c r="AD424" i="5"/>
  <c r="AH424" i="5"/>
  <c r="G424" i="5"/>
  <c r="K424" i="5"/>
  <c r="O424" i="5"/>
  <c r="S424" i="5"/>
  <c r="W424" i="5"/>
  <c r="AA424" i="5"/>
  <c r="AE424" i="5"/>
  <c r="AI424" i="5"/>
  <c r="H424" i="5"/>
  <c r="L424" i="5"/>
  <c r="P424" i="5"/>
  <c r="T424" i="5"/>
  <c r="X424" i="5"/>
  <c r="AB424" i="5"/>
  <c r="AF424" i="5"/>
  <c r="AJ424" i="5"/>
  <c r="I424" i="5"/>
  <c r="Y424" i="5"/>
  <c r="M424" i="5"/>
  <c r="AC424" i="5"/>
  <c r="Q424" i="5"/>
  <c r="AG424" i="5"/>
  <c r="U424" i="5"/>
  <c r="G420" i="5"/>
  <c r="K420" i="5"/>
  <c r="O420" i="5"/>
  <c r="S420" i="5"/>
  <c r="W420" i="5"/>
  <c r="AA420" i="5"/>
  <c r="H420" i="5"/>
  <c r="L420" i="5"/>
  <c r="P420" i="5"/>
  <c r="T420" i="5"/>
  <c r="X420" i="5"/>
  <c r="AB420" i="5"/>
  <c r="F420" i="5"/>
  <c r="N420" i="5"/>
  <c r="V420" i="5"/>
  <c r="AD420" i="5"/>
  <c r="AI420" i="5"/>
  <c r="I420" i="5"/>
  <c r="Q420" i="5"/>
  <c r="Y420" i="5"/>
  <c r="AE420" i="5"/>
  <c r="J420" i="5"/>
  <c r="R420" i="5"/>
  <c r="Z420" i="5"/>
  <c r="AF420" i="5"/>
  <c r="AC420" i="5"/>
  <c r="E420" i="5"/>
  <c r="AG420" i="5"/>
  <c r="M420" i="5"/>
  <c r="U420" i="5"/>
  <c r="G416" i="5"/>
  <c r="K416" i="5"/>
  <c r="O416" i="5"/>
  <c r="S416" i="5"/>
  <c r="W416" i="5"/>
  <c r="H416" i="5"/>
  <c r="L416" i="5"/>
  <c r="P416" i="5"/>
  <c r="T416" i="5"/>
  <c r="X416" i="5"/>
  <c r="AC416" i="5"/>
  <c r="AI416" i="5"/>
  <c r="R416" i="5"/>
  <c r="Z416" i="5"/>
  <c r="E416" i="5"/>
  <c r="M416" i="5"/>
  <c r="U416" i="5"/>
  <c r="AD416" i="5"/>
  <c r="F416" i="5"/>
  <c r="N416" i="5"/>
  <c r="V416" i="5"/>
  <c r="AF416" i="5"/>
  <c r="Q416" i="5"/>
  <c r="Y416" i="5"/>
  <c r="AJ416" i="5"/>
  <c r="I416" i="5"/>
  <c r="F412" i="5"/>
  <c r="R412" i="5"/>
  <c r="AB412" i="5"/>
  <c r="K412" i="5"/>
  <c r="S412" i="5"/>
  <c r="AC412" i="5"/>
  <c r="AG412" i="5"/>
  <c r="AH412" i="5"/>
  <c r="E412" i="5"/>
  <c r="AE412" i="5"/>
  <c r="AI412" i="5"/>
  <c r="Q412" i="5"/>
  <c r="T408" i="5"/>
  <c r="P408" i="5"/>
  <c r="V408" i="5"/>
  <c r="Z408" i="5"/>
  <c r="AD408" i="5"/>
  <c r="AI607" i="5"/>
  <c r="AE607" i="5"/>
  <c r="AA607" i="5"/>
  <c r="W607" i="5"/>
  <c r="S607" i="5"/>
  <c r="N607" i="5"/>
  <c r="J607" i="5"/>
  <c r="AH606" i="5"/>
  <c r="AD606" i="5"/>
  <c r="R606" i="5"/>
  <c r="L606" i="5"/>
  <c r="AJ605" i="5"/>
  <c r="AF605" i="5"/>
  <c r="AB605" i="5"/>
  <c r="X605" i="5"/>
  <c r="T605" i="5"/>
  <c r="P605" i="5"/>
  <c r="K605" i="5"/>
  <c r="AI604" i="5"/>
  <c r="AE604" i="5"/>
  <c r="AA604" i="5"/>
  <c r="S604" i="5"/>
  <c r="M604" i="5"/>
  <c r="I604" i="5"/>
  <c r="AG603" i="5"/>
  <c r="AC603" i="5"/>
  <c r="Y603" i="5"/>
  <c r="U603" i="5"/>
  <c r="Q603" i="5"/>
  <c r="L603" i="5"/>
  <c r="AJ602" i="5"/>
  <c r="AF602" i="5"/>
  <c r="X602" i="5"/>
  <c r="T602" i="5"/>
  <c r="P602" i="5"/>
  <c r="K602" i="5"/>
  <c r="AI601" i="5"/>
  <c r="AE601" i="5"/>
  <c r="AA601" i="5"/>
  <c r="W601" i="5"/>
  <c r="S601" i="5"/>
  <c r="O601" i="5"/>
  <c r="J601" i="5"/>
  <c r="AH600" i="5"/>
  <c r="AD600" i="5"/>
  <c r="Z600" i="5"/>
  <c r="V600" i="5"/>
  <c r="R600" i="5"/>
  <c r="N600" i="5"/>
  <c r="AF599" i="5"/>
  <c r="AB599" i="5"/>
  <c r="X599" i="5"/>
  <c r="T599" i="5"/>
  <c r="P599" i="5"/>
  <c r="K599" i="5"/>
  <c r="AH598" i="5"/>
  <c r="AD598" i="5"/>
  <c r="Z598" i="5"/>
  <c r="V598" i="5"/>
  <c r="E598" i="5"/>
  <c r="U597" i="5"/>
  <c r="AJ596" i="5"/>
  <c r="T596" i="5"/>
  <c r="AD595" i="5"/>
  <c r="V594" i="5"/>
  <c r="F594" i="5"/>
  <c r="S593" i="5"/>
  <c r="AI592" i="5"/>
  <c r="R592" i="5"/>
  <c r="AH591" i="5"/>
  <c r="Q591" i="5"/>
  <c r="AG590" i="5"/>
  <c r="P590" i="5"/>
  <c r="AF589" i="5"/>
  <c r="O589" i="5"/>
  <c r="AE588" i="5"/>
  <c r="N588" i="5"/>
  <c r="AD587" i="5"/>
  <c r="AC586" i="5"/>
  <c r="L586" i="5"/>
  <c r="AA584" i="5"/>
  <c r="AF582" i="5"/>
  <c r="O582" i="5"/>
  <c r="Q581" i="5"/>
  <c r="AE580" i="5"/>
  <c r="M580" i="5"/>
  <c r="AC579" i="5"/>
  <c r="L579" i="5"/>
  <c r="AB578" i="5"/>
  <c r="K578" i="5"/>
  <c r="J577" i="5"/>
  <c r="Y576" i="5"/>
  <c r="H576" i="5"/>
  <c r="E575" i="5"/>
  <c r="U574" i="5"/>
  <c r="AJ573" i="5"/>
  <c r="S573" i="5"/>
  <c r="AF572" i="5"/>
  <c r="O572" i="5"/>
  <c r="Y570" i="5"/>
  <c r="AH569" i="5"/>
  <c r="Q569" i="5"/>
  <c r="AF568" i="5"/>
  <c r="L568" i="5"/>
  <c r="V567" i="5"/>
  <c r="AD566" i="5"/>
  <c r="I566" i="5"/>
  <c r="W565" i="5"/>
  <c r="G565" i="5"/>
  <c r="V564" i="5"/>
  <c r="F564" i="5"/>
  <c r="U563" i="5"/>
  <c r="E563" i="5"/>
  <c r="T562" i="5"/>
  <c r="AG561" i="5"/>
  <c r="AE559" i="5"/>
  <c r="AC557" i="5"/>
  <c r="AA555" i="5"/>
  <c r="Y553" i="5"/>
  <c r="R551" i="5"/>
  <c r="M549" i="5"/>
  <c r="K547" i="5"/>
  <c r="H545" i="5"/>
  <c r="E543" i="5"/>
  <c r="AI540" i="5"/>
  <c r="AG538" i="5"/>
  <c r="AE536" i="5"/>
  <c r="AB534" i="5"/>
  <c r="Z532" i="5"/>
  <c r="X530" i="5"/>
  <c r="AI527" i="5"/>
  <c r="Z509" i="5"/>
  <c r="I501" i="5"/>
  <c r="AB492" i="5"/>
  <c r="O473" i="5"/>
  <c r="D407" i="5"/>
  <c r="D406" i="5"/>
  <c r="D200" i="5"/>
  <c r="D199" i="5"/>
  <c r="C144" i="5"/>
  <c r="C143" i="5"/>
  <c r="C136" i="5"/>
  <c r="C135" i="5"/>
  <c r="B194" i="5"/>
  <c r="B193" i="5"/>
  <c r="B192" i="5"/>
  <c r="B191" i="5"/>
  <c r="F389" i="10" l="1"/>
  <c r="E390" i="10"/>
  <c r="AF107" i="5"/>
  <c r="E391" i="10" l="1"/>
  <c r="F390" i="10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E392" i="10" l="1"/>
  <c r="F391" i="10"/>
  <c r="A608" i="5"/>
  <c r="F392" i="10" l="1"/>
  <c r="E393" i="10"/>
  <c r="V667" i="1"/>
  <c r="W667" i="1" s="1"/>
  <c r="Y667" i="1" s="1"/>
  <c r="V666" i="1"/>
  <c r="W666" i="1" s="1"/>
  <c r="V665" i="1"/>
  <c r="W665" i="1" s="1"/>
  <c r="X665" i="1" s="1"/>
  <c r="V664" i="1"/>
  <c r="W664" i="1" s="1"/>
  <c r="V663" i="1"/>
  <c r="W663" i="1" s="1"/>
  <c r="Y663" i="1" s="1"/>
  <c r="V662" i="1"/>
  <c r="W662" i="1" s="1"/>
  <c r="V661" i="1"/>
  <c r="W661" i="1" s="1"/>
  <c r="X661" i="1" s="1"/>
  <c r="V660" i="1"/>
  <c r="W660" i="1" s="1"/>
  <c r="V659" i="1"/>
  <c r="W659" i="1" s="1"/>
  <c r="Y659" i="1" s="1"/>
  <c r="V634" i="1"/>
  <c r="W634" i="1" s="1"/>
  <c r="X634" i="1" s="1"/>
  <c r="V658" i="1"/>
  <c r="W658" i="1" s="1"/>
  <c r="X658" i="1" s="1"/>
  <c r="V633" i="1"/>
  <c r="W633" i="1" s="1"/>
  <c r="V632" i="1"/>
  <c r="W632" i="1" s="1"/>
  <c r="V657" i="1"/>
  <c r="W657" i="1" s="1"/>
  <c r="V631" i="1"/>
  <c r="W631" i="1" s="1"/>
  <c r="X631" i="1" s="1"/>
  <c r="V656" i="1"/>
  <c r="W656" i="1" s="1"/>
  <c r="V630" i="1"/>
  <c r="W630" i="1" s="1"/>
  <c r="Y630" i="1" s="1"/>
  <c r="V655" i="1"/>
  <c r="W655" i="1" s="1"/>
  <c r="V629" i="1"/>
  <c r="W629" i="1" s="1"/>
  <c r="X629" i="1" s="1"/>
  <c r="AA629" i="1" s="1"/>
  <c r="V628" i="1"/>
  <c r="W628" i="1" s="1"/>
  <c r="V654" i="1"/>
  <c r="W654" i="1" s="1"/>
  <c r="Y654" i="1" s="1"/>
  <c r="V653" i="1"/>
  <c r="W653" i="1" s="1"/>
  <c r="Y653" i="1" s="1"/>
  <c r="V652" i="1"/>
  <c r="W652" i="1" s="1"/>
  <c r="X652" i="1" s="1"/>
  <c r="V627" i="1"/>
  <c r="W627" i="1" s="1"/>
  <c r="V651" i="1"/>
  <c r="W651" i="1" s="1"/>
  <c r="Y651" i="1" s="1"/>
  <c r="V626" i="1"/>
  <c r="W626" i="1" s="1"/>
  <c r="Y626" i="1" s="1"/>
  <c r="V625" i="1"/>
  <c r="W625" i="1" s="1"/>
  <c r="X625" i="1" s="1"/>
  <c r="V624" i="1"/>
  <c r="W624" i="1" s="1"/>
  <c r="V650" i="1"/>
  <c r="W650" i="1" s="1"/>
  <c r="V623" i="1"/>
  <c r="W623" i="1" s="1"/>
  <c r="V649" i="1"/>
  <c r="W649" i="1" s="1"/>
  <c r="X649" i="1" s="1"/>
  <c r="V648" i="1"/>
  <c r="W648" i="1" s="1"/>
  <c r="V622" i="1"/>
  <c r="W622" i="1" s="1"/>
  <c r="Y622" i="1" s="1"/>
  <c r="V647" i="1"/>
  <c r="W647" i="1" s="1"/>
  <c r="V646" i="1"/>
  <c r="W646" i="1" s="1"/>
  <c r="X646" i="1" s="1"/>
  <c r="V645" i="1"/>
  <c r="W645" i="1" s="1"/>
  <c r="V644" i="1"/>
  <c r="W644" i="1" s="1"/>
  <c r="Y644" i="1" s="1"/>
  <c r="V643" i="1"/>
  <c r="W643" i="1" s="1"/>
  <c r="X643" i="1" s="1"/>
  <c r="V621" i="1"/>
  <c r="W621" i="1" s="1"/>
  <c r="X621" i="1" s="1"/>
  <c r="V620" i="1"/>
  <c r="W620" i="1" s="1"/>
  <c r="V619" i="1"/>
  <c r="W619" i="1" s="1"/>
  <c r="Y619" i="1" s="1"/>
  <c r="V642" i="1"/>
  <c r="W642" i="1" s="1"/>
  <c r="V618" i="1"/>
  <c r="W618" i="1" s="1"/>
  <c r="X618" i="1" s="1"/>
  <c r="V641" i="1"/>
  <c r="W641" i="1" s="1"/>
  <c r="V640" i="1"/>
  <c r="W640" i="1" s="1"/>
  <c r="V617" i="1"/>
  <c r="W617" i="1" s="1"/>
  <c r="V639" i="1"/>
  <c r="W639" i="1" s="1"/>
  <c r="X639" i="1" s="1"/>
  <c r="V638" i="1"/>
  <c r="W638" i="1" s="1"/>
  <c r="V637" i="1"/>
  <c r="W637" i="1" s="1"/>
  <c r="Y637" i="1" s="1"/>
  <c r="V616" i="1"/>
  <c r="W616" i="1" s="1"/>
  <c r="V636" i="1"/>
  <c r="W636" i="1" s="1"/>
  <c r="X636" i="1" s="1"/>
  <c r="V635" i="1"/>
  <c r="W635" i="1" s="1"/>
  <c r="V615" i="1"/>
  <c r="W615" i="1" s="1"/>
  <c r="Y615" i="1" s="1"/>
  <c r="V556" i="1"/>
  <c r="W556" i="1" s="1"/>
  <c r="Y556" i="1" s="1"/>
  <c r="V595" i="1"/>
  <c r="W595" i="1" s="1"/>
  <c r="X595" i="1" s="1"/>
  <c r="V594" i="1"/>
  <c r="W594" i="1" s="1"/>
  <c r="V614" i="1"/>
  <c r="W614" i="1" s="1"/>
  <c r="Y614" i="1" s="1"/>
  <c r="V593" i="1"/>
  <c r="W593" i="1" s="1"/>
  <c r="Y593" i="1" s="1"/>
  <c r="V572" i="1"/>
  <c r="W572" i="1" s="1"/>
  <c r="X572" i="1" s="1"/>
  <c r="V557" i="1"/>
  <c r="W557" i="1" s="1"/>
  <c r="V606" i="1"/>
  <c r="W606" i="1" s="1"/>
  <c r="V555" i="1"/>
  <c r="W555" i="1" s="1"/>
  <c r="V592" i="1"/>
  <c r="W592" i="1" s="1"/>
  <c r="X592" i="1" s="1"/>
  <c r="V571" i="1"/>
  <c r="W571" i="1" s="1"/>
  <c r="V605" i="1"/>
  <c r="W605" i="1" s="1"/>
  <c r="Y605" i="1" s="1"/>
  <c r="V613" i="1"/>
  <c r="W613" i="1" s="1"/>
  <c r="V548" i="1"/>
  <c r="W548" i="1" s="1"/>
  <c r="X548" i="1" s="1"/>
  <c r="V591" i="1"/>
  <c r="W591" i="1" s="1"/>
  <c r="V551" i="1"/>
  <c r="W551" i="1" s="1"/>
  <c r="Y551" i="1" s="1"/>
  <c r="V554" i="1"/>
  <c r="W554" i="1" s="1"/>
  <c r="X554" i="1" s="1"/>
  <c r="V570" i="1"/>
  <c r="W570" i="1" s="1"/>
  <c r="X570" i="1" s="1"/>
  <c r="V590" i="1"/>
  <c r="W590" i="1" s="1"/>
  <c r="V604" i="1"/>
  <c r="W604" i="1" s="1"/>
  <c r="Y604" i="1" s="1"/>
  <c r="V603" i="1"/>
  <c r="W603" i="1" s="1"/>
  <c r="X603" i="1" s="1"/>
  <c r="V589" i="1"/>
  <c r="W589" i="1" s="1"/>
  <c r="X589" i="1" s="1"/>
  <c r="AA589" i="1" s="1"/>
  <c r="V588" i="1"/>
  <c r="W588" i="1" s="1"/>
  <c r="V569" i="1"/>
  <c r="W569" i="1" s="1"/>
  <c r="V611" i="1"/>
  <c r="W611" i="1" s="1"/>
  <c r="V553" i="1"/>
  <c r="W553" i="1" s="1"/>
  <c r="X553" i="1" s="1"/>
  <c r="V568" i="1"/>
  <c r="W568" i="1" s="1"/>
  <c r="V587" i="1"/>
  <c r="W587" i="1" s="1"/>
  <c r="Y587" i="1" s="1"/>
  <c r="V586" i="1"/>
  <c r="W586" i="1" s="1"/>
  <c r="V602" i="1"/>
  <c r="W602" i="1" s="1"/>
  <c r="X602" i="1" s="1"/>
  <c r="V550" i="1"/>
  <c r="W550" i="1" s="1"/>
  <c r="V585" i="1"/>
  <c r="W585" i="1" s="1"/>
  <c r="Y585" i="1" s="1"/>
  <c r="V573" i="1"/>
  <c r="W573" i="1" s="1"/>
  <c r="Y573" i="1" s="1"/>
  <c r="V610" i="1"/>
  <c r="W610" i="1" s="1"/>
  <c r="X610" i="1" s="1"/>
  <c r="V567" i="1"/>
  <c r="W567" i="1" s="1"/>
  <c r="V566" i="1"/>
  <c r="W566" i="1" s="1"/>
  <c r="Y566" i="1" s="1"/>
  <c r="V609" i="1"/>
  <c r="W609" i="1" s="1"/>
  <c r="Y609" i="1" s="1"/>
  <c r="V584" i="1"/>
  <c r="W584" i="1" s="1"/>
  <c r="X584" i="1" s="1"/>
  <c r="V601" i="1"/>
  <c r="W601" i="1" s="1"/>
  <c r="V565" i="1"/>
  <c r="W565" i="1" s="1"/>
  <c r="V583" i="1"/>
  <c r="W583" i="1" s="1"/>
  <c r="V582" i="1"/>
  <c r="W582" i="1" s="1"/>
  <c r="X582" i="1" s="1"/>
  <c r="V552" i="1"/>
  <c r="W552" i="1" s="1"/>
  <c r="V564" i="1"/>
  <c r="W564" i="1" s="1"/>
  <c r="Y564" i="1" s="1"/>
  <c r="V581" i="1"/>
  <c r="W581" i="1" s="1"/>
  <c r="V600" i="1"/>
  <c r="W600" i="1" s="1"/>
  <c r="X600" i="1" s="1"/>
  <c r="V580" i="1"/>
  <c r="W580" i="1" s="1"/>
  <c r="V579" i="1"/>
  <c r="W579" i="1" s="1"/>
  <c r="Y579" i="1" s="1"/>
  <c r="V599" i="1"/>
  <c r="W599" i="1" s="1"/>
  <c r="X599" i="1" s="1"/>
  <c r="V563" i="1"/>
  <c r="W563" i="1" s="1"/>
  <c r="X563" i="1" s="1"/>
  <c r="V598" i="1"/>
  <c r="W598" i="1" s="1"/>
  <c r="V558" i="1"/>
  <c r="W558" i="1" s="1"/>
  <c r="Y558" i="1" s="1"/>
  <c r="V578" i="1"/>
  <c r="W578" i="1" s="1"/>
  <c r="V562" i="1"/>
  <c r="W562" i="1" s="1"/>
  <c r="X562" i="1" s="1"/>
  <c r="V577" i="1"/>
  <c r="W577" i="1" s="1"/>
  <c r="V608" i="1"/>
  <c r="W608" i="1" s="1"/>
  <c r="Y608" i="1" s="1"/>
  <c r="V561" i="1"/>
  <c r="W561" i="1" s="1"/>
  <c r="X561" i="1" s="1"/>
  <c r="V576" i="1"/>
  <c r="W576" i="1" s="1"/>
  <c r="X576" i="1" s="1"/>
  <c r="V597" i="1"/>
  <c r="W597" i="1" s="1"/>
  <c r="V549" i="1"/>
  <c r="W549" i="1" s="1"/>
  <c r="Y549" i="1" s="1"/>
  <c r="V560" i="1"/>
  <c r="W560" i="1" s="1"/>
  <c r="V559" i="1"/>
  <c r="W559" i="1" s="1"/>
  <c r="X559" i="1" s="1"/>
  <c r="V575" i="1"/>
  <c r="W575" i="1" s="1"/>
  <c r="V612" i="1"/>
  <c r="W612" i="1" s="1"/>
  <c r="V596" i="1"/>
  <c r="W596" i="1" s="1"/>
  <c r="V574" i="1"/>
  <c r="W574" i="1" s="1"/>
  <c r="X574" i="1" s="1"/>
  <c r="V607" i="1"/>
  <c r="W607" i="1" s="1"/>
  <c r="V490" i="1"/>
  <c r="W490" i="1" s="1"/>
  <c r="Y490" i="1" s="1"/>
  <c r="V472" i="1"/>
  <c r="W472" i="1" s="1"/>
  <c r="V528" i="1"/>
  <c r="W528" i="1" s="1"/>
  <c r="X528" i="1" s="1"/>
  <c r="AA528" i="1" s="1"/>
  <c r="AJ566" i="5" s="1"/>
  <c r="V527" i="1"/>
  <c r="W527" i="1" s="1"/>
  <c r="V526" i="1"/>
  <c r="W526" i="1" s="1"/>
  <c r="V525" i="1"/>
  <c r="W525" i="1" s="1"/>
  <c r="V524" i="1"/>
  <c r="W524" i="1" s="1"/>
  <c r="X524" i="1" s="1"/>
  <c r="V476" i="1"/>
  <c r="W476" i="1" s="1"/>
  <c r="V487" i="1"/>
  <c r="W487" i="1" s="1"/>
  <c r="Y487" i="1" s="1"/>
  <c r="V485" i="1"/>
  <c r="W485" i="1" s="1"/>
  <c r="V471" i="1"/>
  <c r="W471" i="1" s="1"/>
  <c r="X471" i="1" s="1"/>
  <c r="V523" i="1"/>
  <c r="W523" i="1" s="1"/>
  <c r="V486" i="1"/>
  <c r="W486" i="1" s="1"/>
  <c r="Y486" i="1" s="1"/>
  <c r="V475" i="1"/>
  <c r="W475" i="1" s="1"/>
  <c r="Y475" i="1" s="1"/>
  <c r="V491" i="1"/>
  <c r="W491" i="1" s="1"/>
  <c r="X491" i="1" s="1"/>
  <c r="V473" i="1"/>
  <c r="W473" i="1" s="1"/>
  <c r="V484" i="1"/>
  <c r="W484" i="1" s="1"/>
  <c r="Y484" i="1" s="1"/>
  <c r="V522" i="1"/>
  <c r="W522" i="1" s="1"/>
  <c r="Y522" i="1" s="1"/>
  <c r="V547" i="1"/>
  <c r="W547" i="1" s="1"/>
  <c r="X547" i="1" s="1"/>
  <c r="V546" i="1"/>
  <c r="W546" i="1" s="1"/>
  <c r="V483" i="1"/>
  <c r="W483" i="1" s="1"/>
  <c r="V521" i="1"/>
  <c r="W521" i="1" s="1"/>
  <c r="V470" i="1"/>
  <c r="W470" i="1" s="1"/>
  <c r="X470" i="1" s="1"/>
  <c r="V520" i="1"/>
  <c r="W520" i="1" s="1"/>
  <c r="V482" i="1"/>
  <c r="W482" i="1" s="1"/>
  <c r="Y482" i="1" s="1"/>
  <c r="V519" i="1"/>
  <c r="W519" i="1" s="1"/>
  <c r="V518" i="1"/>
  <c r="W518" i="1" s="1"/>
  <c r="X518" i="1" s="1"/>
  <c r="V545" i="1"/>
  <c r="W545" i="1" s="1"/>
  <c r="V469" i="1"/>
  <c r="W469" i="1" s="1"/>
  <c r="Y469" i="1" s="1"/>
  <c r="V489" i="1"/>
  <c r="W489" i="1" s="1"/>
  <c r="V544" i="1"/>
  <c r="W544" i="1" s="1"/>
  <c r="X544" i="1" s="1"/>
  <c r="V543" i="1"/>
  <c r="W543" i="1" s="1"/>
  <c r="V517" i="1"/>
  <c r="W517" i="1" s="1"/>
  <c r="Y517" i="1" s="1"/>
  <c r="V542" i="1"/>
  <c r="W542" i="1" s="1"/>
  <c r="V481" i="1"/>
  <c r="W481" i="1" s="1"/>
  <c r="X481" i="1" s="1"/>
  <c r="V459" i="1"/>
  <c r="W459" i="1" s="1"/>
  <c r="V541" i="1"/>
  <c r="W541" i="1" s="1"/>
  <c r="V516" i="1"/>
  <c r="W516" i="1" s="1"/>
  <c r="V468" i="1"/>
  <c r="W468" i="1" s="1"/>
  <c r="X468" i="1" s="1"/>
  <c r="V515" i="1"/>
  <c r="W515" i="1" s="1"/>
  <c r="V480" i="1"/>
  <c r="W480" i="1" s="1"/>
  <c r="Y480" i="1" s="1"/>
  <c r="V540" i="1"/>
  <c r="W540" i="1" s="1"/>
  <c r="V539" i="1"/>
  <c r="W539" i="1" s="1"/>
  <c r="X539" i="1" s="1"/>
  <c r="V479" i="1"/>
  <c r="W479" i="1" s="1"/>
  <c r="V514" i="1"/>
  <c r="W514" i="1" s="1"/>
  <c r="Y514" i="1" s="1"/>
  <c r="V538" i="1"/>
  <c r="W538" i="1" s="1"/>
  <c r="Y538" i="1" s="1"/>
  <c r="V513" i="1"/>
  <c r="W513" i="1" s="1"/>
  <c r="X513" i="1" s="1"/>
  <c r="V537" i="1"/>
  <c r="W537" i="1" s="1"/>
  <c r="V512" i="1"/>
  <c r="W512" i="1" s="1"/>
  <c r="Y512" i="1" s="1"/>
  <c r="V467" i="1"/>
  <c r="W467" i="1" s="1"/>
  <c r="V511" i="1"/>
  <c r="W511" i="1" s="1"/>
  <c r="X511" i="1" s="1"/>
  <c r="AA511" i="1" s="1"/>
  <c r="V478" i="1"/>
  <c r="W478" i="1" s="1"/>
  <c r="V510" i="1"/>
  <c r="W510" i="1" s="1"/>
  <c r="Y510" i="1" s="1"/>
  <c r="V466" i="1"/>
  <c r="W466" i="1" s="1"/>
  <c r="Y466" i="1" s="1"/>
  <c r="V509" i="1"/>
  <c r="W509" i="1" s="1"/>
  <c r="X509" i="1" s="1"/>
  <c r="V508" i="1"/>
  <c r="W508" i="1" s="1"/>
  <c r="V507" i="1"/>
  <c r="W507" i="1" s="1"/>
  <c r="Y507" i="1" s="1"/>
  <c r="V506" i="1"/>
  <c r="W506" i="1" s="1"/>
  <c r="Y506" i="1" s="1"/>
  <c r="V465" i="1"/>
  <c r="W465" i="1" s="1"/>
  <c r="X465" i="1" s="1"/>
  <c r="V505" i="1"/>
  <c r="W505" i="1" s="1"/>
  <c r="V504" i="1"/>
  <c r="W504" i="1" s="1"/>
  <c r="V464" i="1"/>
  <c r="W464" i="1" s="1"/>
  <c r="V477" i="1"/>
  <c r="W477" i="1" s="1"/>
  <c r="X477" i="1" s="1"/>
  <c r="V503" i="1"/>
  <c r="W503" i="1" s="1"/>
  <c r="V502" i="1"/>
  <c r="W502" i="1" s="1"/>
  <c r="Y502" i="1" s="1"/>
  <c r="V536" i="1"/>
  <c r="W536" i="1" s="1"/>
  <c r="V463" i="1"/>
  <c r="W463" i="1" s="1"/>
  <c r="X463" i="1" s="1"/>
  <c r="V501" i="1"/>
  <c r="W501" i="1" s="1"/>
  <c r="V535" i="1"/>
  <c r="W535" i="1" s="1"/>
  <c r="Y535" i="1" s="1"/>
  <c r="V500" i="1"/>
  <c r="W500" i="1" s="1"/>
  <c r="V534" i="1"/>
  <c r="W534" i="1" s="1"/>
  <c r="X534" i="1" s="1"/>
  <c r="V462" i="1"/>
  <c r="W462" i="1" s="1"/>
  <c r="V533" i="1"/>
  <c r="W533" i="1" s="1"/>
  <c r="Y533" i="1" s="1"/>
  <c r="V474" i="1"/>
  <c r="W474" i="1" s="1"/>
  <c r="X474" i="1" s="1"/>
  <c r="V499" i="1"/>
  <c r="W499" i="1" s="1"/>
  <c r="X499" i="1" s="1"/>
  <c r="V498" i="1"/>
  <c r="W498" i="1" s="1"/>
  <c r="V497" i="1"/>
  <c r="W497" i="1" s="1"/>
  <c r="V532" i="1"/>
  <c r="W532" i="1" s="1"/>
  <c r="V531" i="1"/>
  <c r="W531" i="1" s="1"/>
  <c r="X531" i="1" s="1"/>
  <c r="V461" i="1"/>
  <c r="W461" i="1" s="1"/>
  <c r="V460" i="1"/>
  <c r="W460" i="1" s="1"/>
  <c r="Y460" i="1" s="1"/>
  <c r="V488" i="1"/>
  <c r="W488" i="1" s="1"/>
  <c r="V496" i="1"/>
  <c r="W496" i="1" s="1"/>
  <c r="X496" i="1" s="1"/>
  <c r="V495" i="1"/>
  <c r="W495" i="1" s="1"/>
  <c r="V494" i="1"/>
  <c r="W494" i="1" s="1"/>
  <c r="Y494" i="1" s="1"/>
  <c r="V530" i="1"/>
  <c r="W530" i="1" s="1"/>
  <c r="Y530" i="1" s="1"/>
  <c r="V529" i="1"/>
  <c r="W529" i="1" s="1"/>
  <c r="X529" i="1" s="1"/>
  <c r="V493" i="1"/>
  <c r="W493" i="1" s="1"/>
  <c r="V492" i="1"/>
  <c r="W492" i="1" s="1"/>
  <c r="Y492" i="1" s="1"/>
  <c r="V458" i="1"/>
  <c r="W458" i="1" s="1"/>
  <c r="Y458" i="1" s="1"/>
  <c r="V457" i="1"/>
  <c r="W457" i="1" s="1"/>
  <c r="X457" i="1" s="1"/>
  <c r="V456" i="1"/>
  <c r="W456" i="1" s="1"/>
  <c r="V455" i="1"/>
  <c r="W455" i="1" s="1"/>
  <c r="V454" i="1"/>
  <c r="W454" i="1" s="1"/>
  <c r="V453" i="1"/>
  <c r="W453" i="1" s="1"/>
  <c r="X453" i="1" s="1"/>
  <c r="V452" i="1"/>
  <c r="W452" i="1" s="1"/>
  <c r="V451" i="1"/>
  <c r="W451" i="1" s="1"/>
  <c r="Y451" i="1" s="1"/>
  <c r="V450" i="1"/>
  <c r="W450" i="1" s="1"/>
  <c r="V449" i="1"/>
  <c r="W449" i="1" s="1"/>
  <c r="X449" i="1" s="1"/>
  <c r="V448" i="1"/>
  <c r="W448" i="1" s="1"/>
  <c r="V447" i="1"/>
  <c r="W447" i="1" s="1"/>
  <c r="Y447" i="1" s="1"/>
  <c r="V446" i="1"/>
  <c r="W446" i="1" s="1"/>
  <c r="X446" i="1" s="1"/>
  <c r="V445" i="1"/>
  <c r="W445" i="1" s="1"/>
  <c r="X445" i="1" s="1"/>
  <c r="V444" i="1"/>
  <c r="W444" i="1" s="1"/>
  <c r="V443" i="1"/>
  <c r="W443" i="1" s="1"/>
  <c r="Y443" i="1" s="1"/>
  <c r="V442" i="1"/>
  <c r="W442" i="1" s="1"/>
  <c r="X442" i="1" s="1"/>
  <c r="V441" i="1"/>
  <c r="W441" i="1" s="1"/>
  <c r="X441" i="1" s="1"/>
  <c r="V440" i="1"/>
  <c r="W440" i="1" s="1"/>
  <c r="V439" i="1"/>
  <c r="W439" i="1" s="1"/>
  <c r="V438" i="1"/>
  <c r="W438" i="1" s="1"/>
  <c r="V437" i="1"/>
  <c r="W437" i="1" s="1"/>
  <c r="X437" i="1" s="1"/>
  <c r="V436" i="1"/>
  <c r="W436" i="1" s="1"/>
  <c r="V435" i="1"/>
  <c r="W435" i="1" s="1"/>
  <c r="Y435" i="1" s="1"/>
  <c r="V434" i="1"/>
  <c r="W434" i="1" s="1"/>
  <c r="X434" i="1" s="1"/>
  <c r="V433" i="1"/>
  <c r="W433" i="1" s="1"/>
  <c r="X433" i="1" s="1"/>
  <c r="V432" i="1"/>
  <c r="W432" i="1" s="1"/>
  <c r="V431" i="1"/>
  <c r="W431" i="1" s="1"/>
  <c r="V430" i="1"/>
  <c r="W430" i="1" s="1"/>
  <c r="V429" i="1"/>
  <c r="W429" i="1" s="1"/>
  <c r="X429" i="1" s="1"/>
  <c r="V428" i="1"/>
  <c r="W428" i="1" s="1"/>
  <c r="V427" i="1"/>
  <c r="W427" i="1" s="1"/>
  <c r="Y427" i="1" s="1"/>
  <c r="V426" i="1"/>
  <c r="W426" i="1" s="1"/>
  <c r="V425" i="1"/>
  <c r="W425" i="1" s="1"/>
  <c r="X425" i="1" s="1"/>
  <c r="V424" i="1"/>
  <c r="W424" i="1" s="1"/>
  <c r="V423" i="1"/>
  <c r="W423" i="1" s="1"/>
  <c r="Y423" i="1" s="1"/>
  <c r="V422" i="1"/>
  <c r="W422" i="1" s="1"/>
  <c r="Y422" i="1" s="1"/>
  <c r="V421" i="1"/>
  <c r="W421" i="1" s="1"/>
  <c r="X421" i="1" s="1"/>
  <c r="V420" i="1"/>
  <c r="W420" i="1" s="1"/>
  <c r="V419" i="1"/>
  <c r="W419" i="1" s="1"/>
  <c r="Y419" i="1" s="1"/>
  <c r="V418" i="1"/>
  <c r="W418" i="1" s="1"/>
  <c r="Y418" i="1" s="1"/>
  <c r="V417" i="1"/>
  <c r="W417" i="1" s="1"/>
  <c r="X417" i="1" s="1"/>
  <c r="V416" i="1"/>
  <c r="W416" i="1" s="1"/>
  <c r="V415" i="1"/>
  <c r="W415" i="1" s="1"/>
  <c r="V414" i="1"/>
  <c r="W414" i="1" s="1"/>
  <c r="V413" i="1"/>
  <c r="W413" i="1" s="1"/>
  <c r="X413" i="1" s="1"/>
  <c r="V412" i="1"/>
  <c r="W412" i="1" s="1"/>
  <c r="V411" i="1"/>
  <c r="W411" i="1" s="1"/>
  <c r="Y411" i="1" s="1"/>
  <c r="V410" i="1"/>
  <c r="W410" i="1" s="1"/>
  <c r="Y410" i="1" s="1"/>
  <c r="V409" i="1"/>
  <c r="W409" i="1" s="1"/>
  <c r="X409" i="1" s="1"/>
  <c r="V408" i="1"/>
  <c r="W408" i="1" s="1"/>
  <c r="V407" i="1"/>
  <c r="W407" i="1" s="1"/>
  <c r="Y407" i="1" s="1"/>
  <c r="V406" i="1"/>
  <c r="W406" i="1" s="1"/>
  <c r="V405" i="1"/>
  <c r="W405" i="1" s="1"/>
  <c r="X405" i="1" s="1"/>
  <c r="V404" i="1"/>
  <c r="W404" i="1" s="1"/>
  <c r="V403" i="1"/>
  <c r="W403" i="1" s="1"/>
  <c r="V402" i="1"/>
  <c r="W402" i="1" s="1"/>
  <c r="V401" i="1"/>
  <c r="W401" i="1" s="1"/>
  <c r="X401" i="1" s="1"/>
  <c r="AA401" i="1" s="1"/>
  <c r="V400" i="1"/>
  <c r="W400" i="1" s="1"/>
  <c r="V399" i="1"/>
  <c r="W399" i="1" s="1"/>
  <c r="V398" i="1"/>
  <c r="W398" i="1" s="1"/>
  <c r="V397" i="1"/>
  <c r="W397" i="1" s="1"/>
  <c r="X397" i="1" s="1"/>
  <c r="V396" i="1"/>
  <c r="W396" i="1" s="1"/>
  <c r="V395" i="1"/>
  <c r="W395" i="1" s="1"/>
  <c r="Y395" i="1" s="1"/>
  <c r="V394" i="1"/>
  <c r="W394" i="1" s="1"/>
  <c r="Y394" i="1" s="1"/>
  <c r="V393" i="1"/>
  <c r="W393" i="1" s="1"/>
  <c r="X393" i="1" s="1"/>
  <c r="V392" i="1"/>
  <c r="W392" i="1" s="1"/>
  <c r="V391" i="1"/>
  <c r="W391" i="1" s="1"/>
  <c r="Y391" i="1" s="1"/>
  <c r="V390" i="1"/>
  <c r="W390" i="1" s="1"/>
  <c r="V389" i="1"/>
  <c r="W389" i="1" s="1"/>
  <c r="X389" i="1" s="1"/>
  <c r="V388" i="1"/>
  <c r="W388" i="1" s="1"/>
  <c r="V387" i="1"/>
  <c r="W387" i="1" s="1"/>
  <c r="V386" i="1"/>
  <c r="W386" i="1" s="1"/>
  <c r="Y386" i="1" s="1"/>
  <c r="V385" i="1"/>
  <c r="W385" i="1" s="1"/>
  <c r="X385" i="1" s="1"/>
  <c r="AA385" i="1" s="1"/>
  <c r="V384" i="1"/>
  <c r="W384" i="1" s="1"/>
  <c r="V383" i="1"/>
  <c r="W383" i="1" s="1"/>
  <c r="Y383" i="1" s="1"/>
  <c r="V382" i="1"/>
  <c r="W382" i="1" s="1"/>
  <c r="Y382" i="1" s="1"/>
  <c r="V381" i="1"/>
  <c r="W381" i="1" s="1"/>
  <c r="X381" i="1" s="1"/>
  <c r="V380" i="1"/>
  <c r="W380" i="1" s="1"/>
  <c r="V379" i="1"/>
  <c r="W379" i="1" s="1"/>
  <c r="Y379" i="1" s="1"/>
  <c r="V378" i="1"/>
  <c r="W378" i="1" s="1"/>
  <c r="V377" i="1"/>
  <c r="W377" i="1" s="1"/>
  <c r="X377" i="1" s="1"/>
  <c r="V376" i="1"/>
  <c r="W376" i="1" s="1"/>
  <c r="V375" i="1"/>
  <c r="W375" i="1" s="1"/>
  <c r="Y375" i="1" s="1"/>
  <c r="V374" i="1"/>
  <c r="W374" i="1" s="1"/>
  <c r="X374" i="1" s="1"/>
  <c r="V373" i="1"/>
  <c r="W373" i="1" s="1"/>
  <c r="X373" i="1" s="1"/>
  <c r="V372" i="1"/>
  <c r="W372" i="1" s="1"/>
  <c r="V371" i="1"/>
  <c r="W371" i="1" s="1"/>
  <c r="Y371" i="1" s="1"/>
  <c r="V370" i="1"/>
  <c r="W370" i="1" s="1"/>
  <c r="V369" i="1"/>
  <c r="W369" i="1" s="1"/>
  <c r="X369" i="1" s="1"/>
  <c r="V368" i="1"/>
  <c r="W368" i="1" s="1"/>
  <c r="V367" i="1"/>
  <c r="W367" i="1" s="1"/>
  <c r="V366" i="1"/>
  <c r="W366" i="1" s="1"/>
  <c r="V365" i="1"/>
  <c r="W365" i="1" s="1"/>
  <c r="X365" i="1" s="1"/>
  <c r="AA365" i="1" s="1"/>
  <c r="V364" i="1"/>
  <c r="W364" i="1" s="1"/>
  <c r="V363" i="1"/>
  <c r="W363" i="1" s="1"/>
  <c r="Y363" i="1" s="1"/>
  <c r="V362" i="1"/>
  <c r="W362" i="1" s="1"/>
  <c r="V361" i="1"/>
  <c r="W361" i="1" s="1"/>
  <c r="X361" i="1" s="1"/>
  <c r="V360" i="1"/>
  <c r="W360" i="1" s="1"/>
  <c r="V359" i="1"/>
  <c r="W359" i="1" s="1"/>
  <c r="Y359" i="1" s="1"/>
  <c r="V358" i="1"/>
  <c r="W358" i="1" s="1"/>
  <c r="V357" i="1"/>
  <c r="W357" i="1" s="1"/>
  <c r="X357" i="1" s="1"/>
  <c r="V356" i="1"/>
  <c r="W356" i="1" s="1"/>
  <c r="V355" i="1"/>
  <c r="W355" i="1" s="1"/>
  <c r="V354" i="1"/>
  <c r="W354" i="1" s="1"/>
  <c r="V353" i="1"/>
  <c r="W353" i="1" s="1"/>
  <c r="X353" i="1" s="1"/>
  <c r="V352" i="1"/>
  <c r="W352" i="1" s="1"/>
  <c r="V351" i="1"/>
  <c r="W351" i="1" s="1"/>
  <c r="V350" i="1"/>
  <c r="W350" i="1" s="1"/>
  <c r="V349" i="1"/>
  <c r="W349" i="1" s="1"/>
  <c r="X349" i="1" s="1"/>
  <c r="V348" i="1"/>
  <c r="W348" i="1" s="1"/>
  <c r="V347" i="1"/>
  <c r="W347" i="1" s="1"/>
  <c r="Y347" i="1" s="1"/>
  <c r="V346" i="1"/>
  <c r="W346" i="1" s="1"/>
  <c r="X346" i="1" s="1"/>
  <c r="V345" i="1"/>
  <c r="W345" i="1" s="1"/>
  <c r="X345" i="1" s="1"/>
  <c r="V344" i="1"/>
  <c r="W344" i="1" s="1"/>
  <c r="V343" i="1"/>
  <c r="W343" i="1" s="1"/>
  <c r="Y343" i="1" s="1"/>
  <c r="V342" i="1"/>
  <c r="W342" i="1" s="1"/>
  <c r="V341" i="1"/>
  <c r="W341" i="1" s="1"/>
  <c r="X341" i="1" s="1"/>
  <c r="V340" i="1"/>
  <c r="W340" i="1" s="1"/>
  <c r="V339" i="1"/>
  <c r="W339" i="1" s="1"/>
  <c r="V338" i="1"/>
  <c r="W338" i="1" s="1"/>
  <c r="V337" i="1"/>
  <c r="W337" i="1" s="1"/>
  <c r="X337" i="1" s="1"/>
  <c r="V336" i="1"/>
  <c r="W336" i="1" s="1"/>
  <c r="V335" i="1"/>
  <c r="W335" i="1" s="1"/>
  <c r="V334" i="1"/>
  <c r="W334" i="1" s="1"/>
  <c r="V333" i="1"/>
  <c r="W333" i="1" s="1"/>
  <c r="X333" i="1" s="1"/>
  <c r="V332" i="1"/>
  <c r="W332" i="1" s="1"/>
  <c r="V331" i="1"/>
  <c r="W331" i="1" s="1"/>
  <c r="Y331" i="1" s="1"/>
  <c r="V330" i="1"/>
  <c r="W330" i="1" s="1"/>
  <c r="V329" i="1"/>
  <c r="W329" i="1" s="1"/>
  <c r="X329" i="1" s="1"/>
  <c r="V328" i="1"/>
  <c r="W328" i="1" s="1"/>
  <c r="V327" i="1"/>
  <c r="W327" i="1" s="1"/>
  <c r="Y327" i="1" s="1"/>
  <c r="V326" i="1"/>
  <c r="W326" i="1" s="1"/>
  <c r="V325" i="1"/>
  <c r="W325" i="1" s="1"/>
  <c r="X325" i="1" s="1"/>
  <c r="V324" i="1"/>
  <c r="W324" i="1" s="1"/>
  <c r="V323" i="1"/>
  <c r="W323" i="1" s="1"/>
  <c r="V322" i="1"/>
  <c r="W322" i="1" s="1"/>
  <c r="X322" i="1" s="1"/>
  <c r="V321" i="1"/>
  <c r="W321" i="1" s="1"/>
  <c r="X321" i="1" s="1"/>
  <c r="V320" i="1"/>
  <c r="W320" i="1" s="1"/>
  <c r="V319" i="1"/>
  <c r="W319" i="1" s="1"/>
  <c r="Y319" i="1" s="1"/>
  <c r="V318" i="1"/>
  <c r="W318" i="1" s="1"/>
  <c r="X318" i="1" s="1"/>
  <c r="V317" i="1"/>
  <c r="W317" i="1" s="1"/>
  <c r="X317" i="1" s="1"/>
  <c r="V316" i="1"/>
  <c r="W316" i="1" s="1"/>
  <c r="V315" i="1"/>
  <c r="W315" i="1" s="1"/>
  <c r="Y315" i="1" s="1"/>
  <c r="V314" i="1"/>
  <c r="W314" i="1" s="1"/>
  <c r="V313" i="1"/>
  <c r="W313" i="1" s="1"/>
  <c r="X313" i="1" s="1"/>
  <c r="V312" i="1"/>
  <c r="W312" i="1" s="1"/>
  <c r="V311" i="1"/>
  <c r="W311" i="1" s="1"/>
  <c r="Y311" i="1" s="1"/>
  <c r="V310" i="1"/>
  <c r="W310" i="1" s="1"/>
  <c r="Y310" i="1" s="1"/>
  <c r="V309" i="1"/>
  <c r="W309" i="1" s="1"/>
  <c r="X309" i="1" s="1"/>
  <c r="V308" i="1"/>
  <c r="W308" i="1" s="1"/>
  <c r="V307" i="1"/>
  <c r="W307" i="1" s="1"/>
  <c r="Y307" i="1" s="1"/>
  <c r="V306" i="1"/>
  <c r="W306" i="1" s="1"/>
  <c r="V305" i="1"/>
  <c r="W305" i="1" s="1"/>
  <c r="X305" i="1" s="1"/>
  <c r="AA305" i="1" s="1"/>
  <c r="V304" i="1"/>
  <c r="W304" i="1" s="1"/>
  <c r="V303" i="1"/>
  <c r="W303" i="1" s="1"/>
  <c r="Y303" i="1" s="1"/>
  <c r="V302" i="1"/>
  <c r="W302" i="1" s="1"/>
  <c r="V301" i="1"/>
  <c r="W301" i="1" s="1"/>
  <c r="X301" i="1" s="1"/>
  <c r="AA301" i="1" s="1"/>
  <c r="V300" i="1"/>
  <c r="W300" i="1" s="1"/>
  <c r="V299" i="1"/>
  <c r="W299" i="1" s="1"/>
  <c r="Y299" i="1" s="1"/>
  <c r="V298" i="1"/>
  <c r="W298" i="1" s="1"/>
  <c r="V297" i="1"/>
  <c r="W297" i="1" s="1"/>
  <c r="X297" i="1" s="1"/>
  <c r="V296" i="1"/>
  <c r="W296" i="1" s="1"/>
  <c r="V295" i="1"/>
  <c r="W295" i="1" s="1"/>
  <c r="Y295" i="1" s="1"/>
  <c r="V294" i="1"/>
  <c r="W294" i="1" s="1"/>
  <c r="Y294" i="1" s="1"/>
  <c r="V293" i="1"/>
  <c r="W293" i="1" s="1"/>
  <c r="X293" i="1" s="1"/>
  <c r="V292" i="1"/>
  <c r="W292" i="1" s="1"/>
  <c r="V291" i="1"/>
  <c r="W291" i="1" s="1"/>
  <c r="Y291" i="1" s="1"/>
  <c r="V290" i="1"/>
  <c r="W290" i="1" s="1"/>
  <c r="V289" i="1"/>
  <c r="W289" i="1" s="1"/>
  <c r="X289" i="1" s="1"/>
  <c r="AA289" i="1" s="1"/>
  <c r="V288" i="1"/>
  <c r="W288" i="1" s="1"/>
  <c r="V287" i="1"/>
  <c r="W287" i="1" s="1"/>
  <c r="V286" i="1"/>
  <c r="W286" i="1" s="1"/>
  <c r="V285" i="1"/>
  <c r="W285" i="1" s="1"/>
  <c r="X285" i="1" s="1"/>
  <c r="AA285" i="1" s="1"/>
  <c r="V284" i="1"/>
  <c r="W284" i="1" s="1"/>
  <c r="V283" i="1"/>
  <c r="W283" i="1" s="1"/>
  <c r="Y283" i="1" s="1"/>
  <c r="V282" i="1"/>
  <c r="W282" i="1" s="1"/>
  <c r="Y282" i="1" s="1"/>
  <c r="V281" i="1"/>
  <c r="W281" i="1" s="1"/>
  <c r="X281" i="1" s="1"/>
  <c r="V280" i="1"/>
  <c r="W280" i="1" s="1"/>
  <c r="V279" i="1"/>
  <c r="W279" i="1" s="1"/>
  <c r="Y279" i="1" s="1"/>
  <c r="V278" i="1"/>
  <c r="W278" i="1" s="1"/>
  <c r="V277" i="1"/>
  <c r="W277" i="1" s="1"/>
  <c r="X277" i="1" s="1"/>
  <c r="V276" i="1"/>
  <c r="W276" i="1" s="1"/>
  <c r="V275" i="1"/>
  <c r="W275" i="1" s="1"/>
  <c r="V274" i="1"/>
  <c r="W274" i="1" s="1"/>
  <c r="V273" i="1"/>
  <c r="W273" i="1" s="1"/>
  <c r="X273" i="1" s="1"/>
  <c r="AA273" i="1" s="1"/>
  <c r="AB489" i="5" s="1"/>
  <c r="V272" i="1"/>
  <c r="W272" i="1" s="1"/>
  <c r="V271" i="1"/>
  <c r="W271" i="1" s="1"/>
  <c r="Y271" i="1" s="1"/>
  <c r="V270" i="1"/>
  <c r="W270" i="1" s="1"/>
  <c r="V269" i="1"/>
  <c r="W269" i="1" s="1"/>
  <c r="X269" i="1" s="1"/>
  <c r="V268" i="1"/>
  <c r="W268" i="1" s="1"/>
  <c r="V267" i="1"/>
  <c r="W267" i="1" s="1"/>
  <c r="Y267" i="1" s="1"/>
  <c r="V266" i="1"/>
  <c r="W266" i="1" s="1"/>
  <c r="V265" i="1"/>
  <c r="W265" i="1" s="1"/>
  <c r="X265" i="1" s="1"/>
  <c r="AA265" i="1" s="1"/>
  <c r="V264" i="1"/>
  <c r="W264" i="1" s="1"/>
  <c r="V263" i="1"/>
  <c r="W263" i="1" s="1"/>
  <c r="V262" i="1"/>
  <c r="W262" i="1" s="1"/>
  <c r="V261" i="1"/>
  <c r="W261" i="1" s="1"/>
  <c r="X261" i="1" s="1"/>
  <c r="V260" i="1"/>
  <c r="W260" i="1" s="1"/>
  <c r="V259" i="1"/>
  <c r="W259" i="1" s="1"/>
  <c r="Y259" i="1" s="1"/>
  <c r="V258" i="1"/>
  <c r="W258" i="1" s="1"/>
  <c r="V257" i="1"/>
  <c r="W257" i="1" s="1"/>
  <c r="X257" i="1" s="1"/>
  <c r="AA257" i="1" s="1"/>
  <c r="V256" i="1"/>
  <c r="W256" i="1" s="1"/>
  <c r="V255" i="1"/>
  <c r="W255" i="1" s="1"/>
  <c r="Y255" i="1" s="1"/>
  <c r="V254" i="1"/>
  <c r="W254" i="1" s="1"/>
  <c r="V253" i="1"/>
  <c r="W253" i="1" s="1"/>
  <c r="X253" i="1" s="1"/>
  <c r="V252" i="1"/>
  <c r="W252" i="1" s="1"/>
  <c r="V251" i="1"/>
  <c r="W251" i="1" s="1"/>
  <c r="V250" i="1"/>
  <c r="W250" i="1" s="1"/>
  <c r="V249" i="1"/>
  <c r="W249" i="1" s="1"/>
  <c r="X249" i="1" s="1"/>
  <c r="V248" i="1"/>
  <c r="W248" i="1" s="1"/>
  <c r="V247" i="1"/>
  <c r="W247" i="1" s="1"/>
  <c r="V246" i="1"/>
  <c r="W246" i="1" s="1"/>
  <c r="V245" i="1"/>
  <c r="W245" i="1" s="1"/>
  <c r="X245" i="1" s="1"/>
  <c r="V244" i="1"/>
  <c r="W244" i="1" s="1"/>
  <c r="V243" i="1"/>
  <c r="W243" i="1" s="1"/>
  <c r="Y243" i="1" s="1"/>
  <c r="V242" i="1"/>
  <c r="W242" i="1" s="1"/>
  <c r="V241" i="1"/>
  <c r="W241" i="1" s="1"/>
  <c r="X241" i="1" s="1"/>
  <c r="V240" i="1"/>
  <c r="W240" i="1" s="1"/>
  <c r="V239" i="1"/>
  <c r="W239" i="1" s="1"/>
  <c r="Y239" i="1" s="1"/>
  <c r="V238" i="1"/>
  <c r="W238" i="1" s="1"/>
  <c r="Y238" i="1" s="1"/>
  <c r="V237" i="1"/>
  <c r="W237" i="1" s="1"/>
  <c r="X237" i="1" s="1"/>
  <c r="V236" i="1"/>
  <c r="W236" i="1" s="1"/>
  <c r="V235" i="1"/>
  <c r="W235" i="1" s="1"/>
  <c r="Y235" i="1" s="1"/>
  <c r="V234" i="1"/>
  <c r="W234" i="1" s="1"/>
  <c r="V233" i="1"/>
  <c r="W233" i="1" s="1"/>
  <c r="X233" i="1" s="1"/>
  <c r="V232" i="1"/>
  <c r="W232" i="1" s="1"/>
  <c r="V231" i="1"/>
  <c r="W231" i="1" s="1"/>
  <c r="V230" i="1"/>
  <c r="W230" i="1" s="1"/>
  <c r="V229" i="1"/>
  <c r="W229" i="1" s="1"/>
  <c r="X229" i="1" s="1"/>
  <c r="V228" i="1"/>
  <c r="W228" i="1" s="1"/>
  <c r="V227" i="1"/>
  <c r="W227" i="1" s="1"/>
  <c r="Y227" i="1" s="1"/>
  <c r="V226" i="1"/>
  <c r="W226" i="1" s="1"/>
  <c r="Y226" i="1" s="1"/>
  <c r="V225" i="1"/>
  <c r="W225" i="1" s="1"/>
  <c r="X225" i="1" s="1"/>
  <c r="V224" i="1"/>
  <c r="W224" i="1" s="1"/>
  <c r="V223" i="1"/>
  <c r="W223" i="1" s="1"/>
  <c r="Y223" i="1" s="1"/>
  <c r="V222" i="1"/>
  <c r="W222" i="1" s="1"/>
  <c r="V221" i="1"/>
  <c r="W221" i="1" s="1"/>
  <c r="X221" i="1" s="1"/>
  <c r="V220" i="1"/>
  <c r="W220" i="1" s="1"/>
  <c r="V219" i="1"/>
  <c r="W219" i="1" s="1"/>
  <c r="V218" i="1"/>
  <c r="W218" i="1" s="1"/>
  <c r="V217" i="1"/>
  <c r="W217" i="1" s="1"/>
  <c r="X217" i="1" s="1"/>
  <c r="V216" i="1"/>
  <c r="W216" i="1" s="1"/>
  <c r="V215" i="1"/>
  <c r="W215" i="1" s="1"/>
  <c r="V214" i="1"/>
  <c r="W214" i="1" s="1"/>
  <c r="V213" i="1"/>
  <c r="W213" i="1" s="1"/>
  <c r="X213" i="1" s="1"/>
  <c r="AA213" i="1" s="1"/>
  <c r="V212" i="1"/>
  <c r="W212" i="1" s="1"/>
  <c r="V211" i="1"/>
  <c r="W211" i="1" s="1"/>
  <c r="Y211" i="1" s="1"/>
  <c r="V210" i="1"/>
  <c r="W210" i="1" s="1"/>
  <c r="V209" i="1"/>
  <c r="W209" i="1" s="1"/>
  <c r="X209" i="1" s="1"/>
  <c r="AA209" i="1" s="1"/>
  <c r="V208" i="1"/>
  <c r="W208" i="1" s="1"/>
  <c r="V207" i="1"/>
  <c r="W207" i="1" s="1"/>
  <c r="V206" i="1"/>
  <c r="W206" i="1" s="1"/>
  <c r="Y206" i="1" s="1"/>
  <c r="V205" i="1"/>
  <c r="W205" i="1" s="1"/>
  <c r="X205" i="1" s="1"/>
  <c r="V204" i="1"/>
  <c r="W204" i="1" s="1"/>
  <c r="V203" i="1"/>
  <c r="W203" i="1" s="1"/>
  <c r="Y203" i="1" s="1"/>
  <c r="V202" i="1"/>
  <c r="W202" i="1" s="1"/>
  <c r="Y202" i="1" s="1"/>
  <c r="V201" i="1"/>
  <c r="W201" i="1" s="1"/>
  <c r="X201" i="1" s="1"/>
  <c r="V200" i="1"/>
  <c r="W200" i="1" s="1"/>
  <c r="V199" i="1"/>
  <c r="W199" i="1" s="1"/>
  <c r="Y199" i="1" s="1"/>
  <c r="V198" i="1"/>
  <c r="W198" i="1" s="1"/>
  <c r="V197" i="1"/>
  <c r="W197" i="1" s="1"/>
  <c r="X197" i="1" s="1"/>
  <c r="V196" i="1"/>
  <c r="W196" i="1" s="1"/>
  <c r="V195" i="1"/>
  <c r="W195" i="1" s="1"/>
  <c r="Y195" i="1" s="1"/>
  <c r="V194" i="1"/>
  <c r="W194" i="1" s="1"/>
  <c r="X194" i="1" s="1"/>
  <c r="V193" i="1"/>
  <c r="W193" i="1" s="1"/>
  <c r="X193" i="1" s="1"/>
  <c r="V192" i="1"/>
  <c r="W192" i="1" s="1"/>
  <c r="V191" i="1"/>
  <c r="W191" i="1" s="1"/>
  <c r="Y191" i="1" s="1"/>
  <c r="V190" i="1"/>
  <c r="W190" i="1" s="1"/>
  <c r="Y190" i="1" s="1"/>
  <c r="V189" i="1"/>
  <c r="W189" i="1" s="1"/>
  <c r="X189" i="1" s="1"/>
  <c r="V188" i="1"/>
  <c r="W188" i="1" s="1"/>
  <c r="V187" i="1"/>
  <c r="W187" i="1" s="1"/>
  <c r="Y187" i="1" s="1"/>
  <c r="V186" i="1"/>
  <c r="W186" i="1" s="1"/>
  <c r="Y186" i="1" s="1"/>
  <c r="V185" i="1"/>
  <c r="W185" i="1" s="1"/>
  <c r="X185" i="1" s="1"/>
  <c r="V184" i="1"/>
  <c r="W184" i="1" s="1"/>
  <c r="V183" i="1"/>
  <c r="W183" i="1" s="1"/>
  <c r="Y183" i="1" s="1"/>
  <c r="V182" i="1"/>
  <c r="W182" i="1" s="1"/>
  <c r="V181" i="1"/>
  <c r="W181" i="1" s="1"/>
  <c r="X181" i="1" s="1"/>
  <c r="AA181" i="1" s="1"/>
  <c r="V180" i="1"/>
  <c r="W180" i="1" s="1"/>
  <c r="V179" i="1"/>
  <c r="W179" i="1" s="1"/>
  <c r="Y179" i="1" s="1"/>
  <c r="V178" i="1"/>
  <c r="W178" i="1" s="1"/>
  <c r="V177" i="1"/>
  <c r="W177" i="1" s="1"/>
  <c r="X177" i="1" s="1"/>
  <c r="V176" i="1"/>
  <c r="W176" i="1" s="1"/>
  <c r="V175" i="1"/>
  <c r="W175" i="1" s="1"/>
  <c r="Y175" i="1" s="1"/>
  <c r="V174" i="1"/>
  <c r="W174" i="1" s="1"/>
  <c r="Y174" i="1" s="1"/>
  <c r="V173" i="1"/>
  <c r="W173" i="1" s="1"/>
  <c r="X173" i="1" s="1"/>
  <c r="V172" i="1"/>
  <c r="W172" i="1" s="1"/>
  <c r="V171" i="1"/>
  <c r="W171" i="1" s="1"/>
  <c r="Y171" i="1" s="1"/>
  <c r="V170" i="1"/>
  <c r="W170" i="1" s="1"/>
  <c r="Y170" i="1" s="1"/>
  <c r="V169" i="1"/>
  <c r="W169" i="1" s="1"/>
  <c r="X169" i="1" s="1"/>
  <c r="V168" i="1"/>
  <c r="W168" i="1" s="1"/>
  <c r="X168" i="1" s="1"/>
  <c r="V167" i="1"/>
  <c r="W167" i="1" s="1"/>
  <c r="Y167" i="1" s="1"/>
  <c r="V166" i="1"/>
  <c r="W166" i="1" s="1"/>
  <c r="X166" i="1" s="1"/>
  <c r="V165" i="1"/>
  <c r="W165" i="1" s="1"/>
  <c r="Y165" i="1" s="1"/>
  <c r="V164" i="1"/>
  <c r="W164" i="1" s="1"/>
  <c r="V163" i="1"/>
  <c r="W163" i="1" s="1"/>
  <c r="V162" i="1"/>
  <c r="W162" i="1" s="1"/>
  <c r="X162" i="1" s="1"/>
  <c r="V161" i="1"/>
  <c r="W161" i="1" s="1"/>
  <c r="X161" i="1" s="1"/>
  <c r="V160" i="1"/>
  <c r="W160" i="1" s="1"/>
  <c r="X160" i="1" s="1"/>
  <c r="V159" i="1"/>
  <c r="W159" i="1" s="1"/>
  <c r="Y159" i="1" s="1"/>
  <c r="V158" i="1"/>
  <c r="W158" i="1" s="1"/>
  <c r="Y158" i="1" s="1"/>
  <c r="V157" i="1"/>
  <c r="W157" i="1" s="1"/>
  <c r="X157" i="1" s="1"/>
  <c r="V156" i="1"/>
  <c r="W156" i="1" s="1"/>
  <c r="V155" i="1"/>
  <c r="W155" i="1" s="1"/>
  <c r="V154" i="1"/>
  <c r="W154" i="1" s="1"/>
  <c r="X154" i="1" s="1"/>
  <c r="V153" i="1"/>
  <c r="W153" i="1" s="1"/>
  <c r="X153" i="1" s="1"/>
  <c r="V152" i="1"/>
  <c r="W152" i="1" s="1"/>
  <c r="X152" i="1" s="1"/>
  <c r="V151" i="1"/>
  <c r="W151" i="1" s="1"/>
  <c r="Y151" i="1" s="1"/>
  <c r="V137" i="1"/>
  <c r="W137" i="1" s="1"/>
  <c r="X137" i="1" s="1"/>
  <c r="V149" i="1"/>
  <c r="W149" i="1" s="1"/>
  <c r="X149" i="1" s="1"/>
  <c r="V148" i="1"/>
  <c r="W148" i="1" s="1"/>
  <c r="V136" i="1"/>
  <c r="W136" i="1" s="1"/>
  <c r="V135" i="1"/>
  <c r="W135" i="1" s="1"/>
  <c r="X135" i="1" s="1"/>
  <c r="V134" i="1"/>
  <c r="W134" i="1" s="1"/>
  <c r="X134" i="1" s="1"/>
  <c r="V133" i="1"/>
  <c r="W133" i="1" s="1"/>
  <c r="X133" i="1" s="1"/>
  <c r="V147" i="1"/>
  <c r="W147" i="1" s="1"/>
  <c r="Y147" i="1" s="1"/>
  <c r="V146" i="1"/>
  <c r="W146" i="1" s="1"/>
  <c r="X146" i="1" s="1"/>
  <c r="V145" i="1"/>
  <c r="W145" i="1" s="1"/>
  <c r="Y145" i="1" s="1"/>
  <c r="V144" i="1"/>
  <c r="W144" i="1" s="1"/>
  <c r="V150" i="1"/>
  <c r="W150" i="1" s="1"/>
  <c r="V143" i="1"/>
  <c r="W143" i="1" s="1"/>
  <c r="X143" i="1" s="1"/>
  <c r="V142" i="1"/>
  <c r="W142" i="1" s="1"/>
  <c r="X142" i="1" s="1"/>
  <c r="V132" i="1"/>
  <c r="W132" i="1" s="1"/>
  <c r="X132" i="1" s="1"/>
  <c r="V141" i="1"/>
  <c r="W141" i="1" s="1"/>
  <c r="Y141" i="1" s="1"/>
  <c r="V140" i="1"/>
  <c r="W140" i="1" s="1"/>
  <c r="Y140" i="1" s="1"/>
  <c r="V131" i="1"/>
  <c r="W131" i="1" s="1"/>
  <c r="Y131" i="1" s="1"/>
  <c r="V139" i="1"/>
  <c r="W139" i="1" s="1"/>
  <c r="V138" i="1"/>
  <c r="W138" i="1" s="1"/>
  <c r="V130" i="1"/>
  <c r="W130" i="1" s="1"/>
  <c r="X130" i="1" s="1"/>
  <c r="V129" i="1"/>
  <c r="W129" i="1" s="1"/>
  <c r="X129" i="1" s="1"/>
  <c r="V128" i="1"/>
  <c r="W128" i="1" s="1"/>
  <c r="X128" i="1" s="1"/>
  <c r="V127" i="1"/>
  <c r="W127" i="1" s="1"/>
  <c r="Y127" i="1" s="1"/>
  <c r="V126" i="1"/>
  <c r="W126" i="1" s="1"/>
  <c r="Y126" i="1" s="1"/>
  <c r="V125" i="1"/>
  <c r="W125" i="1" s="1"/>
  <c r="Y125" i="1" s="1"/>
  <c r="V124" i="1"/>
  <c r="W124" i="1" s="1"/>
  <c r="V123" i="1"/>
  <c r="W123" i="1" s="1"/>
  <c r="V122" i="1"/>
  <c r="W122" i="1" s="1"/>
  <c r="X122" i="1" s="1"/>
  <c r="V121" i="1"/>
  <c r="W121" i="1" s="1"/>
  <c r="X121" i="1" s="1"/>
  <c r="V120" i="1"/>
  <c r="W120" i="1" s="1"/>
  <c r="X120" i="1" s="1"/>
  <c r="V119" i="1"/>
  <c r="W119" i="1" s="1"/>
  <c r="Y119" i="1" s="1"/>
  <c r="V118" i="1"/>
  <c r="W118" i="1" s="1"/>
  <c r="X118" i="1" s="1"/>
  <c r="V117" i="1"/>
  <c r="W117" i="1" s="1"/>
  <c r="Y117" i="1" s="1"/>
  <c r="V116" i="1"/>
  <c r="W116" i="1" s="1"/>
  <c r="V115" i="1"/>
  <c r="W115" i="1" s="1"/>
  <c r="V114" i="1"/>
  <c r="W114" i="1" s="1"/>
  <c r="V113" i="1"/>
  <c r="W113" i="1" s="1"/>
  <c r="X113" i="1" s="1"/>
  <c r="V112" i="1"/>
  <c r="W112" i="1" s="1"/>
  <c r="X112" i="1" s="1"/>
  <c r="V111" i="1"/>
  <c r="W111" i="1" s="1"/>
  <c r="Y111" i="1" s="1"/>
  <c r="V110" i="1"/>
  <c r="W110" i="1" s="1"/>
  <c r="Y110" i="1" s="1"/>
  <c r="V109" i="1"/>
  <c r="W109" i="1" s="1"/>
  <c r="Y109" i="1" s="1"/>
  <c r="V108" i="1"/>
  <c r="W108" i="1" s="1"/>
  <c r="V107" i="1"/>
  <c r="W107" i="1" s="1"/>
  <c r="V106" i="1"/>
  <c r="W106" i="1" s="1"/>
  <c r="V105" i="1"/>
  <c r="W105" i="1" s="1"/>
  <c r="X105" i="1" s="1"/>
  <c r="V104" i="1"/>
  <c r="W104" i="1" s="1"/>
  <c r="X104" i="1" s="1"/>
  <c r="V103" i="1"/>
  <c r="W103" i="1" s="1"/>
  <c r="Y103" i="1" s="1"/>
  <c r="V102" i="1"/>
  <c r="W102" i="1" s="1"/>
  <c r="Y102" i="1" s="1"/>
  <c r="V101" i="1"/>
  <c r="W101" i="1" s="1"/>
  <c r="Y101" i="1" s="1"/>
  <c r="V100" i="1"/>
  <c r="W100" i="1" s="1"/>
  <c r="V99" i="1"/>
  <c r="W99" i="1" s="1"/>
  <c r="V98" i="1"/>
  <c r="W98" i="1" s="1"/>
  <c r="V97" i="1"/>
  <c r="W97" i="1" s="1"/>
  <c r="X97" i="1" s="1"/>
  <c r="V89" i="1"/>
  <c r="W89" i="1" s="1"/>
  <c r="X89" i="1" s="1"/>
  <c r="V95" i="1"/>
  <c r="W95" i="1" s="1"/>
  <c r="Y95" i="1" s="1"/>
  <c r="V94" i="1"/>
  <c r="W94" i="1" s="1"/>
  <c r="Y94" i="1" s="1"/>
  <c r="V93" i="1"/>
  <c r="W93" i="1" s="1"/>
  <c r="Y93" i="1" s="1"/>
  <c r="V88" i="1"/>
  <c r="W88" i="1" s="1"/>
  <c r="V92" i="1"/>
  <c r="W92" i="1" s="1"/>
  <c r="V87" i="1"/>
  <c r="W87" i="1" s="1"/>
  <c r="V86" i="1"/>
  <c r="W86" i="1" s="1"/>
  <c r="X86" i="1" s="1"/>
  <c r="V85" i="1"/>
  <c r="W85" i="1" s="1"/>
  <c r="X85" i="1" s="1"/>
  <c r="V91" i="1"/>
  <c r="W91" i="1" s="1"/>
  <c r="Y91" i="1" s="1"/>
  <c r="V84" i="1"/>
  <c r="W84" i="1" s="1"/>
  <c r="Y84" i="1" s="1"/>
  <c r="V80" i="1"/>
  <c r="W80" i="1" s="1"/>
  <c r="X80" i="1" s="1"/>
  <c r="V96" i="1"/>
  <c r="W96" i="1" s="1"/>
  <c r="V83" i="1"/>
  <c r="W83" i="1" s="1"/>
  <c r="V82" i="1"/>
  <c r="W82" i="1" s="1"/>
  <c r="X82" i="1" s="1"/>
  <c r="V90" i="1"/>
  <c r="W90" i="1" s="1"/>
  <c r="Y90" i="1" s="1"/>
  <c r="V79" i="1"/>
  <c r="W79" i="1" s="1"/>
  <c r="V81" i="1"/>
  <c r="W81" i="1" s="1"/>
  <c r="V78" i="1"/>
  <c r="W78" i="1" s="1"/>
  <c r="V77" i="1"/>
  <c r="W77" i="1" s="1"/>
  <c r="Y77" i="1" s="1"/>
  <c r="V76" i="1"/>
  <c r="W76" i="1" s="1"/>
  <c r="V75" i="1"/>
  <c r="W75" i="1" s="1"/>
  <c r="V74" i="1"/>
  <c r="W74" i="1" s="1"/>
  <c r="X74" i="1" s="1"/>
  <c r="V73" i="1"/>
  <c r="W73" i="1" s="1"/>
  <c r="Y73" i="1" s="1"/>
  <c r="V72" i="1"/>
  <c r="W72" i="1" s="1"/>
  <c r="V71" i="1"/>
  <c r="W71" i="1" s="1"/>
  <c r="V70" i="1"/>
  <c r="W70" i="1" s="1"/>
  <c r="V69" i="1"/>
  <c r="W69" i="1" s="1"/>
  <c r="X69" i="1" s="1"/>
  <c r="V68" i="1"/>
  <c r="W68" i="1" s="1"/>
  <c r="V67" i="1"/>
  <c r="W67" i="1" s="1"/>
  <c r="V66" i="1"/>
  <c r="W66" i="1" s="1"/>
  <c r="Y66" i="1" s="1"/>
  <c r="V65" i="1"/>
  <c r="W65" i="1" s="1"/>
  <c r="X65" i="1" s="1"/>
  <c r="V64" i="1"/>
  <c r="W64" i="1" s="1"/>
  <c r="V63" i="1"/>
  <c r="W63" i="1" s="1"/>
  <c r="V62" i="1"/>
  <c r="W62" i="1" s="1"/>
  <c r="V61" i="1"/>
  <c r="W61" i="1" s="1"/>
  <c r="Y61" i="1" s="1"/>
  <c r="V60" i="1"/>
  <c r="W60" i="1" s="1"/>
  <c r="V59" i="1"/>
  <c r="W59" i="1" s="1"/>
  <c r="V58" i="1"/>
  <c r="W58" i="1" s="1"/>
  <c r="Y58" i="1" s="1"/>
  <c r="V57" i="1"/>
  <c r="W57" i="1" s="1"/>
  <c r="Y57" i="1" s="1"/>
  <c r="V56" i="1"/>
  <c r="W56" i="1" s="1"/>
  <c r="V55" i="1"/>
  <c r="W55" i="1" s="1"/>
  <c r="V50" i="1"/>
  <c r="W50" i="1" s="1"/>
  <c r="V49" i="1"/>
  <c r="W49" i="1" s="1"/>
  <c r="Y49" i="1" s="1"/>
  <c r="V48" i="1"/>
  <c r="W48" i="1" s="1"/>
  <c r="V47" i="1"/>
  <c r="W47" i="1" s="1"/>
  <c r="V46" i="1"/>
  <c r="W46" i="1" s="1"/>
  <c r="X46" i="1" s="1"/>
  <c r="V52" i="1"/>
  <c r="W52" i="1" s="1"/>
  <c r="Y52" i="1" s="1"/>
  <c r="V54" i="1"/>
  <c r="W54" i="1" s="1"/>
  <c r="V51" i="1"/>
  <c r="W51" i="1" s="1"/>
  <c r="V53" i="1"/>
  <c r="W53" i="1" s="1"/>
  <c r="V45" i="1"/>
  <c r="W45" i="1" s="1"/>
  <c r="Y45" i="1" s="1"/>
  <c r="V44" i="1"/>
  <c r="W44" i="1" s="1"/>
  <c r="V40" i="1"/>
  <c r="W40" i="1" s="1"/>
  <c r="V43" i="1"/>
  <c r="W43" i="1" s="1"/>
  <c r="X43" i="1" s="1"/>
  <c r="V42" i="1"/>
  <c r="W42" i="1" s="1"/>
  <c r="Y42" i="1" s="1"/>
  <c r="V41" i="1"/>
  <c r="W41" i="1" s="1"/>
  <c r="V16" i="1"/>
  <c r="W16" i="1" s="1"/>
  <c r="V32" i="1"/>
  <c r="W32" i="1" s="1"/>
  <c r="V39" i="1"/>
  <c r="W39" i="1" s="1"/>
  <c r="X39" i="1" s="1"/>
  <c r="V38" i="1"/>
  <c r="W38" i="1" s="1"/>
  <c r="V15" i="1"/>
  <c r="W15" i="1" s="1"/>
  <c r="V14" i="1"/>
  <c r="W14" i="1" s="1"/>
  <c r="Y14" i="1" s="1"/>
  <c r="V31" i="1"/>
  <c r="W31" i="1" s="1"/>
  <c r="Y31" i="1" s="1"/>
  <c r="V37" i="1"/>
  <c r="W37" i="1" s="1"/>
  <c r="V13" i="1"/>
  <c r="W13" i="1" s="1"/>
  <c r="V30" i="1"/>
  <c r="W30" i="1" s="1"/>
  <c r="V36" i="1"/>
  <c r="W36" i="1" s="1"/>
  <c r="Y36" i="1" s="1"/>
  <c r="V12" i="1"/>
  <c r="W12" i="1" s="1"/>
  <c r="V35" i="1"/>
  <c r="W35" i="1" s="1"/>
  <c r="V34" i="1"/>
  <c r="W34" i="1" s="1"/>
  <c r="V33" i="1"/>
  <c r="W33" i="1" s="1"/>
  <c r="Y33" i="1" s="1"/>
  <c r="V21" i="1"/>
  <c r="W21" i="1" s="1"/>
  <c r="V19" i="1"/>
  <c r="W19" i="1" s="1"/>
  <c r="V29" i="1"/>
  <c r="W29" i="1" s="1"/>
  <c r="V18" i="1"/>
  <c r="W18" i="1" s="1"/>
  <c r="Y18" i="1" s="1"/>
  <c r="V27" i="1"/>
  <c r="W27" i="1" s="1"/>
  <c r="V26" i="1"/>
  <c r="W26" i="1" s="1"/>
  <c r="V17" i="1"/>
  <c r="W17" i="1" s="1"/>
  <c r="V25" i="1"/>
  <c r="W25" i="1" s="1"/>
  <c r="Y25" i="1" s="1"/>
  <c r="V28" i="1"/>
  <c r="W28" i="1" s="1"/>
  <c r="V24" i="1"/>
  <c r="W24" i="1" s="1"/>
  <c r="V11" i="1"/>
  <c r="W11" i="1" s="1"/>
  <c r="V20" i="1"/>
  <c r="W20" i="1" s="1"/>
  <c r="Y20" i="1" s="1"/>
  <c r="V23" i="1"/>
  <c r="W23" i="1" s="1"/>
  <c r="V22" i="1"/>
  <c r="W22" i="1" s="1"/>
  <c r="V7" i="1"/>
  <c r="W7" i="1" s="1"/>
  <c r="V6" i="1"/>
  <c r="W6" i="1" s="1"/>
  <c r="Y6" i="1" s="1"/>
  <c r="V5" i="1"/>
  <c r="W5" i="1" s="1"/>
  <c r="V9" i="1"/>
  <c r="W9" i="1" s="1"/>
  <c r="V4" i="1"/>
  <c r="W4" i="1" s="1"/>
  <c r="V3" i="1"/>
  <c r="W3" i="1" s="1"/>
  <c r="X3" i="1" s="1"/>
  <c r="V10" i="1"/>
  <c r="W10" i="1" s="1"/>
  <c r="V2" i="1"/>
  <c r="W2" i="1" s="1"/>
  <c r="V8" i="1"/>
  <c r="W8" i="1" s="1"/>
  <c r="M475" i="5" l="1"/>
  <c r="I267" i="5"/>
  <c r="X474" i="5"/>
  <c r="F284" i="5"/>
  <c r="K491" i="5"/>
  <c r="X487" i="5"/>
  <c r="O487" i="5"/>
  <c r="L285" i="5"/>
  <c r="AG492" i="5"/>
  <c r="I305" i="5"/>
  <c r="V512" i="5"/>
  <c r="X523" i="5"/>
  <c r="K349" i="5"/>
  <c r="AE556" i="5"/>
  <c r="F393" i="10"/>
  <c r="E394" i="10"/>
  <c r="U491" i="5"/>
  <c r="V458" i="5"/>
  <c r="AE521" i="5"/>
  <c r="K314" i="5"/>
  <c r="K556" i="5"/>
  <c r="F349" i="5"/>
  <c r="I512" i="5"/>
  <c r="D512" i="5" s="1"/>
  <c r="F305" i="5"/>
  <c r="Y293" i="1"/>
  <c r="Z293" i="1" s="1"/>
  <c r="AA293" i="1" s="1"/>
  <c r="Y433" i="1"/>
  <c r="Z433" i="1" s="1"/>
  <c r="AA433" i="1" s="1"/>
  <c r="Y134" i="1"/>
  <c r="Z134" i="1" s="1"/>
  <c r="AA134" i="1" s="1"/>
  <c r="X45" i="1"/>
  <c r="Z45" i="1" s="1"/>
  <c r="Y265" i="1"/>
  <c r="Z265" i="1" s="1"/>
  <c r="AB265" i="1" s="1"/>
  <c r="Y658" i="1"/>
  <c r="Z658" i="1" s="1"/>
  <c r="Y161" i="1"/>
  <c r="Z161" i="1" s="1"/>
  <c r="AA161" i="1" s="1"/>
  <c r="Y369" i="1"/>
  <c r="Z369" i="1" s="1"/>
  <c r="Y373" i="1"/>
  <c r="Z373" i="1" s="1"/>
  <c r="Y193" i="1"/>
  <c r="Z193" i="1" s="1"/>
  <c r="AA193" i="1" s="1"/>
  <c r="X302" i="1"/>
  <c r="Y302" i="1"/>
  <c r="X662" i="1"/>
  <c r="AA662" i="1" s="1"/>
  <c r="Y662" i="1"/>
  <c r="X542" i="1"/>
  <c r="Y542" i="1"/>
  <c r="Y446" i="1"/>
  <c r="Z446" i="1" s="1"/>
  <c r="AA446" i="1" s="1"/>
  <c r="Y499" i="1"/>
  <c r="Z499" i="1" s="1"/>
  <c r="AA499" i="1" s="1"/>
  <c r="Y465" i="1"/>
  <c r="Z465" i="1" s="1"/>
  <c r="Y481" i="1"/>
  <c r="Z481" i="1" s="1"/>
  <c r="AA481" i="1" s="1"/>
  <c r="Y554" i="1"/>
  <c r="Z554" i="1" s="1"/>
  <c r="Y572" i="1"/>
  <c r="Z572" i="1" s="1"/>
  <c r="AA572" i="1" s="1"/>
  <c r="AJ585" i="5" s="1"/>
  <c r="Y322" i="1"/>
  <c r="Z322" i="1" s="1"/>
  <c r="AA322" i="1" s="1"/>
  <c r="Y337" i="1"/>
  <c r="Z337" i="1" s="1"/>
  <c r="AA337" i="1" s="1"/>
  <c r="J529" i="5" s="1"/>
  <c r="Y441" i="1"/>
  <c r="Z441" i="1" s="1"/>
  <c r="Y457" i="1"/>
  <c r="Z457" i="1" s="1"/>
  <c r="Y547" i="1"/>
  <c r="Y589" i="1"/>
  <c r="Z589" i="1" s="1"/>
  <c r="AB589" i="1" s="1"/>
  <c r="X258" i="1"/>
  <c r="AA258" i="1" s="1"/>
  <c r="Y258" i="1"/>
  <c r="X362" i="1"/>
  <c r="Y362" i="1"/>
  <c r="X489" i="1"/>
  <c r="Y489" i="1"/>
  <c r="Y39" i="1"/>
  <c r="Z39" i="1" s="1"/>
  <c r="X49" i="1"/>
  <c r="Z49" i="1" s="1"/>
  <c r="AA49" i="1" s="1"/>
  <c r="AH416" i="5" s="1"/>
  <c r="Y129" i="1"/>
  <c r="Z129" i="1" s="1"/>
  <c r="Y249" i="1"/>
  <c r="Z249" i="1" s="1"/>
  <c r="Y346" i="1"/>
  <c r="Z346" i="1" s="1"/>
  <c r="AA346" i="1" s="1"/>
  <c r="Y353" i="1"/>
  <c r="Z353" i="1" s="1"/>
  <c r="AA353" i="1" s="1"/>
  <c r="Y374" i="1"/>
  <c r="Z374" i="1" s="1"/>
  <c r="AA374" i="1" s="1"/>
  <c r="Y417" i="1"/>
  <c r="Z417" i="1" s="1"/>
  <c r="Y474" i="1"/>
  <c r="Z474" i="1" s="1"/>
  <c r="AA474" i="1" s="1"/>
  <c r="Y603" i="1"/>
  <c r="Z603" i="1" s="1"/>
  <c r="Y634" i="1"/>
  <c r="Z634" i="1" s="1"/>
  <c r="X178" i="1"/>
  <c r="Y178" i="1"/>
  <c r="X642" i="1"/>
  <c r="Y642" i="1"/>
  <c r="X306" i="1"/>
  <c r="AA306" i="1" s="1"/>
  <c r="Y306" i="1"/>
  <c r="X330" i="1"/>
  <c r="Y330" i="1"/>
  <c r="X500" i="1"/>
  <c r="Y500" i="1"/>
  <c r="X242" i="1"/>
  <c r="Y242" i="1"/>
  <c r="X472" i="1"/>
  <c r="Y472" i="1"/>
  <c r="X560" i="1"/>
  <c r="Y560" i="1"/>
  <c r="X78" i="1"/>
  <c r="Y78" i="1"/>
  <c r="X270" i="1"/>
  <c r="Y270" i="1"/>
  <c r="Y69" i="1"/>
  <c r="Z69" i="1" s="1"/>
  <c r="X61" i="1"/>
  <c r="AA61" i="1" s="1"/>
  <c r="Y121" i="1"/>
  <c r="Z121" i="1" s="1"/>
  <c r="AA121" i="1" s="1"/>
  <c r="AC437" i="5" s="1"/>
  <c r="Y153" i="1"/>
  <c r="Z153" i="1" s="1"/>
  <c r="AA153" i="1" s="1"/>
  <c r="Y194" i="1"/>
  <c r="Z194" i="1" s="1"/>
  <c r="AA194" i="1" s="1"/>
  <c r="Y217" i="1"/>
  <c r="Z217" i="1" s="1"/>
  <c r="AA217" i="1" s="1"/>
  <c r="Y233" i="1"/>
  <c r="Z233" i="1" s="1"/>
  <c r="AA233" i="1" s="1"/>
  <c r="Y142" i="1"/>
  <c r="Y177" i="1"/>
  <c r="Z177" i="1" s="1"/>
  <c r="AA177" i="1" s="1"/>
  <c r="Y237" i="1"/>
  <c r="Z237" i="1" s="1"/>
  <c r="Y269" i="1"/>
  <c r="Z269" i="1" s="1"/>
  <c r="AA269" i="1" s="1"/>
  <c r="Y289" i="1"/>
  <c r="Z289" i="1" s="1"/>
  <c r="AB289" i="1" s="1"/>
  <c r="Y309" i="1"/>
  <c r="Z309" i="1" s="1"/>
  <c r="Y318" i="1"/>
  <c r="Z318" i="1" s="1"/>
  <c r="AA318" i="1" s="1"/>
  <c r="Y401" i="1"/>
  <c r="Z401" i="1" s="1"/>
  <c r="AB401" i="1" s="1"/>
  <c r="Y434" i="1"/>
  <c r="Z434" i="1" s="1"/>
  <c r="AA434" i="1" s="1"/>
  <c r="Y442" i="1"/>
  <c r="Z442" i="1" s="1"/>
  <c r="AA442" i="1" s="1"/>
  <c r="Y528" i="1"/>
  <c r="Z528" i="1" s="1"/>
  <c r="AB528" i="1" s="1"/>
  <c r="Y559" i="1"/>
  <c r="Z559" i="1" s="1"/>
  <c r="AA559" i="1" s="1"/>
  <c r="Y561" i="1"/>
  <c r="Z561" i="1" s="1"/>
  <c r="AA561" i="1" s="1"/>
  <c r="Y599" i="1"/>
  <c r="Y584" i="1"/>
  <c r="Z584" i="1" s="1"/>
  <c r="Y618" i="1"/>
  <c r="Z618" i="1" s="1"/>
  <c r="AA618" i="1" s="1"/>
  <c r="Y643" i="1"/>
  <c r="Y625" i="1"/>
  <c r="Z625" i="1" s="1"/>
  <c r="X32" i="1"/>
  <c r="Y32" i="1"/>
  <c r="Y53" i="1"/>
  <c r="X53" i="1"/>
  <c r="Y214" i="1"/>
  <c r="X214" i="1"/>
  <c r="Y219" i="1"/>
  <c r="X219" i="1"/>
  <c r="AA219" i="1" s="1"/>
  <c r="Y230" i="1"/>
  <c r="X230" i="1"/>
  <c r="AA230" i="1" s="1"/>
  <c r="X250" i="1"/>
  <c r="Y250" i="1"/>
  <c r="Y298" i="1"/>
  <c r="X298" i="1"/>
  <c r="Y338" i="1"/>
  <c r="X338" i="1"/>
  <c r="Y342" i="1"/>
  <c r="X342" i="1"/>
  <c r="AA342" i="1" s="1"/>
  <c r="X350" i="1"/>
  <c r="Y350" i="1"/>
  <c r="Y355" i="1"/>
  <c r="X355" i="1"/>
  <c r="Y367" i="1"/>
  <c r="X367" i="1"/>
  <c r="X378" i="1"/>
  <c r="Y378" i="1"/>
  <c r="X426" i="1"/>
  <c r="Y426" i="1"/>
  <c r="Y430" i="1"/>
  <c r="X430" i="1"/>
  <c r="X438" i="1"/>
  <c r="Y438" i="1"/>
  <c r="Y450" i="1"/>
  <c r="X450" i="1"/>
  <c r="Y454" i="1"/>
  <c r="X454" i="1"/>
  <c r="X467" i="1"/>
  <c r="Y467" i="1"/>
  <c r="Y526" i="1"/>
  <c r="X526" i="1"/>
  <c r="Y612" i="1"/>
  <c r="X612" i="1"/>
  <c r="Y565" i="1"/>
  <c r="X565" i="1"/>
  <c r="Y640" i="1"/>
  <c r="X640" i="1"/>
  <c r="AA640" i="1" s="1"/>
  <c r="Y650" i="1"/>
  <c r="X650" i="1"/>
  <c r="X106" i="1"/>
  <c r="Y106" i="1"/>
  <c r="X114" i="1"/>
  <c r="Y114" i="1"/>
  <c r="Y70" i="1"/>
  <c r="X70" i="1"/>
  <c r="X198" i="1"/>
  <c r="AA198" i="1" s="1"/>
  <c r="Y198" i="1"/>
  <c r="Y254" i="1"/>
  <c r="X254" i="1"/>
  <c r="X262" i="1"/>
  <c r="Y262" i="1"/>
  <c r="Y62" i="1"/>
  <c r="X62" i="1"/>
  <c r="Y218" i="1"/>
  <c r="X218" i="1"/>
  <c r="X222" i="1"/>
  <c r="Y222" i="1"/>
  <c r="Y234" i="1"/>
  <c r="X234" i="1"/>
  <c r="Y266" i="1"/>
  <c r="X266" i="1"/>
  <c r="Y287" i="1"/>
  <c r="X287" i="1"/>
  <c r="X354" i="1"/>
  <c r="Y354" i="1"/>
  <c r="Y358" i="1"/>
  <c r="X358" i="1"/>
  <c r="Y366" i="1"/>
  <c r="X366" i="1"/>
  <c r="Y399" i="1"/>
  <c r="X399" i="1"/>
  <c r="Y415" i="1"/>
  <c r="X415" i="1"/>
  <c r="Y497" i="1"/>
  <c r="X497" i="1"/>
  <c r="Y504" i="1"/>
  <c r="X504" i="1"/>
  <c r="X485" i="1"/>
  <c r="Y485" i="1"/>
  <c r="Y525" i="1"/>
  <c r="X525" i="1"/>
  <c r="Y596" i="1"/>
  <c r="X596" i="1"/>
  <c r="Y578" i="1"/>
  <c r="X578" i="1"/>
  <c r="Y581" i="1"/>
  <c r="X581" i="1"/>
  <c r="Y583" i="1"/>
  <c r="X583" i="1"/>
  <c r="Y616" i="1"/>
  <c r="X616" i="1"/>
  <c r="X617" i="1"/>
  <c r="Y617" i="1"/>
  <c r="Y647" i="1"/>
  <c r="X647" i="1"/>
  <c r="Y623" i="1"/>
  <c r="X623" i="1"/>
  <c r="AA623" i="1" s="1"/>
  <c r="Y323" i="1"/>
  <c r="X323" i="1"/>
  <c r="AA323" i="1" s="1"/>
  <c r="Y335" i="1"/>
  <c r="X335" i="1"/>
  <c r="X370" i="1"/>
  <c r="Y370" i="1"/>
  <c r="Y387" i="1"/>
  <c r="X387" i="1"/>
  <c r="Y398" i="1"/>
  <c r="X398" i="1"/>
  <c r="Y403" i="1"/>
  <c r="X403" i="1"/>
  <c r="AA403" i="1" s="1"/>
  <c r="Y414" i="1"/>
  <c r="X414" i="1"/>
  <c r="AA414" i="1" s="1"/>
  <c r="X488" i="1"/>
  <c r="Y488" i="1"/>
  <c r="Y532" i="1"/>
  <c r="X532" i="1"/>
  <c r="Y536" i="1"/>
  <c r="X536" i="1"/>
  <c r="Y464" i="1"/>
  <c r="X464" i="1"/>
  <c r="Y541" i="1"/>
  <c r="X541" i="1"/>
  <c r="Y483" i="1"/>
  <c r="X483" i="1"/>
  <c r="Y569" i="1"/>
  <c r="X569" i="1"/>
  <c r="Y606" i="1"/>
  <c r="X606" i="1"/>
  <c r="Y632" i="1"/>
  <c r="X632" i="1"/>
  <c r="Y207" i="1"/>
  <c r="X207" i="1"/>
  <c r="Y247" i="1"/>
  <c r="X247" i="1"/>
  <c r="Y275" i="1"/>
  <c r="X275" i="1"/>
  <c r="Y286" i="1"/>
  <c r="X286" i="1"/>
  <c r="Y314" i="1"/>
  <c r="X314" i="1"/>
  <c r="AA314" i="1" s="1"/>
  <c r="Y50" i="1"/>
  <c r="X50" i="1"/>
  <c r="AA50" i="1" s="1"/>
  <c r="X87" i="1"/>
  <c r="Y87" i="1"/>
  <c r="X98" i="1"/>
  <c r="Y98" i="1"/>
  <c r="X182" i="1"/>
  <c r="Y182" i="1"/>
  <c r="X210" i="1"/>
  <c r="Y210" i="1"/>
  <c r="Y215" i="1"/>
  <c r="X215" i="1"/>
  <c r="Y231" i="1"/>
  <c r="X231" i="1"/>
  <c r="X246" i="1"/>
  <c r="Y246" i="1"/>
  <c r="Y251" i="1"/>
  <c r="X251" i="1"/>
  <c r="Y263" i="1"/>
  <c r="X263" i="1"/>
  <c r="Y274" i="1"/>
  <c r="X274" i="1"/>
  <c r="X278" i="1"/>
  <c r="AA278" i="1" s="1"/>
  <c r="AC493" i="5" s="1"/>
  <c r="Y278" i="1"/>
  <c r="Y290" i="1"/>
  <c r="X290" i="1"/>
  <c r="Y326" i="1"/>
  <c r="X326" i="1"/>
  <c r="AA326" i="1" s="1"/>
  <c r="Y334" i="1"/>
  <c r="X334" i="1"/>
  <c r="Y339" i="1"/>
  <c r="X339" i="1"/>
  <c r="AA339" i="1" s="1"/>
  <c r="Y351" i="1"/>
  <c r="X351" i="1"/>
  <c r="X390" i="1"/>
  <c r="Y390" i="1"/>
  <c r="Y402" i="1"/>
  <c r="X402" i="1"/>
  <c r="AA402" i="1" s="1"/>
  <c r="Y406" i="1"/>
  <c r="X406" i="1"/>
  <c r="Y431" i="1"/>
  <c r="X431" i="1"/>
  <c r="Y439" i="1"/>
  <c r="X439" i="1"/>
  <c r="AA439" i="1" s="1"/>
  <c r="Y455" i="1"/>
  <c r="X455" i="1"/>
  <c r="Y540" i="1"/>
  <c r="X540" i="1"/>
  <c r="X516" i="1"/>
  <c r="Y516" i="1"/>
  <c r="Y519" i="1"/>
  <c r="X519" i="1"/>
  <c r="Y521" i="1"/>
  <c r="X521" i="1"/>
  <c r="X586" i="1"/>
  <c r="Y586" i="1"/>
  <c r="X611" i="1"/>
  <c r="Y611" i="1"/>
  <c r="Y613" i="1"/>
  <c r="X613" i="1"/>
  <c r="Y555" i="1"/>
  <c r="X555" i="1"/>
  <c r="Y655" i="1"/>
  <c r="X655" i="1"/>
  <c r="AA655" i="1" s="1"/>
  <c r="M603" i="5" s="1"/>
  <c r="X657" i="1"/>
  <c r="Y657" i="1"/>
  <c r="Y666" i="1"/>
  <c r="X666" i="1"/>
  <c r="X77" i="1"/>
  <c r="Y86" i="1"/>
  <c r="Z86" i="1" s="1"/>
  <c r="AA86" i="1" s="1"/>
  <c r="Y113" i="1"/>
  <c r="Z113" i="1" s="1"/>
  <c r="AA113" i="1" s="1"/>
  <c r="Y122" i="1"/>
  <c r="Z122" i="1" s="1"/>
  <c r="AA122" i="1" s="1"/>
  <c r="AC432" i="5" s="1"/>
  <c r="Y143" i="1"/>
  <c r="Z143" i="1" s="1"/>
  <c r="Y154" i="1"/>
  <c r="Z154" i="1" s="1"/>
  <c r="Y168" i="1"/>
  <c r="Z168" i="1" s="1"/>
  <c r="AA168" i="1" s="1"/>
  <c r="X170" i="1"/>
  <c r="Z170" i="1" s="1"/>
  <c r="X174" i="1"/>
  <c r="Z174" i="1" s="1"/>
  <c r="AA174" i="1" s="1"/>
  <c r="S458" i="5" s="1"/>
  <c r="X186" i="1"/>
  <c r="Z186" i="1" s="1"/>
  <c r="AA186" i="1" s="1"/>
  <c r="U459" i="5" s="1"/>
  <c r="X190" i="1"/>
  <c r="Z190" i="1" s="1"/>
  <c r="AA190" i="1" s="1"/>
  <c r="X202" i="1"/>
  <c r="Z202" i="1" s="1"/>
  <c r="X206" i="1"/>
  <c r="Z206" i="1" s="1"/>
  <c r="AA206" i="1" s="1"/>
  <c r="X226" i="1"/>
  <c r="AA226" i="1" s="1"/>
  <c r="E475" i="5" s="1"/>
  <c r="X235" i="1"/>
  <c r="Z235" i="1" s="1"/>
  <c r="AA235" i="1" s="1"/>
  <c r="X238" i="1"/>
  <c r="Y253" i="1"/>
  <c r="Z253" i="1" s="1"/>
  <c r="X282" i="1"/>
  <c r="Z282" i="1" s="1"/>
  <c r="AA282" i="1" s="1"/>
  <c r="X291" i="1"/>
  <c r="X294" i="1"/>
  <c r="AA294" i="1" s="1"/>
  <c r="X303" i="1"/>
  <c r="Y305" i="1"/>
  <c r="Z305" i="1" s="1"/>
  <c r="X307" i="1"/>
  <c r="Z307" i="1" s="1"/>
  <c r="X310" i="1"/>
  <c r="Z310" i="1" s="1"/>
  <c r="X319" i="1"/>
  <c r="Y321" i="1"/>
  <c r="Z321" i="1" s="1"/>
  <c r="Y325" i="1"/>
  <c r="Z325" i="1" s="1"/>
  <c r="AA325" i="1" s="1"/>
  <c r="G522" i="5" s="1"/>
  <c r="Y341" i="1"/>
  <c r="Z341" i="1" s="1"/>
  <c r="AA341" i="1" s="1"/>
  <c r="Y357" i="1"/>
  <c r="Z357" i="1" s="1"/>
  <c r="AA357" i="1" s="1"/>
  <c r="X382" i="1"/>
  <c r="Z382" i="1" s="1"/>
  <c r="AA382" i="1" s="1"/>
  <c r="X386" i="1"/>
  <c r="Z386" i="1" s="1"/>
  <c r="AA386" i="1" s="1"/>
  <c r="X394" i="1"/>
  <c r="Z394" i="1" s="1"/>
  <c r="AA394" i="1" s="1"/>
  <c r="X410" i="1"/>
  <c r="Z410" i="1" s="1"/>
  <c r="X418" i="1"/>
  <c r="Z418" i="1" s="1"/>
  <c r="X422" i="1"/>
  <c r="Z422" i="1" s="1"/>
  <c r="AA422" i="1" s="1"/>
  <c r="X447" i="1"/>
  <c r="Z447" i="1" s="1"/>
  <c r="AA447" i="1" s="1"/>
  <c r="Y449" i="1"/>
  <c r="Z449" i="1" s="1"/>
  <c r="AA449" i="1" s="1"/>
  <c r="X458" i="1"/>
  <c r="Z458" i="1" s="1"/>
  <c r="AA458" i="1" s="1"/>
  <c r="X530" i="1"/>
  <c r="Z530" i="1" s="1"/>
  <c r="X535" i="1"/>
  <c r="Y463" i="1"/>
  <c r="Z463" i="1" s="1"/>
  <c r="X506" i="1"/>
  <c r="Z506" i="1" s="1"/>
  <c r="AA506" i="1" s="1"/>
  <c r="X466" i="1"/>
  <c r="Z466" i="1" s="1"/>
  <c r="X538" i="1"/>
  <c r="Z538" i="1" s="1"/>
  <c r="AA538" i="1" s="1"/>
  <c r="X469" i="1"/>
  <c r="Z469" i="1" s="1"/>
  <c r="Y518" i="1"/>
  <c r="Z518" i="1" s="1"/>
  <c r="AA518" i="1" s="1"/>
  <c r="AB571" i="5" s="1"/>
  <c r="X522" i="1"/>
  <c r="Z522" i="1" s="1"/>
  <c r="X475" i="1"/>
  <c r="Z475" i="1" s="1"/>
  <c r="AA475" i="1" s="1"/>
  <c r="AE568" i="5" s="1"/>
  <c r="X608" i="1"/>
  <c r="Z608" i="1" s="1"/>
  <c r="AA608" i="1" s="1"/>
  <c r="Y562" i="1"/>
  <c r="Z562" i="1" s="1"/>
  <c r="AA562" i="1" s="1"/>
  <c r="X579" i="1"/>
  <c r="Y600" i="1"/>
  <c r="Z600" i="1" s="1"/>
  <c r="X609" i="1"/>
  <c r="Z609" i="1" s="1"/>
  <c r="X573" i="1"/>
  <c r="Z573" i="1" s="1"/>
  <c r="AA573" i="1" s="1"/>
  <c r="X551" i="1"/>
  <c r="Y548" i="1"/>
  <c r="Z548" i="1" s="1"/>
  <c r="AA548" i="1" s="1"/>
  <c r="X593" i="1"/>
  <c r="Z593" i="1" s="1"/>
  <c r="AA593" i="1" s="1"/>
  <c r="X556" i="1"/>
  <c r="Z556" i="1" s="1"/>
  <c r="AA556" i="1" s="1"/>
  <c r="AJ581" i="5" s="1"/>
  <c r="X644" i="1"/>
  <c r="Y646" i="1"/>
  <c r="Z646" i="1" s="1"/>
  <c r="X626" i="1"/>
  <c r="Z626" i="1" s="1"/>
  <c r="AA626" i="1" s="1"/>
  <c r="L596" i="5" s="1"/>
  <c r="X653" i="1"/>
  <c r="Z653" i="1" s="1"/>
  <c r="AA653" i="1" s="1"/>
  <c r="X663" i="1"/>
  <c r="Z663" i="1" s="1"/>
  <c r="AA663" i="1" s="1"/>
  <c r="Y665" i="1"/>
  <c r="Z665" i="1" s="1"/>
  <c r="AA665" i="1" s="1"/>
  <c r="Y82" i="1"/>
  <c r="Z82" i="1" s="1"/>
  <c r="AA82" i="1" s="1"/>
  <c r="I429" i="5" s="1"/>
  <c r="Y97" i="1"/>
  <c r="Z97" i="1" s="1"/>
  <c r="Y105" i="1"/>
  <c r="Z105" i="1" s="1"/>
  <c r="AA105" i="1" s="1"/>
  <c r="Y130" i="1"/>
  <c r="Z130" i="1" s="1"/>
  <c r="Y135" i="1"/>
  <c r="Z135" i="1" s="1"/>
  <c r="Y162" i="1"/>
  <c r="Z162" i="1" s="1"/>
  <c r="AA162" i="1" s="1"/>
  <c r="X171" i="1"/>
  <c r="Z171" i="1" s="1"/>
  <c r="AA171" i="1" s="1"/>
  <c r="Y173" i="1"/>
  <c r="Z173" i="1" s="1"/>
  <c r="AA173" i="1" s="1"/>
  <c r="X175" i="1"/>
  <c r="Z175" i="1" s="1"/>
  <c r="AA175" i="1" s="1"/>
  <c r="X187" i="1"/>
  <c r="Y189" i="1"/>
  <c r="Z189" i="1" s="1"/>
  <c r="X191" i="1"/>
  <c r="Z191" i="1" s="1"/>
  <c r="X203" i="1"/>
  <c r="Z203" i="1" s="1"/>
  <c r="AA203" i="1" s="1"/>
  <c r="Y205" i="1"/>
  <c r="Z205" i="1" s="1"/>
  <c r="AA205" i="1" s="1"/>
  <c r="Y209" i="1"/>
  <c r="Z209" i="1" s="1"/>
  <c r="AB209" i="1" s="1"/>
  <c r="Y221" i="1"/>
  <c r="AA221" i="1" s="1"/>
  <c r="X267" i="1"/>
  <c r="Z267" i="1" s="1"/>
  <c r="Y277" i="1"/>
  <c r="Z277" i="1" s="1"/>
  <c r="X371" i="1"/>
  <c r="X383" i="1"/>
  <c r="Z383" i="1" s="1"/>
  <c r="AA383" i="1" s="1"/>
  <c r="Y385" i="1"/>
  <c r="Z385" i="1" s="1"/>
  <c r="AB385" i="1" s="1"/>
  <c r="Y389" i="1"/>
  <c r="Z389" i="1" s="1"/>
  <c r="AA389" i="1" s="1"/>
  <c r="G520" i="5" s="1"/>
  <c r="Y405" i="1"/>
  <c r="X423" i="1"/>
  <c r="Z423" i="1" s="1"/>
  <c r="AA423" i="1" s="1"/>
  <c r="Y425" i="1"/>
  <c r="Z425" i="1" s="1"/>
  <c r="X494" i="1"/>
  <c r="Y496" i="1"/>
  <c r="Z496" i="1" s="1"/>
  <c r="X510" i="1"/>
  <c r="Z510" i="1" s="1"/>
  <c r="Y511" i="1"/>
  <c r="Z511" i="1" s="1"/>
  <c r="AB511" i="1" s="1"/>
  <c r="X514" i="1"/>
  <c r="Z514" i="1" s="1"/>
  <c r="AA514" i="1" s="1"/>
  <c r="Y539" i="1"/>
  <c r="Z539" i="1" s="1"/>
  <c r="AA539" i="1" s="1"/>
  <c r="X573" i="5" s="1"/>
  <c r="X486" i="1"/>
  <c r="Z486" i="1" s="1"/>
  <c r="AA486" i="1" s="1"/>
  <c r="Y471" i="1"/>
  <c r="Z471" i="1" s="1"/>
  <c r="AA471" i="1" s="1"/>
  <c r="X585" i="1"/>
  <c r="Z585" i="1" s="1"/>
  <c r="AA585" i="1" s="1"/>
  <c r="Y602" i="1"/>
  <c r="Z602" i="1" s="1"/>
  <c r="AA602" i="1" s="1"/>
  <c r="X615" i="1"/>
  <c r="Z615" i="1" s="1"/>
  <c r="Y636" i="1"/>
  <c r="Z636" i="1" s="1"/>
  <c r="X654" i="1"/>
  <c r="Y629" i="1"/>
  <c r="Z629" i="1" s="1"/>
  <c r="AB629" i="1" s="1"/>
  <c r="X11" i="1"/>
  <c r="Y11" i="1"/>
  <c r="X21" i="1"/>
  <c r="Y21" i="1"/>
  <c r="X8" i="1"/>
  <c r="Y8" i="1"/>
  <c r="X4" i="1"/>
  <c r="Y4" i="1"/>
  <c r="Y28" i="1"/>
  <c r="X28" i="1"/>
  <c r="Y29" i="1"/>
  <c r="X29" i="1"/>
  <c r="Y37" i="1"/>
  <c r="X37" i="1"/>
  <c r="Y16" i="1"/>
  <c r="X16" i="1"/>
  <c r="Y55" i="1"/>
  <c r="X55" i="1"/>
  <c r="X60" i="1"/>
  <c r="Y60" i="1"/>
  <c r="Y71" i="1"/>
  <c r="X71" i="1"/>
  <c r="X88" i="1"/>
  <c r="Y88" i="1"/>
  <c r="Y99" i="1"/>
  <c r="X99" i="1"/>
  <c r="X116" i="1"/>
  <c r="Y116" i="1"/>
  <c r="Y123" i="1"/>
  <c r="X123" i="1"/>
  <c r="AA143" i="1"/>
  <c r="Y150" i="1"/>
  <c r="X150" i="1"/>
  <c r="AA154" i="1"/>
  <c r="Y155" i="1"/>
  <c r="X155" i="1"/>
  <c r="AA166" i="1"/>
  <c r="X216" i="1"/>
  <c r="Y216" i="1"/>
  <c r="X232" i="1"/>
  <c r="Y232" i="1"/>
  <c r="X236" i="1"/>
  <c r="Y236" i="1"/>
  <c r="X288" i="1"/>
  <c r="Y288" i="1"/>
  <c r="X292" i="1"/>
  <c r="Y292" i="1"/>
  <c r="X308" i="1"/>
  <c r="Y308" i="1"/>
  <c r="X400" i="1"/>
  <c r="Y400" i="1"/>
  <c r="X428" i="1"/>
  <c r="Y428" i="1"/>
  <c r="X436" i="1"/>
  <c r="Y436" i="1"/>
  <c r="X461" i="1"/>
  <c r="Y461" i="1"/>
  <c r="X515" i="1"/>
  <c r="Y515" i="1"/>
  <c r="X476" i="1"/>
  <c r="Y476" i="1"/>
  <c r="X607" i="1"/>
  <c r="Y607" i="1"/>
  <c r="X568" i="1"/>
  <c r="Y568" i="1"/>
  <c r="X638" i="1"/>
  <c r="Y638" i="1"/>
  <c r="X656" i="1"/>
  <c r="Y656" i="1"/>
  <c r="Y2" i="1"/>
  <c r="X2" i="1"/>
  <c r="X26" i="1"/>
  <c r="Y26" i="1"/>
  <c r="Y9" i="1"/>
  <c r="X9" i="1"/>
  <c r="Y22" i="1"/>
  <c r="X22" i="1"/>
  <c r="Y35" i="1"/>
  <c r="X35" i="1"/>
  <c r="X44" i="1"/>
  <c r="Y44" i="1"/>
  <c r="Y10" i="1"/>
  <c r="X10" i="1"/>
  <c r="Y7" i="1"/>
  <c r="X7" i="1"/>
  <c r="X24" i="1"/>
  <c r="Y24" i="1"/>
  <c r="Y27" i="1"/>
  <c r="X27" i="1"/>
  <c r="Y34" i="1"/>
  <c r="X34" i="1"/>
  <c r="Y13" i="1"/>
  <c r="X13" i="1"/>
  <c r="Y40" i="1"/>
  <c r="X40" i="1"/>
  <c r="X54" i="1"/>
  <c r="Y54" i="1"/>
  <c r="Y59" i="1"/>
  <c r="X59" i="1"/>
  <c r="X64" i="1"/>
  <c r="Y64" i="1"/>
  <c r="X76" i="1"/>
  <c r="Y76" i="1"/>
  <c r="X96" i="1"/>
  <c r="Y96" i="1"/>
  <c r="Y92" i="1"/>
  <c r="X92" i="1"/>
  <c r="Y115" i="1"/>
  <c r="X115" i="1"/>
  <c r="X139" i="1"/>
  <c r="Y139" i="1"/>
  <c r="X148" i="1"/>
  <c r="Y148" i="1"/>
  <c r="X164" i="1"/>
  <c r="Y164" i="1"/>
  <c r="X252" i="1"/>
  <c r="Y252" i="1"/>
  <c r="X304" i="1"/>
  <c r="Y304" i="1"/>
  <c r="X320" i="1"/>
  <c r="Y320" i="1"/>
  <c r="X324" i="1"/>
  <c r="Y324" i="1"/>
  <c r="X340" i="1"/>
  <c r="Y340" i="1"/>
  <c r="X356" i="1"/>
  <c r="Y356" i="1"/>
  <c r="X420" i="1"/>
  <c r="Y420" i="1"/>
  <c r="X493" i="1"/>
  <c r="Y493" i="1"/>
  <c r="X508" i="1"/>
  <c r="Y508" i="1"/>
  <c r="X537" i="1"/>
  <c r="Y537" i="1"/>
  <c r="X473" i="1"/>
  <c r="Y473" i="1"/>
  <c r="X567" i="1"/>
  <c r="Y567" i="1"/>
  <c r="X594" i="1"/>
  <c r="Y594" i="1"/>
  <c r="X627" i="1"/>
  <c r="Y627" i="1"/>
  <c r="X5" i="1"/>
  <c r="Y5" i="1"/>
  <c r="X30" i="1"/>
  <c r="Y30" i="1"/>
  <c r="AA43" i="1"/>
  <c r="X48" i="1"/>
  <c r="Y48" i="1"/>
  <c r="Y63" i="1"/>
  <c r="X63" i="1"/>
  <c r="X68" i="1"/>
  <c r="Y68" i="1"/>
  <c r="Y75" i="1"/>
  <c r="X75" i="1"/>
  <c r="X79" i="1"/>
  <c r="Y79" i="1"/>
  <c r="Y83" i="1"/>
  <c r="X83" i="1"/>
  <c r="AA97" i="1"/>
  <c r="X108" i="1"/>
  <c r="Y108" i="1"/>
  <c r="AA130" i="1"/>
  <c r="AI432" i="5" s="1"/>
  <c r="Y138" i="1"/>
  <c r="X138" i="1"/>
  <c r="AA135" i="1"/>
  <c r="Y136" i="1"/>
  <c r="X136" i="1"/>
  <c r="Y163" i="1"/>
  <c r="X163" i="1"/>
  <c r="X176" i="1"/>
  <c r="Y176" i="1"/>
  <c r="X192" i="1"/>
  <c r="Y192" i="1"/>
  <c r="X248" i="1"/>
  <c r="Y248" i="1"/>
  <c r="X264" i="1"/>
  <c r="Y264" i="1"/>
  <c r="X268" i="1"/>
  <c r="Y268" i="1"/>
  <c r="X336" i="1"/>
  <c r="Y336" i="1"/>
  <c r="X352" i="1"/>
  <c r="Y352" i="1"/>
  <c r="X368" i="1"/>
  <c r="Y368" i="1"/>
  <c r="X372" i="1"/>
  <c r="Y372" i="1"/>
  <c r="X452" i="1"/>
  <c r="Y452" i="1"/>
  <c r="X503" i="1"/>
  <c r="Y503" i="1"/>
  <c r="X520" i="1"/>
  <c r="Y520" i="1"/>
  <c r="X552" i="1"/>
  <c r="Y552" i="1"/>
  <c r="X571" i="1"/>
  <c r="Y571" i="1"/>
  <c r="X648" i="1"/>
  <c r="Y648" i="1"/>
  <c r="X38" i="1"/>
  <c r="Y38" i="1"/>
  <c r="Y51" i="1"/>
  <c r="X51" i="1"/>
  <c r="Y23" i="1"/>
  <c r="X23" i="1"/>
  <c r="Y17" i="1"/>
  <c r="X17" i="1"/>
  <c r="Y19" i="1"/>
  <c r="X19" i="1"/>
  <c r="X12" i="1"/>
  <c r="Y12" i="1"/>
  <c r="Y15" i="1"/>
  <c r="X15" i="1"/>
  <c r="X41" i="1"/>
  <c r="Y41" i="1"/>
  <c r="Y47" i="1"/>
  <c r="X47" i="1"/>
  <c r="X56" i="1"/>
  <c r="Y56" i="1"/>
  <c r="Y67" i="1"/>
  <c r="X67" i="1"/>
  <c r="X72" i="1"/>
  <c r="AA72" i="1" s="1"/>
  <c r="R423" i="5" s="1"/>
  <c r="Y72" i="1"/>
  <c r="Y81" i="1"/>
  <c r="X81" i="1"/>
  <c r="X100" i="1"/>
  <c r="Y100" i="1"/>
  <c r="Y107" i="1"/>
  <c r="X107" i="1"/>
  <c r="X124" i="1"/>
  <c r="Y124" i="1"/>
  <c r="X144" i="1"/>
  <c r="Y144" i="1"/>
  <c r="X156" i="1"/>
  <c r="Y156" i="1"/>
  <c r="X172" i="1"/>
  <c r="Y172" i="1"/>
  <c r="X188" i="1"/>
  <c r="Y188" i="1"/>
  <c r="X204" i="1"/>
  <c r="Y204" i="1"/>
  <c r="X208" i="1"/>
  <c r="Y208" i="1"/>
  <c r="X220" i="1"/>
  <c r="Y220" i="1"/>
  <c r="X276" i="1"/>
  <c r="Y276" i="1"/>
  <c r="X384" i="1"/>
  <c r="Y384" i="1"/>
  <c r="X388" i="1"/>
  <c r="Y388" i="1"/>
  <c r="X404" i="1"/>
  <c r="Y404" i="1"/>
  <c r="X444" i="1"/>
  <c r="Y444" i="1"/>
  <c r="X462" i="1"/>
  <c r="Y462" i="1"/>
  <c r="X543" i="1"/>
  <c r="Y543" i="1"/>
  <c r="X597" i="1"/>
  <c r="Y597" i="1"/>
  <c r="X598" i="1"/>
  <c r="Y598" i="1"/>
  <c r="X590" i="1"/>
  <c r="Y590" i="1"/>
  <c r="X620" i="1"/>
  <c r="Y620" i="1"/>
  <c r="X660" i="1"/>
  <c r="Y660" i="1"/>
  <c r="X6" i="1"/>
  <c r="Z6" i="1" s="1"/>
  <c r="AA6" i="1" s="1"/>
  <c r="K408" i="5" s="1"/>
  <c r="X33" i="1"/>
  <c r="X31" i="1"/>
  <c r="Z31" i="1" s="1"/>
  <c r="AA31" i="1" s="1"/>
  <c r="Y85" i="1"/>
  <c r="Z85" i="1" s="1"/>
  <c r="AA85" i="1" s="1"/>
  <c r="Q431" i="5" s="1"/>
  <c r="X94" i="1"/>
  <c r="X101" i="1"/>
  <c r="X102" i="1"/>
  <c r="Z102" i="1" s="1"/>
  <c r="X103" i="1"/>
  <c r="X110" i="1"/>
  <c r="X111" i="1"/>
  <c r="Z111" i="1" s="1"/>
  <c r="AA111" i="1" s="1"/>
  <c r="Y112" i="1"/>
  <c r="Z112" i="1" s="1"/>
  <c r="X119" i="1"/>
  <c r="Z119" i="1" s="1"/>
  <c r="Y120" i="1"/>
  <c r="Z120" i="1" s="1"/>
  <c r="X125" i="1"/>
  <c r="X126" i="1"/>
  <c r="X127" i="1"/>
  <c r="Z127" i="1" s="1"/>
  <c r="AA127" i="1" s="1"/>
  <c r="Y128" i="1"/>
  <c r="Z128" i="1" s="1"/>
  <c r="X131" i="1"/>
  <c r="X140" i="1"/>
  <c r="Z140" i="1" s="1"/>
  <c r="AA140" i="1" s="1"/>
  <c r="X158" i="1"/>
  <c r="Y160" i="1"/>
  <c r="Z160" i="1" s="1"/>
  <c r="X200" i="1"/>
  <c r="Y200" i="1"/>
  <c r="AA246" i="1"/>
  <c r="Y3" i="1"/>
  <c r="Z3" i="1" s="1"/>
  <c r="AA3" i="1" s="1"/>
  <c r="X14" i="1"/>
  <c r="X42" i="1"/>
  <c r="X52" i="1"/>
  <c r="Z52" i="1" s="1"/>
  <c r="AA52" i="1" s="1"/>
  <c r="X57" i="1"/>
  <c r="Z57" i="1" s="1"/>
  <c r="X58" i="1"/>
  <c r="Z58" i="1" s="1"/>
  <c r="AA58" i="1" s="1"/>
  <c r="X66" i="1"/>
  <c r="Z66" i="1" s="1"/>
  <c r="X73" i="1"/>
  <c r="Z73" i="1" s="1"/>
  <c r="AA73" i="1" s="1"/>
  <c r="AA78" i="1"/>
  <c r="AG426" i="5" s="1"/>
  <c r="X90" i="1"/>
  <c r="Y80" i="1"/>
  <c r="Z80" i="1" s="1"/>
  <c r="AA80" i="1" s="1"/>
  <c r="Y118" i="1"/>
  <c r="Z118" i="1" s="1"/>
  <c r="AA118" i="1" s="1"/>
  <c r="Y146" i="1"/>
  <c r="Z146" i="1" s="1"/>
  <c r="AA146" i="1" s="1"/>
  <c r="AB146" i="1" s="1"/>
  <c r="Y149" i="1"/>
  <c r="Z149" i="1" s="1"/>
  <c r="AA149" i="1" s="1"/>
  <c r="Y137" i="1"/>
  <c r="Z137" i="1" s="1"/>
  <c r="Y157" i="1"/>
  <c r="Z157" i="1" s="1"/>
  <c r="AA157" i="1" s="1"/>
  <c r="Y166" i="1"/>
  <c r="Z166" i="1" s="1"/>
  <c r="Y43" i="1"/>
  <c r="Z43" i="1" s="1"/>
  <c r="Y46" i="1"/>
  <c r="Z46" i="1" s="1"/>
  <c r="AA46" i="1" s="1"/>
  <c r="AB416" i="5" s="1"/>
  <c r="Y65" i="1"/>
  <c r="Z65" i="1" s="1"/>
  <c r="AA65" i="1" s="1"/>
  <c r="Y74" i="1"/>
  <c r="Z74" i="1" s="1"/>
  <c r="AA74" i="1" s="1"/>
  <c r="AA112" i="1"/>
  <c r="U435" i="5" s="1"/>
  <c r="Y169" i="1"/>
  <c r="Z169" i="1" s="1"/>
  <c r="AA169" i="1" s="1"/>
  <c r="X183" i="1"/>
  <c r="Y185" i="1"/>
  <c r="Z185" i="1" s="1"/>
  <c r="X199" i="1"/>
  <c r="Y201" i="1"/>
  <c r="Z201" i="1" s="1"/>
  <c r="AA201" i="1" s="1"/>
  <c r="X227" i="1"/>
  <c r="Y229" i="1"/>
  <c r="Z229" i="1" s="1"/>
  <c r="X243" i="1"/>
  <c r="Y245" i="1"/>
  <c r="Z245" i="1" s="1"/>
  <c r="AA245" i="1" s="1"/>
  <c r="AA249" i="1"/>
  <c r="X259" i="1"/>
  <c r="Y261" i="1"/>
  <c r="Z261" i="1" s="1"/>
  <c r="X271" i="1"/>
  <c r="Y273" i="1"/>
  <c r="Z273" i="1" s="1"/>
  <c r="AB273" i="1" s="1"/>
  <c r="X283" i="1"/>
  <c r="Y285" i="1"/>
  <c r="Z285" i="1" s="1"/>
  <c r="AB285" i="1" s="1"/>
  <c r="X299" i="1"/>
  <c r="Y301" i="1"/>
  <c r="Z301" i="1" s="1"/>
  <c r="AB301" i="1" s="1"/>
  <c r="X315" i="1"/>
  <c r="Y317" i="1"/>
  <c r="Z317" i="1" s="1"/>
  <c r="X331" i="1"/>
  <c r="Y333" i="1"/>
  <c r="Z333" i="1" s="1"/>
  <c r="X347" i="1"/>
  <c r="Y349" i="1"/>
  <c r="Z349" i="1" s="1"/>
  <c r="X363" i="1"/>
  <c r="Y365" i="1"/>
  <c r="Z365" i="1" s="1"/>
  <c r="AB365" i="1" s="1"/>
  <c r="AA369" i="1"/>
  <c r="X379" i="1"/>
  <c r="Y381" i="1"/>
  <c r="Z381" i="1" s="1"/>
  <c r="AA381" i="1" s="1"/>
  <c r="X395" i="1"/>
  <c r="Z395" i="1" s="1"/>
  <c r="AA395" i="1" s="1"/>
  <c r="Y397" i="1"/>
  <c r="Z397" i="1" s="1"/>
  <c r="X411" i="1"/>
  <c r="Y413" i="1"/>
  <c r="Z413" i="1" s="1"/>
  <c r="AA417" i="1"/>
  <c r="X427" i="1"/>
  <c r="Y429" i="1"/>
  <c r="Z429" i="1" s="1"/>
  <c r="AA429" i="1" s="1"/>
  <c r="X443" i="1"/>
  <c r="Y445" i="1"/>
  <c r="Z445" i="1" s="1"/>
  <c r="AA454" i="1"/>
  <c r="AH524" i="5" s="1"/>
  <c r="X492" i="1"/>
  <c r="Y529" i="1"/>
  <c r="Z529" i="1" s="1"/>
  <c r="X533" i="1"/>
  <c r="Z533" i="1" s="1"/>
  <c r="AA533" i="1" s="1"/>
  <c r="J566" i="5" s="1"/>
  <c r="Y534" i="1"/>
  <c r="Z534" i="1" s="1"/>
  <c r="AA463" i="1"/>
  <c r="AF566" i="5" s="1"/>
  <c r="X507" i="1"/>
  <c r="Z507" i="1" s="1"/>
  <c r="AA507" i="1" s="1"/>
  <c r="R566" i="5" s="1"/>
  <c r="Y509" i="1"/>
  <c r="Z509" i="1" s="1"/>
  <c r="AA509" i="1" s="1"/>
  <c r="S571" i="5" s="1"/>
  <c r="X480" i="1"/>
  <c r="Y468" i="1"/>
  <c r="Z468" i="1" s="1"/>
  <c r="AA468" i="1" s="1"/>
  <c r="X482" i="1"/>
  <c r="Y470" i="1"/>
  <c r="Z470" i="1" s="1"/>
  <c r="X487" i="1"/>
  <c r="Y524" i="1"/>
  <c r="Z524" i="1" s="1"/>
  <c r="X549" i="1"/>
  <c r="Y576" i="1"/>
  <c r="Z576" i="1" s="1"/>
  <c r="AA576" i="1" s="1"/>
  <c r="Z599" i="1"/>
  <c r="AA599" i="1" s="1"/>
  <c r="X564" i="1"/>
  <c r="Y582" i="1"/>
  <c r="Z582" i="1" s="1"/>
  <c r="X587" i="1"/>
  <c r="Y553" i="1"/>
  <c r="Z553" i="1" s="1"/>
  <c r="X605" i="1"/>
  <c r="Y592" i="1"/>
  <c r="Z592" i="1" s="1"/>
  <c r="AA592" i="1" s="1"/>
  <c r="X637" i="1"/>
  <c r="Y639" i="1"/>
  <c r="Z639" i="1" s="1"/>
  <c r="X622" i="1"/>
  <c r="Y649" i="1"/>
  <c r="Z649" i="1" s="1"/>
  <c r="AA649" i="1" s="1"/>
  <c r="AA625" i="1"/>
  <c r="W595" i="5" s="1"/>
  <c r="X630" i="1"/>
  <c r="Y631" i="1"/>
  <c r="Z631" i="1" s="1"/>
  <c r="X667" i="1"/>
  <c r="X180" i="1"/>
  <c r="Y180" i="1"/>
  <c r="X196" i="1"/>
  <c r="Y196" i="1"/>
  <c r="X212" i="1"/>
  <c r="Y212" i="1"/>
  <c r="X224" i="1"/>
  <c r="Y224" i="1"/>
  <c r="X240" i="1"/>
  <c r="AA240" i="1" s="1"/>
  <c r="R483" i="5" s="1"/>
  <c r="Y240" i="1"/>
  <c r="X256" i="1"/>
  <c r="Y256" i="1"/>
  <c r="X280" i="1"/>
  <c r="Y280" i="1"/>
  <c r="X296" i="1"/>
  <c r="Y296" i="1"/>
  <c r="X312" i="1"/>
  <c r="Y312" i="1"/>
  <c r="X328" i="1"/>
  <c r="Y328" i="1"/>
  <c r="X344" i="1"/>
  <c r="Y344" i="1"/>
  <c r="X360" i="1"/>
  <c r="Y360" i="1"/>
  <c r="X376" i="1"/>
  <c r="Y376" i="1"/>
  <c r="X392" i="1"/>
  <c r="Y392" i="1"/>
  <c r="X408" i="1"/>
  <c r="Y408" i="1"/>
  <c r="X424" i="1"/>
  <c r="Y424" i="1"/>
  <c r="X440" i="1"/>
  <c r="Y440" i="1"/>
  <c r="X456" i="1"/>
  <c r="Y456" i="1"/>
  <c r="X498" i="1"/>
  <c r="Y498" i="1"/>
  <c r="X505" i="1"/>
  <c r="Y505" i="1"/>
  <c r="X479" i="1"/>
  <c r="Y479" i="1"/>
  <c r="X545" i="1"/>
  <c r="Y545" i="1"/>
  <c r="X523" i="1"/>
  <c r="Y523" i="1"/>
  <c r="X575" i="1"/>
  <c r="Y575" i="1"/>
  <c r="AA560" i="1"/>
  <c r="X580" i="1"/>
  <c r="Y580" i="1"/>
  <c r="X550" i="1"/>
  <c r="Y550" i="1"/>
  <c r="X591" i="1"/>
  <c r="Y591" i="1"/>
  <c r="X635" i="1"/>
  <c r="Y635" i="1"/>
  <c r="X645" i="1"/>
  <c r="Y645" i="1"/>
  <c r="X628" i="1"/>
  <c r="Y628" i="1"/>
  <c r="X664" i="1"/>
  <c r="Y664" i="1"/>
  <c r="X36" i="1"/>
  <c r="Z36" i="1" s="1"/>
  <c r="AA36" i="1" s="1"/>
  <c r="X84" i="1"/>
  <c r="X91" i="1"/>
  <c r="Z91" i="1" s="1"/>
  <c r="AA91" i="1" s="1"/>
  <c r="X93" i="1"/>
  <c r="Z93" i="1" s="1"/>
  <c r="AA93" i="1" s="1"/>
  <c r="X95" i="1"/>
  <c r="Y89" i="1"/>
  <c r="Z89" i="1" s="1"/>
  <c r="X109" i="1"/>
  <c r="Z109" i="1" s="1"/>
  <c r="X141" i="1"/>
  <c r="Z141" i="1" s="1"/>
  <c r="AA141" i="1" s="1"/>
  <c r="Y132" i="1"/>
  <c r="Z132" i="1" s="1"/>
  <c r="AA132" i="1" s="1"/>
  <c r="K440" i="5" s="1"/>
  <c r="X145" i="1"/>
  <c r="X147" i="1"/>
  <c r="Y133" i="1"/>
  <c r="Z133" i="1" s="1"/>
  <c r="X167" i="1"/>
  <c r="AA170" i="1"/>
  <c r="J458" i="5" s="1"/>
  <c r="AA202" i="1"/>
  <c r="X260" i="1"/>
  <c r="Y260" i="1"/>
  <c r="AA262" i="1"/>
  <c r="N487" i="5" s="1"/>
  <c r="X272" i="1"/>
  <c r="Y272" i="1"/>
  <c r="X284" i="1"/>
  <c r="Y284" i="1"/>
  <c r="X300" i="1"/>
  <c r="Y300" i="1"/>
  <c r="X316" i="1"/>
  <c r="Y316" i="1"/>
  <c r="X332" i="1"/>
  <c r="Y332" i="1"/>
  <c r="X348" i="1"/>
  <c r="Y348" i="1"/>
  <c r="X364" i="1"/>
  <c r="Y364" i="1"/>
  <c r="X380" i="1"/>
  <c r="Y380" i="1"/>
  <c r="X396" i="1"/>
  <c r="Y396" i="1"/>
  <c r="X412" i="1"/>
  <c r="Y412" i="1"/>
  <c r="X419" i="1"/>
  <c r="Y421" i="1"/>
  <c r="AA421" i="1" s="1"/>
  <c r="X435" i="1"/>
  <c r="Y437" i="1"/>
  <c r="AA437" i="1" s="1"/>
  <c r="AA441" i="1"/>
  <c r="X451" i="1"/>
  <c r="Y453" i="1"/>
  <c r="AA457" i="1"/>
  <c r="AA530" i="1"/>
  <c r="X460" i="1"/>
  <c r="Y531" i="1"/>
  <c r="X502" i="1"/>
  <c r="Y477" i="1"/>
  <c r="Z477" i="1" s="1"/>
  <c r="AA477" i="1" s="1"/>
  <c r="X512" i="1"/>
  <c r="Z512" i="1" s="1"/>
  <c r="AA512" i="1" s="1"/>
  <c r="V571" i="5" s="1"/>
  <c r="Y513" i="1"/>
  <c r="Z513" i="1" s="1"/>
  <c r="AA513" i="1" s="1"/>
  <c r="X517" i="1"/>
  <c r="Z517" i="1" s="1"/>
  <c r="AA517" i="1" s="1"/>
  <c r="Z570" i="5" s="1"/>
  <c r="Y544" i="1"/>
  <c r="Z544" i="1" s="1"/>
  <c r="AA544" i="1" s="1"/>
  <c r="Z573" i="5" s="1"/>
  <c r="X484" i="1"/>
  <c r="Z484" i="1" s="1"/>
  <c r="AA484" i="1" s="1"/>
  <c r="Y491" i="1"/>
  <c r="Z491" i="1" s="1"/>
  <c r="AA491" i="1" s="1"/>
  <c r="X490" i="1"/>
  <c r="Z490" i="1" s="1"/>
  <c r="AA490" i="1" s="1"/>
  <c r="AJ567" i="5" s="1"/>
  <c r="Y574" i="1"/>
  <c r="Z574" i="1" s="1"/>
  <c r="AA574" i="1" s="1"/>
  <c r="X558" i="1"/>
  <c r="Z558" i="1" s="1"/>
  <c r="AA558" i="1" s="1"/>
  <c r="Y563" i="1"/>
  <c r="Z563" i="1" s="1"/>
  <c r="AA563" i="1" s="1"/>
  <c r="L585" i="5" s="1"/>
  <c r="X566" i="1"/>
  <c r="Z566" i="1" s="1"/>
  <c r="AA566" i="1" s="1"/>
  <c r="Y610" i="1"/>
  <c r="Z610" i="1" s="1"/>
  <c r="X604" i="1"/>
  <c r="Y570" i="1"/>
  <c r="X614" i="1"/>
  <c r="Y595" i="1"/>
  <c r="Z595" i="1" s="1"/>
  <c r="AA636" i="1"/>
  <c r="H596" i="5" s="1"/>
  <c r="X619" i="1"/>
  <c r="Y621" i="1"/>
  <c r="Z621" i="1" s="1"/>
  <c r="AA621" i="1" s="1"/>
  <c r="AA646" i="1"/>
  <c r="X651" i="1"/>
  <c r="Y652" i="1"/>
  <c r="Z652" i="1" s="1"/>
  <c r="X659" i="1"/>
  <c r="Z659" i="1" s="1"/>
  <c r="Y661" i="1"/>
  <c r="AA661" i="1" s="1"/>
  <c r="X20" i="1"/>
  <c r="X25" i="1"/>
  <c r="X18" i="1"/>
  <c r="Y104" i="1"/>
  <c r="Z104" i="1" s="1"/>
  <c r="AA104" i="1" s="1"/>
  <c r="X117" i="1"/>
  <c r="X151" i="1"/>
  <c r="Y152" i="1"/>
  <c r="Z152" i="1" s="1"/>
  <c r="AA152" i="1" s="1"/>
  <c r="X159" i="1"/>
  <c r="X165" i="1"/>
  <c r="X184" i="1"/>
  <c r="Y184" i="1"/>
  <c r="X228" i="1"/>
  <c r="Y228" i="1"/>
  <c r="X244" i="1"/>
  <c r="Y244" i="1"/>
  <c r="Z61" i="1"/>
  <c r="AB61" i="1" s="1"/>
  <c r="X179" i="1"/>
  <c r="Y181" i="1"/>
  <c r="Z181" i="1" s="1"/>
  <c r="AB181" i="1" s="1"/>
  <c r="X195" i="1"/>
  <c r="Y197" i="1"/>
  <c r="Z197" i="1" s="1"/>
  <c r="AA197" i="1" s="1"/>
  <c r="AB458" i="5" s="1"/>
  <c r="X211" i="1"/>
  <c r="Y213" i="1"/>
  <c r="Z213" i="1" s="1"/>
  <c r="AB213" i="1" s="1"/>
  <c r="Z221" i="1"/>
  <c r="X223" i="1"/>
  <c r="Y225" i="1"/>
  <c r="Z225" i="1" s="1"/>
  <c r="AA225" i="1" s="1"/>
  <c r="X239" i="1"/>
  <c r="Y241" i="1"/>
  <c r="Z241" i="1" s="1"/>
  <c r="AA241" i="1" s="1"/>
  <c r="X255" i="1"/>
  <c r="Y257" i="1"/>
  <c r="Z257" i="1" s="1"/>
  <c r="AB257" i="1" s="1"/>
  <c r="AA274" i="1"/>
  <c r="AA275" i="1"/>
  <c r="X279" i="1"/>
  <c r="Z279" i="1" s="1"/>
  <c r="AA279" i="1" s="1"/>
  <c r="AD490" i="5" s="1"/>
  <c r="Y281" i="1"/>
  <c r="Z281" i="1" s="1"/>
  <c r="AA281" i="1" s="1"/>
  <c r="X295" i="1"/>
  <c r="Y297" i="1"/>
  <c r="Z297" i="1" s="1"/>
  <c r="X311" i="1"/>
  <c r="Y313" i="1"/>
  <c r="Z313" i="1" s="1"/>
  <c r="X327" i="1"/>
  <c r="Y329" i="1"/>
  <c r="Z329" i="1" s="1"/>
  <c r="X343" i="1"/>
  <c r="Z343" i="1" s="1"/>
  <c r="AA343" i="1" s="1"/>
  <c r="Y345" i="1"/>
  <c r="Z345" i="1" s="1"/>
  <c r="AA345" i="1" s="1"/>
  <c r="X359" i="1"/>
  <c r="Z359" i="1" s="1"/>
  <c r="AA359" i="1" s="1"/>
  <c r="Y361" i="1"/>
  <c r="Z361" i="1" s="1"/>
  <c r="AA361" i="1" s="1"/>
  <c r="X375" i="1"/>
  <c r="Z375" i="1" s="1"/>
  <c r="AA375" i="1" s="1"/>
  <c r="AI520" i="5" s="1"/>
  <c r="Y377" i="1"/>
  <c r="Z377" i="1" s="1"/>
  <c r="X391" i="1"/>
  <c r="Y393" i="1"/>
  <c r="Z393" i="1" s="1"/>
  <c r="AA393" i="1" s="1"/>
  <c r="X407" i="1"/>
  <c r="Y409" i="1"/>
  <c r="Z409" i="1" s="1"/>
  <c r="X416" i="1"/>
  <c r="Y416" i="1"/>
  <c r="X432" i="1"/>
  <c r="Y432" i="1"/>
  <c r="AA445" i="1"/>
  <c r="W520" i="5" s="1"/>
  <c r="X448" i="1"/>
  <c r="Y448" i="1"/>
  <c r="X495" i="1"/>
  <c r="Y495" i="1"/>
  <c r="X501" i="1"/>
  <c r="Y501" i="1"/>
  <c r="X478" i="1"/>
  <c r="Y478" i="1"/>
  <c r="X459" i="1"/>
  <c r="Y459" i="1"/>
  <c r="X546" i="1"/>
  <c r="Y546" i="1"/>
  <c r="X527" i="1"/>
  <c r="Y527" i="1"/>
  <c r="X577" i="1"/>
  <c r="Y577" i="1"/>
  <c r="X601" i="1"/>
  <c r="Y601" i="1"/>
  <c r="AA609" i="1"/>
  <c r="X588" i="1"/>
  <c r="Y588" i="1"/>
  <c r="AA603" i="1"/>
  <c r="X557" i="1"/>
  <c r="Y557" i="1"/>
  <c r="X641" i="1"/>
  <c r="Y641" i="1"/>
  <c r="X624" i="1"/>
  <c r="Y624" i="1"/>
  <c r="X633" i="1"/>
  <c r="Y633" i="1"/>
  <c r="AA634" i="1"/>
  <c r="AB520" i="5" l="1"/>
  <c r="D556" i="5"/>
  <c r="AD603" i="5"/>
  <c r="D603" i="5" s="1"/>
  <c r="Q523" i="5"/>
  <c r="W523" i="5"/>
  <c r="K396" i="5"/>
  <c r="L502" i="5"/>
  <c r="AE520" i="5"/>
  <c r="L392" i="5"/>
  <c r="AJ599" i="5"/>
  <c r="J384" i="5"/>
  <c r="Z591" i="5"/>
  <c r="H382" i="5"/>
  <c r="S589" i="5"/>
  <c r="K348" i="5"/>
  <c r="AC555" i="5"/>
  <c r="G332" i="5"/>
  <c r="P539" i="5"/>
  <c r="G331" i="5"/>
  <c r="P538" i="5"/>
  <c r="F324" i="5"/>
  <c r="K531" i="5"/>
  <c r="F323" i="5"/>
  <c r="K530" i="5"/>
  <c r="AE487" i="5"/>
  <c r="AD487" i="5"/>
  <c r="J283" i="5"/>
  <c r="AB490" i="5"/>
  <c r="I279" i="5"/>
  <c r="V486" i="5"/>
  <c r="L272" i="5"/>
  <c r="AI479" i="5"/>
  <c r="J446" i="5"/>
  <c r="G239" i="5"/>
  <c r="P446" i="5"/>
  <c r="W433" i="5"/>
  <c r="F226" i="5"/>
  <c r="K433" i="5"/>
  <c r="E398" i="5"/>
  <c r="G605" i="5"/>
  <c r="F379" i="5"/>
  <c r="K586" i="5"/>
  <c r="G580" i="5"/>
  <c r="I361" i="5"/>
  <c r="V568" i="5"/>
  <c r="L316" i="5"/>
  <c r="AI523" i="5"/>
  <c r="J355" i="5"/>
  <c r="AA562" i="5"/>
  <c r="I311" i="5"/>
  <c r="W518" i="5"/>
  <c r="F470" i="5"/>
  <c r="AB141" i="1"/>
  <c r="K442" i="5"/>
  <c r="Z429" i="5"/>
  <c r="E378" i="5"/>
  <c r="H585" i="5"/>
  <c r="I520" i="5"/>
  <c r="AD520" i="5"/>
  <c r="H393" i="5"/>
  <c r="S600" i="5"/>
  <c r="X581" i="5"/>
  <c r="M581" i="5"/>
  <c r="I583" i="5"/>
  <c r="I359" i="5"/>
  <c r="X566" i="5"/>
  <c r="D184" i="5"/>
  <c r="T529" i="5"/>
  <c r="K275" i="5"/>
  <c r="AF482" i="5"/>
  <c r="L262" i="5"/>
  <c r="AG469" i="5"/>
  <c r="F253" i="5"/>
  <c r="J460" i="5"/>
  <c r="I216" i="5"/>
  <c r="X423" i="5"/>
  <c r="H425" i="5"/>
  <c r="Z425" i="5"/>
  <c r="K239" i="5"/>
  <c r="AD446" i="5"/>
  <c r="O429" i="5"/>
  <c r="K429" i="5"/>
  <c r="M423" i="5"/>
  <c r="J212" i="5"/>
  <c r="AB419" i="5"/>
  <c r="F408" i="5"/>
  <c r="I201" i="5"/>
  <c r="X408" i="5"/>
  <c r="F235" i="5"/>
  <c r="J442" i="5"/>
  <c r="L227" i="5"/>
  <c r="AI434" i="5"/>
  <c r="W412" i="5"/>
  <c r="AF412" i="5"/>
  <c r="J233" i="5"/>
  <c r="AA440" i="5"/>
  <c r="E225" i="5"/>
  <c r="E432" i="5"/>
  <c r="F211" i="5"/>
  <c r="K418" i="5"/>
  <c r="F251" i="5"/>
  <c r="I458" i="5"/>
  <c r="I241" i="5"/>
  <c r="X448" i="5"/>
  <c r="G233" i="5"/>
  <c r="P440" i="5"/>
  <c r="I328" i="5"/>
  <c r="V535" i="5"/>
  <c r="K267" i="5"/>
  <c r="AC474" i="5"/>
  <c r="E264" i="5"/>
  <c r="G471" i="5"/>
  <c r="E247" i="5"/>
  <c r="G454" i="5"/>
  <c r="F229" i="5"/>
  <c r="L436" i="5"/>
  <c r="I399" i="5"/>
  <c r="V606" i="5"/>
  <c r="F398" i="5"/>
  <c r="L605" i="5"/>
  <c r="Z595" i="5"/>
  <c r="AJ593" i="5"/>
  <c r="AI593" i="5"/>
  <c r="F378" i="5"/>
  <c r="K585" i="5"/>
  <c r="AB608" i="1"/>
  <c r="J583" i="5"/>
  <c r="I366" i="5"/>
  <c r="V573" i="5"/>
  <c r="L358" i="5"/>
  <c r="AJ565" i="5"/>
  <c r="J345" i="5"/>
  <c r="Y552" i="5"/>
  <c r="I343" i="5"/>
  <c r="V550" i="5"/>
  <c r="G330" i="5"/>
  <c r="O537" i="5"/>
  <c r="F265" i="5"/>
  <c r="I472" i="5"/>
  <c r="J315" i="5"/>
  <c r="AA522" i="5"/>
  <c r="AJ420" i="5"/>
  <c r="E308" i="5"/>
  <c r="E515" i="5"/>
  <c r="I319" i="5"/>
  <c r="V526" i="5"/>
  <c r="U595" i="5"/>
  <c r="J260" i="5"/>
  <c r="AB467" i="5"/>
  <c r="F314" i="5"/>
  <c r="K521" i="5"/>
  <c r="I274" i="5"/>
  <c r="W481" i="5"/>
  <c r="E377" i="5"/>
  <c r="H584" i="5"/>
  <c r="E312" i="5"/>
  <c r="F519" i="5"/>
  <c r="G254" i="5"/>
  <c r="M461" i="5"/>
  <c r="AE474" i="5"/>
  <c r="Y473" i="5"/>
  <c r="I240" i="5"/>
  <c r="V447" i="5"/>
  <c r="H216" i="5"/>
  <c r="T423" i="5"/>
  <c r="J296" i="5"/>
  <c r="Y503" i="5"/>
  <c r="H340" i="5"/>
  <c r="R547" i="5"/>
  <c r="G326" i="5"/>
  <c r="O533" i="5"/>
  <c r="F285" i="5"/>
  <c r="L492" i="5"/>
  <c r="J364" i="5"/>
  <c r="Y571" i="5"/>
  <c r="K357" i="5"/>
  <c r="AE564" i="5"/>
  <c r="F399" i="5"/>
  <c r="K606" i="5"/>
  <c r="E246" i="5"/>
  <c r="G453" i="5"/>
  <c r="J308" i="5"/>
  <c r="AA515" i="5"/>
  <c r="AA191" i="1"/>
  <c r="X458" i="5" s="1"/>
  <c r="Z488" i="1"/>
  <c r="AA488" i="1" s="1"/>
  <c r="Z583" i="1"/>
  <c r="AA583" i="1" s="1"/>
  <c r="Q583" i="5" s="1"/>
  <c r="Z342" i="1"/>
  <c r="Z270" i="1"/>
  <c r="Z242" i="1"/>
  <c r="AA242" i="1" s="1"/>
  <c r="AA418" i="1"/>
  <c r="AB418" i="1" s="1"/>
  <c r="P429" i="5"/>
  <c r="Z226" i="1"/>
  <c r="AA469" i="1"/>
  <c r="Z642" i="1"/>
  <c r="AA642" i="1" s="1"/>
  <c r="AB642" i="1" s="1"/>
  <c r="Z555" i="1"/>
  <c r="Z402" i="1"/>
  <c r="Z354" i="1"/>
  <c r="AA354" i="1" s="1"/>
  <c r="Z298" i="1"/>
  <c r="AA298" i="1" s="1"/>
  <c r="Z326" i="1"/>
  <c r="AA522" i="1"/>
  <c r="AE571" i="5" s="1"/>
  <c r="AA307" i="1"/>
  <c r="Z362" i="1"/>
  <c r="AA267" i="1"/>
  <c r="AA584" i="1"/>
  <c r="S585" i="5" s="1"/>
  <c r="Z655" i="1"/>
  <c r="AB655" i="1" s="1"/>
  <c r="Z182" i="1"/>
  <c r="AA182" i="1" s="1"/>
  <c r="Z358" i="1"/>
  <c r="AA358" i="1" s="1"/>
  <c r="Z426" i="1"/>
  <c r="AA426" i="1" s="1"/>
  <c r="Y184" i="5"/>
  <c r="D305" i="5"/>
  <c r="D143" i="9"/>
  <c r="D349" i="5"/>
  <c r="D187" i="9"/>
  <c r="AA313" i="1"/>
  <c r="AB313" i="1" s="1"/>
  <c r="AA659" i="1"/>
  <c r="AA652" i="1"/>
  <c r="AC185" i="5"/>
  <c r="AH440" i="5"/>
  <c r="AA109" i="1"/>
  <c r="AA362" i="1"/>
  <c r="AC524" i="5" s="1"/>
  <c r="O483" i="5"/>
  <c r="AA524" i="1"/>
  <c r="H360" i="5" s="1"/>
  <c r="AA317" i="1"/>
  <c r="AB317" i="1" s="1"/>
  <c r="P459" i="5"/>
  <c r="AA137" i="1"/>
  <c r="H440" i="5"/>
  <c r="AA66" i="1"/>
  <c r="AJ423" i="5"/>
  <c r="AA57" i="1"/>
  <c r="AI423" i="5" s="1"/>
  <c r="AE419" i="5"/>
  <c r="AA160" i="1"/>
  <c r="AJ440" i="5"/>
  <c r="AA615" i="1"/>
  <c r="AA600" i="1"/>
  <c r="N581" i="5" s="1"/>
  <c r="AB305" i="1"/>
  <c r="AA435" i="5"/>
  <c r="AA129" i="1"/>
  <c r="AA39" i="1"/>
  <c r="E395" i="10"/>
  <c r="F394" i="10"/>
  <c r="AA554" i="1"/>
  <c r="AB554" i="1" s="1"/>
  <c r="Z458" i="5"/>
  <c r="E550" i="5"/>
  <c r="E343" i="5"/>
  <c r="AE495" i="5"/>
  <c r="K288" i="5"/>
  <c r="U522" i="5"/>
  <c r="E529" i="5"/>
  <c r="E322" i="5"/>
  <c r="AF434" i="5"/>
  <c r="K227" i="5"/>
  <c r="J448" i="5"/>
  <c r="D448" i="5" s="1"/>
  <c r="F241" i="5"/>
  <c r="O566" i="5"/>
  <c r="W585" i="5"/>
  <c r="T584" i="5"/>
  <c r="H377" i="5"/>
  <c r="AD437" i="5"/>
  <c r="K230" i="5"/>
  <c r="AG416" i="5"/>
  <c r="L209" i="5"/>
  <c r="I571" i="5"/>
  <c r="G396" i="5"/>
  <c r="X459" i="5"/>
  <c r="I252" i="5"/>
  <c r="N599" i="5"/>
  <c r="G392" i="5"/>
  <c r="E473" i="5"/>
  <c r="W586" i="5"/>
  <c r="I379" i="5"/>
  <c r="Z523" i="5"/>
  <c r="Q519" i="5"/>
  <c r="H312" i="5"/>
  <c r="J600" i="5"/>
  <c r="F393" i="5"/>
  <c r="N521" i="5"/>
  <c r="T432" i="5"/>
  <c r="G440" i="5"/>
  <c r="N486" i="5"/>
  <c r="AB574" i="1"/>
  <c r="S580" i="5"/>
  <c r="AB512" i="1"/>
  <c r="E571" i="5"/>
  <c r="O515" i="5"/>
  <c r="G308" i="5"/>
  <c r="H566" i="5"/>
  <c r="AE566" i="5"/>
  <c r="AI547" i="5"/>
  <c r="D547" i="5" s="1"/>
  <c r="L340" i="5"/>
  <c r="AD469" i="5"/>
  <c r="D469" i="5" s="1"/>
  <c r="K262" i="5"/>
  <c r="AE416" i="5"/>
  <c r="K209" i="5"/>
  <c r="AH420" i="5"/>
  <c r="L213" i="5"/>
  <c r="F474" i="5"/>
  <c r="AB475" i="1"/>
  <c r="T461" i="5"/>
  <c r="D461" i="5" s="1"/>
  <c r="H254" i="5"/>
  <c r="T515" i="5"/>
  <c r="H308" i="5"/>
  <c r="Z565" i="5"/>
  <c r="D565" i="5" s="1"/>
  <c r="J358" i="5"/>
  <c r="V583" i="5"/>
  <c r="AF523" i="5"/>
  <c r="K316" i="5"/>
  <c r="M452" i="5"/>
  <c r="Q459" i="5"/>
  <c r="G552" i="5"/>
  <c r="D552" i="5" s="1"/>
  <c r="E345" i="5"/>
  <c r="AJ502" i="5"/>
  <c r="AA538" i="5"/>
  <c r="D538" i="5" s="1"/>
  <c r="J331" i="5"/>
  <c r="O606" i="5"/>
  <c r="G399" i="5"/>
  <c r="P431" i="5"/>
  <c r="G224" i="5"/>
  <c r="J447" i="5"/>
  <c r="D447" i="5" s="1"/>
  <c r="F240" i="5"/>
  <c r="H475" i="5"/>
  <c r="E268" i="5"/>
  <c r="W533" i="5"/>
  <c r="D533" i="5" s="1"/>
  <c r="I326" i="5"/>
  <c r="L529" i="5"/>
  <c r="F322" i="5"/>
  <c r="Z542" i="1"/>
  <c r="AA542" i="1" s="1"/>
  <c r="AB490" i="1"/>
  <c r="R567" i="5"/>
  <c r="AB484" i="1"/>
  <c r="N571" i="5"/>
  <c r="W564" i="5"/>
  <c r="D564" i="5" s="1"/>
  <c r="I357" i="5"/>
  <c r="J481" i="5"/>
  <c r="D481" i="5" s="1"/>
  <c r="F274" i="5"/>
  <c r="AC467" i="5"/>
  <c r="D467" i="5" s="1"/>
  <c r="K260" i="5"/>
  <c r="Y524" i="5"/>
  <c r="Q482" i="5"/>
  <c r="H275" i="5"/>
  <c r="M426" i="5"/>
  <c r="G219" i="5"/>
  <c r="AH442" i="5"/>
  <c r="L235" i="5"/>
  <c r="O458" i="5"/>
  <c r="G251" i="5"/>
  <c r="AD471" i="5"/>
  <c r="D471" i="5" s="1"/>
  <c r="K264" i="5"/>
  <c r="Z537" i="5"/>
  <c r="D537" i="5" s="1"/>
  <c r="J330" i="5"/>
  <c r="AF472" i="5"/>
  <c r="K265" i="5"/>
  <c r="AJ473" i="5"/>
  <c r="L266" i="5"/>
  <c r="T522" i="5"/>
  <c r="H315" i="5"/>
  <c r="M453" i="5"/>
  <c r="G246" i="5"/>
  <c r="AE591" i="5"/>
  <c r="D591" i="5" s="1"/>
  <c r="K384" i="5"/>
  <c r="AB539" i="5"/>
  <c r="J332" i="5"/>
  <c r="N526" i="5"/>
  <c r="G319" i="5"/>
  <c r="AC490" i="5"/>
  <c r="K283" i="5"/>
  <c r="O605" i="5"/>
  <c r="D605" i="5" s="1"/>
  <c r="G398" i="5"/>
  <c r="U410" i="5"/>
  <c r="AA589" i="5"/>
  <c r="J382" i="5"/>
  <c r="O531" i="5"/>
  <c r="G324" i="5"/>
  <c r="AB498" i="5"/>
  <c r="D498" i="5" s="1"/>
  <c r="J291" i="5"/>
  <c r="AB225" i="1"/>
  <c r="H479" i="5"/>
  <c r="D479" i="5" s="1"/>
  <c r="E272" i="5"/>
  <c r="F596" i="5"/>
  <c r="AB544" i="1"/>
  <c r="J573" i="5"/>
  <c r="AD470" i="5"/>
  <c r="T585" i="5"/>
  <c r="F581" i="5"/>
  <c r="AB584" i="5"/>
  <c r="Z529" i="5"/>
  <c r="J322" i="5"/>
  <c r="AD493" i="5"/>
  <c r="P460" i="5"/>
  <c r="G253" i="5"/>
  <c r="K425" i="5"/>
  <c r="AB111" i="1"/>
  <c r="AB418" i="5"/>
  <c r="J211" i="5"/>
  <c r="AC581" i="5"/>
  <c r="F535" i="5"/>
  <c r="E328" i="5"/>
  <c r="F573" i="5"/>
  <c r="AD432" i="5"/>
  <c r="E518" i="5"/>
  <c r="I555" i="5"/>
  <c r="D555" i="5" s="1"/>
  <c r="F348" i="5"/>
  <c r="O530" i="5"/>
  <c r="G323" i="5"/>
  <c r="Z487" i="5"/>
  <c r="J280" i="5"/>
  <c r="Z583" i="5"/>
  <c r="AB517" i="1"/>
  <c r="U562" i="5"/>
  <c r="D562" i="5" s="1"/>
  <c r="I355" i="5"/>
  <c r="Q458" i="5"/>
  <c r="H251" i="5"/>
  <c r="J230" i="5"/>
  <c r="AB584" i="1"/>
  <c r="I553" i="5"/>
  <c r="Z435" i="5"/>
  <c r="I440" i="5"/>
  <c r="F233" i="5"/>
  <c r="I426" i="5"/>
  <c r="M454" i="5"/>
  <c r="G247" i="5"/>
  <c r="W436" i="5"/>
  <c r="D436" i="5" s="1"/>
  <c r="I229" i="5"/>
  <c r="F522" i="5"/>
  <c r="E315" i="5"/>
  <c r="V492" i="5"/>
  <c r="I285" i="5"/>
  <c r="Z390" i="1"/>
  <c r="AA390" i="1" s="1"/>
  <c r="Z87" i="1"/>
  <c r="Z464" i="1"/>
  <c r="AA464" i="1" s="1"/>
  <c r="Z647" i="1"/>
  <c r="AA647" i="1" s="1"/>
  <c r="AB647" i="1" s="1"/>
  <c r="Z218" i="1"/>
  <c r="Z198" i="1"/>
  <c r="Z450" i="1"/>
  <c r="AA450" i="1" s="1"/>
  <c r="Z378" i="1"/>
  <c r="AA378" i="1" s="1"/>
  <c r="AJ520" i="5" s="1"/>
  <c r="Z230" i="1"/>
  <c r="AB230" i="1" s="1"/>
  <c r="Z586" i="1"/>
  <c r="AA586" i="1" s="1"/>
  <c r="Z406" i="1"/>
  <c r="AA406" i="1" s="1"/>
  <c r="K313" i="5" s="1"/>
  <c r="Z278" i="1"/>
  <c r="AB278" i="1" s="1"/>
  <c r="Z246" i="1"/>
  <c r="AB246" i="1" s="1"/>
  <c r="Z314" i="1"/>
  <c r="AB314" i="1" s="1"/>
  <c r="Z616" i="1"/>
  <c r="AA616" i="1" s="1"/>
  <c r="Z596" i="1"/>
  <c r="AA596" i="1" s="1"/>
  <c r="E374" i="5" s="1"/>
  <c r="Z262" i="1"/>
  <c r="AB262" i="1" s="1"/>
  <c r="Z114" i="1"/>
  <c r="AA114" i="1" s="1"/>
  <c r="Z430" i="1"/>
  <c r="AA430" i="1" s="1"/>
  <c r="AA87" i="1"/>
  <c r="Z306" i="1"/>
  <c r="AB306" i="1" s="1"/>
  <c r="Z657" i="1"/>
  <c r="Z516" i="1"/>
  <c r="AA516" i="1" s="1"/>
  <c r="Z536" i="1"/>
  <c r="Z338" i="1"/>
  <c r="Z560" i="1"/>
  <c r="AB560" i="1" s="1"/>
  <c r="Z330" i="1"/>
  <c r="AA510" i="1"/>
  <c r="AB510" i="1" s="1"/>
  <c r="AA466" i="1"/>
  <c r="AB576" i="1"/>
  <c r="AB249" i="1"/>
  <c r="AA310" i="1"/>
  <c r="AB649" i="1"/>
  <c r="AA610" i="1"/>
  <c r="AA237" i="1"/>
  <c r="AB237" i="1" s="1"/>
  <c r="AB361" i="1"/>
  <c r="AB563" i="1"/>
  <c r="AB481" i="1"/>
  <c r="AA69" i="1"/>
  <c r="Z294" i="1"/>
  <c r="AB294" i="1" s="1"/>
  <c r="AB173" i="1"/>
  <c r="AA45" i="1"/>
  <c r="AA133" i="1"/>
  <c r="AB245" i="1"/>
  <c r="AB325" i="1"/>
  <c r="AA270" i="1"/>
  <c r="Y496" i="5" s="1"/>
  <c r="AA277" i="1"/>
  <c r="AB277" i="1" s="1"/>
  <c r="AA595" i="1"/>
  <c r="AA658" i="1"/>
  <c r="AB658" i="1" s="1"/>
  <c r="AB269" i="1"/>
  <c r="AA102" i="1"/>
  <c r="AA397" i="1"/>
  <c r="AB397" i="1" s="1"/>
  <c r="AA261" i="1"/>
  <c r="AA377" i="1"/>
  <c r="AB168" i="1"/>
  <c r="AA373" i="1"/>
  <c r="AA253" i="1"/>
  <c r="AA89" i="1"/>
  <c r="AA297" i="1"/>
  <c r="AB36" i="1"/>
  <c r="AB369" i="1"/>
  <c r="AB217" i="1"/>
  <c r="AB197" i="1"/>
  <c r="AB395" i="1"/>
  <c r="AB201" i="1"/>
  <c r="AC107" i="5" s="1"/>
  <c r="AB346" i="1"/>
  <c r="AB73" i="1"/>
  <c r="AB177" i="1"/>
  <c r="AB31" i="1"/>
  <c r="AB434" i="1"/>
  <c r="AB152" i="1"/>
  <c r="AB386" i="1"/>
  <c r="AB477" i="1"/>
  <c r="AB140" i="1"/>
  <c r="AB49" i="1"/>
  <c r="AB104" i="1"/>
  <c r="AB433" i="1"/>
  <c r="AA425" i="1"/>
  <c r="AA410" i="1"/>
  <c r="AI183" i="5" s="1"/>
  <c r="AA409" i="1"/>
  <c r="AA631" i="1"/>
  <c r="Z90" i="1"/>
  <c r="AA90" i="1" s="1"/>
  <c r="H429" i="5" s="1"/>
  <c r="AA229" i="1"/>
  <c r="H473" i="5" s="1"/>
  <c r="AA189" i="1"/>
  <c r="AB393" i="1"/>
  <c r="AA639" i="1"/>
  <c r="G596" i="5" s="1"/>
  <c r="AA529" i="1"/>
  <c r="AB193" i="1"/>
  <c r="AA119" i="1"/>
  <c r="AB449" i="1"/>
  <c r="AA120" i="1"/>
  <c r="AA413" i="1"/>
  <c r="AB241" i="1"/>
  <c r="Z84" i="1"/>
  <c r="AA84" i="1"/>
  <c r="AB429" i="1"/>
  <c r="AA333" i="1"/>
  <c r="H520" i="5" s="1"/>
  <c r="AA465" i="1"/>
  <c r="H359" i="5" s="1"/>
  <c r="AA309" i="1"/>
  <c r="AA349" i="1"/>
  <c r="AB441" i="1"/>
  <c r="AB663" i="1"/>
  <c r="AB621" i="1"/>
  <c r="AB592" i="1"/>
  <c r="AB175" i="1"/>
  <c r="AB558" i="1"/>
  <c r="AB457" i="1"/>
  <c r="AB394" i="1"/>
  <c r="AB509" i="1"/>
  <c r="AB463" i="1"/>
  <c r="AB417" i="1"/>
  <c r="AB374" i="1"/>
  <c r="AB149" i="1"/>
  <c r="AB58" i="1"/>
  <c r="AB486" i="1"/>
  <c r="AB353" i="1"/>
  <c r="AB445" i="1"/>
  <c r="AB345" i="1"/>
  <c r="AB279" i="1"/>
  <c r="AB513" i="1"/>
  <c r="AB507" i="1"/>
  <c r="AB602" i="1"/>
  <c r="AB383" i="1"/>
  <c r="AB86" i="1"/>
  <c r="AB538" i="1"/>
  <c r="AB233" i="1"/>
  <c r="AB343" i="1"/>
  <c r="AB91" i="1"/>
  <c r="AB381" i="1"/>
  <c r="AB46" i="1"/>
  <c r="AB118" i="1"/>
  <c r="AB85" i="1"/>
  <c r="AB585" i="1"/>
  <c r="AB514" i="1"/>
  <c r="AB357" i="1"/>
  <c r="AB375" i="1"/>
  <c r="AB191" i="1"/>
  <c r="AB491" i="1"/>
  <c r="AB447" i="1"/>
  <c r="AB573" i="1"/>
  <c r="AB599" i="1"/>
  <c r="AB80" i="1"/>
  <c r="AB52" i="1"/>
  <c r="AB562" i="1"/>
  <c r="AB341" i="1"/>
  <c r="AB122" i="1"/>
  <c r="AB337" i="1"/>
  <c r="AB82" i="1"/>
  <c r="AB6" i="1"/>
  <c r="AB235" i="1"/>
  <c r="AB518" i="1"/>
  <c r="AB281" i="1"/>
  <c r="AB169" i="1"/>
  <c r="AB322" i="1"/>
  <c r="AB105" i="1"/>
  <c r="AB499" i="1"/>
  <c r="AB206" i="1"/>
  <c r="AB282" i="1"/>
  <c r="AB533" i="1"/>
  <c r="AB561" i="1"/>
  <c r="AB66" i="1"/>
  <c r="AB203" i="1"/>
  <c r="AB559" i="1"/>
  <c r="Z302" i="1"/>
  <c r="AA302" i="1" s="1"/>
  <c r="I502" i="5" s="1"/>
  <c r="AB653" i="1"/>
  <c r="AB618" i="1"/>
  <c r="AB625" i="1"/>
  <c r="Z210" i="1"/>
  <c r="AB506" i="1"/>
  <c r="AA496" i="1"/>
  <c r="AA321" i="1"/>
  <c r="AB389" i="1"/>
  <c r="AB566" i="1"/>
  <c r="AB157" i="1"/>
  <c r="AB267" i="1"/>
  <c r="AB93" i="1"/>
  <c r="AA470" i="1"/>
  <c r="AB127" i="1"/>
  <c r="AB137" i="1"/>
  <c r="AB205" i="1"/>
  <c r="Z178" i="1"/>
  <c r="Z489" i="1"/>
  <c r="AA489" i="1" s="1"/>
  <c r="Z258" i="1"/>
  <c r="AB258" i="1" s="1"/>
  <c r="Z662" i="1"/>
  <c r="AB662" i="1" s="1"/>
  <c r="AB3" i="1"/>
  <c r="AB471" i="1"/>
  <c r="AB572" i="1"/>
  <c r="AB359" i="1"/>
  <c r="AB468" i="1"/>
  <c r="AB171" i="1"/>
  <c r="AB423" i="1"/>
  <c r="AA657" i="1"/>
  <c r="AA555" i="1"/>
  <c r="Z611" i="1"/>
  <c r="AA611" i="1" s="1"/>
  <c r="Z521" i="1"/>
  <c r="AA521" i="1" s="1"/>
  <c r="Z274" i="1"/>
  <c r="AB274" i="1" s="1"/>
  <c r="AA210" i="1"/>
  <c r="Z286" i="1"/>
  <c r="Z532" i="1"/>
  <c r="AA532" i="1" s="1"/>
  <c r="Z414" i="1"/>
  <c r="AB414" i="1" s="1"/>
  <c r="Z623" i="1"/>
  <c r="AB623" i="1" s="1"/>
  <c r="Z617" i="1"/>
  <c r="AA617" i="1" s="1"/>
  <c r="Z525" i="1"/>
  <c r="AA525" i="1" s="1"/>
  <c r="AI570" i="5" s="1"/>
  <c r="AA504" i="1"/>
  <c r="AH571" i="5" s="1"/>
  <c r="Z222" i="1"/>
  <c r="AA222" i="1" s="1"/>
  <c r="Z254" i="1"/>
  <c r="AA254" i="1" s="1"/>
  <c r="H487" i="5" s="1"/>
  <c r="Z454" i="1"/>
  <c r="AB454" i="1" s="1"/>
  <c r="Z438" i="1"/>
  <c r="AA438" i="1" s="1"/>
  <c r="AA523" i="5" s="1"/>
  <c r="AA338" i="1"/>
  <c r="Z250" i="1"/>
  <c r="Z547" i="1"/>
  <c r="AA547" i="1" s="1"/>
  <c r="Z643" i="1"/>
  <c r="AA643" i="1" s="1"/>
  <c r="Q596" i="5" s="1"/>
  <c r="Z142" i="1"/>
  <c r="AA142" i="1" s="1"/>
  <c r="Z654" i="1"/>
  <c r="AA654" i="1" s="1"/>
  <c r="AB595" i="5" s="1"/>
  <c r="Z494" i="1"/>
  <c r="AA494" i="1"/>
  <c r="AB567" i="5" s="1"/>
  <c r="AA405" i="1"/>
  <c r="Z405" i="1"/>
  <c r="Z371" i="1"/>
  <c r="AA371" i="1" s="1"/>
  <c r="Z238" i="1"/>
  <c r="AA238" i="1"/>
  <c r="O485" i="5" s="1"/>
  <c r="AA77" i="1"/>
  <c r="Z77" i="1"/>
  <c r="Z500" i="1"/>
  <c r="AA500" i="1"/>
  <c r="Z644" i="1"/>
  <c r="AA644" i="1"/>
  <c r="I595" i="5" s="1"/>
  <c r="Z551" i="1"/>
  <c r="AA551" i="1" s="1"/>
  <c r="Z579" i="1"/>
  <c r="AA579" i="1"/>
  <c r="Z535" i="1"/>
  <c r="AA535" i="1"/>
  <c r="K573" i="5" s="1"/>
  <c r="Z291" i="1"/>
  <c r="AA291" i="1" s="1"/>
  <c r="I503" i="5" s="1"/>
  <c r="AA553" i="1"/>
  <c r="AD581" i="5" s="1"/>
  <c r="AA582" i="1"/>
  <c r="P585" i="5" s="1"/>
  <c r="AB318" i="1"/>
  <c r="Z67" i="1"/>
  <c r="AA67" i="1" s="1"/>
  <c r="Z47" i="1"/>
  <c r="AA47" i="1" s="1"/>
  <c r="AB417" i="5" s="1"/>
  <c r="Z23" i="1"/>
  <c r="AA23" i="1" s="1"/>
  <c r="G410" i="5" s="1"/>
  <c r="AB135" i="1"/>
  <c r="AB186" i="1"/>
  <c r="AA534" i="1"/>
  <c r="AA185" i="1"/>
  <c r="S184" i="5" s="1"/>
  <c r="AB153" i="1"/>
  <c r="AB121" i="1"/>
  <c r="Z78" i="1"/>
  <c r="Z472" i="1"/>
  <c r="AA472" i="1" s="1"/>
  <c r="Z661" i="1"/>
  <c r="Z107" i="1"/>
  <c r="AA107" i="1" s="1"/>
  <c r="Z81" i="1"/>
  <c r="Z247" i="1"/>
  <c r="Z606" i="1"/>
  <c r="Z483" i="1"/>
  <c r="Z398" i="1"/>
  <c r="AA398" i="1" s="1"/>
  <c r="AE553" i="5" s="1"/>
  <c r="Z323" i="1"/>
  <c r="Z578" i="1"/>
  <c r="AA578" i="1" s="1"/>
  <c r="F376" i="5" s="1"/>
  <c r="Z504" i="1"/>
  <c r="Z415" i="1"/>
  <c r="Z366" i="1"/>
  <c r="AA366" i="1" s="1"/>
  <c r="Z266" i="1"/>
  <c r="Z62" i="1"/>
  <c r="AA62" i="1" s="1"/>
  <c r="Z70" i="1"/>
  <c r="AA70" i="1" s="1"/>
  <c r="Z650" i="1"/>
  <c r="AA650" i="1" s="1"/>
  <c r="Z565" i="1"/>
  <c r="AA565" i="1" s="1"/>
  <c r="H378" i="5" s="1"/>
  <c r="Z526" i="1"/>
  <c r="AA526" i="1" s="1"/>
  <c r="Z219" i="1"/>
  <c r="AB219" i="1" s="1"/>
  <c r="Z53" i="1"/>
  <c r="AB174" i="1"/>
  <c r="AB458" i="1"/>
  <c r="AB358" i="1"/>
  <c r="AB342" i="1"/>
  <c r="AB326" i="1"/>
  <c r="Z22" i="1"/>
  <c r="Z453" i="1"/>
  <c r="AB548" i="1"/>
  <c r="Z138" i="1"/>
  <c r="Z75" i="1"/>
  <c r="AA75" i="1" s="1"/>
  <c r="AB154" i="1"/>
  <c r="Z71" i="1"/>
  <c r="AA71" i="1" s="1"/>
  <c r="N423" i="5" s="1"/>
  <c r="Z570" i="1"/>
  <c r="AA570" i="1" s="1"/>
  <c r="AF585" i="5" s="1"/>
  <c r="Z545" i="1"/>
  <c r="AA545" i="1" s="1"/>
  <c r="Z505" i="1"/>
  <c r="AA505" i="1" s="1"/>
  <c r="Z440" i="1"/>
  <c r="AA440" i="1" s="1"/>
  <c r="Z76" i="1"/>
  <c r="AA76" i="1" s="1"/>
  <c r="J218" i="5" s="1"/>
  <c r="Z24" i="1"/>
  <c r="AA24" i="1" s="1"/>
  <c r="H412" i="5" s="1"/>
  <c r="Z8" i="1"/>
  <c r="AB603" i="1"/>
  <c r="AB522" i="1"/>
  <c r="Z531" i="1"/>
  <c r="Z437" i="1"/>
  <c r="AB437" i="1" s="1"/>
  <c r="Z421" i="1"/>
  <c r="AB421" i="1" s="1"/>
  <c r="Z275" i="1"/>
  <c r="Z207" i="1"/>
  <c r="Z632" i="1"/>
  <c r="Z569" i="1"/>
  <c r="AA569" i="1" s="1"/>
  <c r="J377" i="5" s="1"/>
  <c r="Z541" i="1"/>
  <c r="AA541" i="1" s="1"/>
  <c r="Z403" i="1"/>
  <c r="AB403" i="1" s="1"/>
  <c r="Z387" i="1"/>
  <c r="AA387" i="1" s="1"/>
  <c r="Z335" i="1"/>
  <c r="AA335" i="1" s="1"/>
  <c r="I528" i="5" s="1"/>
  <c r="Z581" i="1"/>
  <c r="AA581" i="1" s="1"/>
  <c r="Z497" i="1"/>
  <c r="AA497" i="1" s="1"/>
  <c r="H568" i="5" s="1"/>
  <c r="Z287" i="1"/>
  <c r="AA287" i="1" s="1"/>
  <c r="AJ500" i="5" s="1"/>
  <c r="Z234" i="1"/>
  <c r="Z640" i="1"/>
  <c r="AB640" i="1" s="1"/>
  <c r="Z612" i="1"/>
  <c r="AA612" i="1" s="1"/>
  <c r="G582" i="5" s="1"/>
  <c r="Z355" i="1"/>
  <c r="Z214" i="1"/>
  <c r="AA214" i="1" s="1"/>
  <c r="AB626" i="1"/>
  <c r="AB488" i="1"/>
  <c r="AB646" i="1"/>
  <c r="Z51" i="1"/>
  <c r="AA51" i="1" s="1"/>
  <c r="Z163" i="1"/>
  <c r="AA163" i="1" s="1"/>
  <c r="Z115" i="1"/>
  <c r="AA115" i="1" s="1"/>
  <c r="X434" i="5" s="1"/>
  <c r="Z98" i="1"/>
  <c r="AB665" i="1"/>
  <c r="Z523" i="1"/>
  <c r="AA523" i="1" s="1"/>
  <c r="Z240" i="1"/>
  <c r="AB240" i="1" s="1"/>
  <c r="Z620" i="1"/>
  <c r="Z598" i="1"/>
  <c r="AA598" i="1" s="1"/>
  <c r="Z515" i="1"/>
  <c r="AA515" i="1" s="1"/>
  <c r="Z60" i="1"/>
  <c r="AA60" i="1" s="1"/>
  <c r="P423" i="5" s="1"/>
  <c r="Z4" i="1"/>
  <c r="AA4" i="1" s="1"/>
  <c r="Z187" i="1"/>
  <c r="AA187" i="1"/>
  <c r="W450" i="5" s="1"/>
  <c r="Z319" i="1"/>
  <c r="AA319" i="1" s="1"/>
  <c r="F520" i="5" s="1"/>
  <c r="Z303" i="1"/>
  <c r="AA303" i="1" s="1"/>
  <c r="Z367" i="1"/>
  <c r="AA367" i="1"/>
  <c r="AB634" i="1"/>
  <c r="AI107" i="5" s="1"/>
  <c r="AB609" i="1"/>
  <c r="AB402" i="1"/>
  <c r="AB636" i="1"/>
  <c r="Z332" i="1"/>
  <c r="AA332" i="1" s="1"/>
  <c r="H518" i="5" s="1"/>
  <c r="AB226" i="1"/>
  <c r="AB161" i="1"/>
  <c r="AB134" i="1"/>
  <c r="Z9" i="1"/>
  <c r="AA9" i="1" s="1"/>
  <c r="G409" i="5" s="1"/>
  <c r="Z666" i="1"/>
  <c r="AA666" i="1" s="1"/>
  <c r="Z613" i="1"/>
  <c r="AA613" i="1" s="1"/>
  <c r="AG593" i="5" s="1"/>
  <c r="Z519" i="1"/>
  <c r="AA519" i="1" s="1"/>
  <c r="Z540" i="1"/>
  <c r="AA540" i="1" s="1"/>
  <c r="Z439" i="1"/>
  <c r="AB439" i="1" s="1"/>
  <c r="Z339" i="1"/>
  <c r="AB339" i="1" s="1"/>
  <c r="Z263" i="1"/>
  <c r="AA263" i="1" s="1"/>
  <c r="Z215" i="1"/>
  <c r="AA215" i="1" s="1"/>
  <c r="Z370" i="1"/>
  <c r="Z106" i="1"/>
  <c r="AA106" i="1" s="1"/>
  <c r="Z350" i="1"/>
  <c r="AA350" i="1" s="1"/>
  <c r="N523" i="5" s="1"/>
  <c r="Z399" i="1"/>
  <c r="AA399" i="1"/>
  <c r="Z641" i="1"/>
  <c r="AA641" i="1" s="1"/>
  <c r="AB539" i="1"/>
  <c r="Z348" i="1"/>
  <c r="AA348" i="1" s="1"/>
  <c r="S520" i="5" s="1"/>
  <c r="Z5" i="1"/>
  <c r="AA5" i="1" s="1"/>
  <c r="Z627" i="1"/>
  <c r="AA627" i="1" s="1"/>
  <c r="Z567" i="1"/>
  <c r="AA567" i="1" s="1"/>
  <c r="AB113" i="1"/>
  <c r="Z88" i="1"/>
  <c r="AA88" i="1" s="1"/>
  <c r="Z455" i="1"/>
  <c r="AA455" i="1" s="1"/>
  <c r="Z520" i="5" s="1"/>
  <c r="Z431" i="1"/>
  <c r="AA431" i="1" s="1"/>
  <c r="AA524" i="5" s="1"/>
  <c r="Z351" i="1"/>
  <c r="AA351" i="1" s="1"/>
  <c r="Z334" i="1"/>
  <c r="AA334" i="1" s="1"/>
  <c r="I524" i="5" s="1"/>
  <c r="Z290" i="1"/>
  <c r="AA290" i="1" s="1"/>
  <c r="H502" i="5" s="1"/>
  <c r="Z251" i="1"/>
  <c r="AA251" i="1" s="1"/>
  <c r="Z231" i="1"/>
  <c r="AA231" i="1" s="1"/>
  <c r="Z50" i="1"/>
  <c r="AB50" i="1" s="1"/>
  <c r="Z485" i="1"/>
  <c r="AA485" i="1" s="1"/>
  <c r="Z467" i="1"/>
  <c r="Z32" i="1"/>
  <c r="AA32" i="1" s="1"/>
  <c r="Z624" i="1"/>
  <c r="AA624" i="1" s="1"/>
  <c r="AB593" i="1"/>
  <c r="Z588" i="1"/>
  <c r="AA588" i="1" s="1"/>
  <c r="Z527" i="1"/>
  <c r="AA527" i="1" s="1"/>
  <c r="Z546" i="1"/>
  <c r="AA546" i="1" s="1"/>
  <c r="AB450" i="1"/>
  <c r="Z407" i="1"/>
  <c r="AA407" i="1" s="1"/>
  <c r="AB190" i="1"/>
  <c r="Z179" i="1"/>
  <c r="AA179" i="1"/>
  <c r="P183" i="5" s="1"/>
  <c r="Z228" i="1"/>
  <c r="Z184" i="1"/>
  <c r="AA184" i="1" s="1"/>
  <c r="Z18" i="1"/>
  <c r="AA18" i="1" s="1"/>
  <c r="Z619" i="1"/>
  <c r="AA619" i="1" s="1"/>
  <c r="P595" i="5" s="1"/>
  <c r="AB530" i="1"/>
  <c r="Z451" i="1"/>
  <c r="AA451" i="1"/>
  <c r="AB382" i="1"/>
  <c r="AA329" i="1"/>
  <c r="G526" i="5" s="1"/>
  <c r="Z316" i="1"/>
  <c r="AA316" i="1" s="1"/>
  <c r="AB170" i="1"/>
  <c r="AA147" i="1"/>
  <c r="S440" i="5" s="1"/>
  <c r="Z147" i="1"/>
  <c r="Z628" i="1"/>
  <c r="AA628" i="1" s="1"/>
  <c r="Z591" i="1"/>
  <c r="AA591" i="1" s="1"/>
  <c r="AC585" i="5" s="1"/>
  <c r="Z580" i="1"/>
  <c r="AA580" i="1" s="1"/>
  <c r="AB442" i="1"/>
  <c r="Z424" i="1"/>
  <c r="AA424" i="1" s="1"/>
  <c r="Z344" i="1"/>
  <c r="AA344" i="1" s="1"/>
  <c r="Z328" i="1"/>
  <c r="AA328" i="1" s="1"/>
  <c r="G525" i="5" s="1"/>
  <c r="Z256" i="1"/>
  <c r="Z622" i="1"/>
  <c r="AA622" i="1" s="1"/>
  <c r="AB556" i="1"/>
  <c r="Z605" i="1"/>
  <c r="AA605" i="1"/>
  <c r="AE581" i="5" s="1"/>
  <c r="Z427" i="1"/>
  <c r="AA427" i="1" s="1"/>
  <c r="Z347" i="1"/>
  <c r="AA347" i="1"/>
  <c r="Z331" i="1"/>
  <c r="AA331" i="1"/>
  <c r="H514" i="5" s="1"/>
  <c r="Z283" i="1"/>
  <c r="AA283" i="1" s="1"/>
  <c r="AE492" i="5" s="1"/>
  <c r="Z271" i="1"/>
  <c r="AA271" i="1"/>
  <c r="Z497" i="5" s="1"/>
  <c r="Z259" i="1"/>
  <c r="AA259" i="1"/>
  <c r="AB194" i="1"/>
  <c r="Z183" i="1"/>
  <c r="AA183" i="1"/>
  <c r="AA128" i="1"/>
  <c r="Z200" i="1"/>
  <c r="AA200" i="1"/>
  <c r="AA131" i="1"/>
  <c r="Z131" i="1"/>
  <c r="AA125" i="1"/>
  <c r="AF439" i="5" s="1"/>
  <c r="Z125" i="1"/>
  <c r="Z101" i="1"/>
  <c r="AA101" i="1" s="1"/>
  <c r="Z33" i="1"/>
  <c r="AA33" i="1" s="1"/>
  <c r="Z462" i="1"/>
  <c r="AA462" i="1"/>
  <c r="AE570" i="5" s="1"/>
  <c r="AA404" i="1"/>
  <c r="Z404" i="1"/>
  <c r="AA384" i="1"/>
  <c r="Z384" i="1"/>
  <c r="Z220" i="1"/>
  <c r="AA220" i="1" s="1"/>
  <c r="F473" i="5" s="1"/>
  <c r="Z204" i="1"/>
  <c r="AA204" i="1" s="1"/>
  <c r="E263" i="5" s="1"/>
  <c r="Z38" i="1"/>
  <c r="AA38" i="1" s="1"/>
  <c r="Z571" i="1"/>
  <c r="AA571" i="1" s="1"/>
  <c r="AH585" i="5" s="1"/>
  <c r="Z520" i="1"/>
  <c r="AA520" i="1" s="1"/>
  <c r="AB162" i="1"/>
  <c r="Z136" i="1"/>
  <c r="AA136" i="1" s="1"/>
  <c r="AB130" i="1"/>
  <c r="Z108" i="1"/>
  <c r="AA108" i="1" s="1"/>
  <c r="O433" i="5" s="1"/>
  <c r="Z63" i="1"/>
  <c r="AA63" i="1" s="1"/>
  <c r="X425" i="5" s="1"/>
  <c r="AB43" i="1"/>
  <c r="AA420" i="1"/>
  <c r="Z420" i="1"/>
  <c r="AA340" i="1"/>
  <c r="K518" i="5" s="1"/>
  <c r="Z340" i="1"/>
  <c r="Z320" i="1"/>
  <c r="AA320" i="1" s="1"/>
  <c r="F518" i="5" s="1"/>
  <c r="Z92" i="1"/>
  <c r="Z59" i="1"/>
  <c r="Z40" i="1"/>
  <c r="Z34" i="1"/>
  <c r="AA34" i="1" s="1"/>
  <c r="Z44" i="1"/>
  <c r="AA44" i="1"/>
  <c r="Z26" i="1"/>
  <c r="AA26" i="1" s="1"/>
  <c r="K410" i="5" s="1"/>
  <c r="Z638" i="1"/>
  <c r="AA638" i="1" s="1"/>
  <c r="Z607" i="1"/>
  <c r="Z461" i="1"/>
  <c r="AA461" i="1" s="1"/>
  <c r="G570" i="5" s="1"/>
  <c r="Z428" i="1"/>
  <c r="AA428" i="1"/>
  <c r="AA308" i="1"/>
  <c r="Z308" i="1"/>
  <c r="AA288" i="1"/>
  <c r="Z288" i="1"/>
  <c r="Z216" i="1"/>
  <c r="AA216" i="1" s="1"/>
  <c r="Z150" i="1"/>
  <c r="AA150" i="1" s="1"/>
  <c r="AA99" i="1"/>
  <c r="G433" i="5" s="1"/>
  <c r="Z99" i="1"/>
  <c r="AB65" i="1"/>
  <c r="Z55" i="1"/>
  <c r="Z16" i="1"/>
  <c r="AA16" i="1" s="1"/>
  <c r="Z29" i="1"/>
  <c r="AA29" i="1" s="1"/>
  <c r="Z459" i="1"/>
  <c r="AA495" i="1"/>
  <c r="E568" i="5" s="1"/>
  <c r="Z495" i="1"/>
  <c r="AA416" i="1"/>
  <c r="W522" i="5" s="1"/>
  <c r="Z416" i="1"/>
  <c r="Z327" i="1"/>
  <c r="AA327" i="1"/>
  <c r="G524" i="5" s="1"/>
  <c r="Z295" i="1"/>
  <c r="Z211" i="1"/>
  <c r="AA211" i="1"/>
  <c r="Z195" i="1"/>
  <c r="AA195" i="1" s="1"/>
  <c r="AA458" i="5" s="1"/>
  <c r="Z151" i="1"/>
  <c r="Z25" i="1"/>
  <c r="AA25" i="1" s="1"/>
  <c r="Z614" i="1"/>
  <c r="Z502" i="1"/>
  <c r="AA502" i="1" s="1"/>
  <c r="N568" i="5" s="1"/>
  <c r="Z272" i="1"/>
  <c r="AA272" i="1" s="1"/>
  <c r="Z260" i="1"/>
  <c r="AA260" i="1" s="1"/>
  <c r="Z145" i="1"/>
  <c r="AA145" i="1" s="1"/>
  <c r="AA645" i="1"/>
  <c r="Z645" i="1"/>
  <c r="Z635" i="1"/>
  <c r="AA635" i="1" s="1"/>
  <c r="AA550" i="1"/>
  <c r="Z550" i="1"/>
  <c r="AA575" i="1"/>
  <c r="G583" i="5" s="1"/>
  <c r="Z575" i="1"/>
  <c r="Z498" i="1"/>
  <c r="AA498" i="1" s="1"/>
  <c r="AD570" i="5" s="1"/>
  <c r="AA408" i="1"/>
  <c r="Z408" i="1"/>
  <c r="Z392" i="1"/>
  <c r="AA392" i="1" s="1"/>
  <c r="Z376" i="1"/>
  <c r="AA376" i="1" s="1"/>
  <c r="AA360" i="1"/>
  <c r="P520" i="5" s="1"/>
  <c r="Z360" i="1"/>
  <c r="AA312" i="1"/>
  <c r="Z312" i="1"/>
  <c r="AA212" i="1"/>
  <c r="Z212" i="1"/>
  <c r="Z667" i="1"/>
  <c r="AA667" i="1"/>
  <c r="Z606" i="5" s="1"/>
  <c r="Z315" i="1"/>
  <c r="AA315" i="1"/>
  <c r="Z243" i="1"/>
  <c r="AA243" i="1" s="1"/>
  <c r="AB112" i="1"/>
  <c r="Z110" i="1"/>
  <c r="AA110" i="1"/>
  <c r="Q432" i="5" s="1"/>
  <c r="Z94" i="1"/>
  <c r="AA94" i="1" s="1"/>
  <c r="AB429" i="5" s="1"/>
  <c r="Z172" i="1"/>
  <c r="AA172" i="1" s="1"/>
  <c r="Z17" i="1"/>
  <c r="AA17" i="1" s="1"/>
  <c r="J412" i="5" s="1"/>
  <c r="Z648" i="1"/>
  <c r="AA648" i="1"/>
  <c r="Z452" i="1"/>
  <c r="AA452" i="1" s="1"/>
  <c r="Z368" i="1"/>
  <c r="AA368" i="1" s="1"/>
  <c r="AA268" i="1"/>
  <c r="Z268" i="1"/>
  <c r="Z248" i="1"/>
  <c r="AA248" i="1" s="1"/>
  <c r="Z176" i="1"/>
  <c r="AA176" i="1" s="1"/>
  <c r="Z537" i="1"/>
  <c r="AA537" i="1" s="1"/>
  <c r="U183" i="5" s="1"/>
  <c r="Z252" i="1"/>
  <c r="AA252" i="1" s="1"/>
  <c r="Z10" i="1"/>
  <c r="AA10" i="1" s="1"/>
  <c r="Z35" i="1"/>
  <c r="AA35" i="1" s="1"/>
  <c r="Z2" i="1"/>
  <c r="AA2" i="1" s="1"/>
  <c r="L408" i="5" s="1"/>
  <c r="Z232" i="1"/>
  <c r="AA232" i="1" s="1"/>
  <c r="Z155" i="1"/>
  <c r="AA155" i="1" s="1"/>
  <c r="AA123" i="1"/>
  <c r="Z123" i="1"/>
  <c r="Z116" i="1"/>
  <c r="AA116" i="1" s="1"/>
  <c r="Y433" i="5" s="1"/>
  <c r="Z21" i="1"/>
  <c r="AA633" i="1"/>
  <c r="AI595" i="5" s="1"/>
  <c r="Z633" i="1"/>
  <c r="Z601" i="1"/>
  <c r="AA601" i="1" s="1"/>
  <c r="Z577" i="1"/>
  <c r="AA577" i="1" s="1"/>
  <c r="Z311" i="1"/>
  <c r="AA311" i="1"/>
  <c r="Z239" i="1"/>
  <c r="AA239" i="1" s="1"/>
  <c r="P483" i="5" s="1"/>
  <c r="Z244" i="1"/>
  <c r="AA244" i="1"/>
  <c r="Z165" i="1"/>
  <c r="AA165" i="1" s="1"/>
  <c r="AA117" i="1"/>
  <c r="Y435" i="5" s="1"/>
  <c r="Z117" i="1"/>
  <c r="Z20" i="1"/>
  <c r="AA20" i="1" s="1"/>
  <c r="Z651" i="1"/>
  <c r="AA651" i="1" s="1"/>
  <c r="Z460" i="1"/>
  <c r="AB446" i="1"/>
  <c r="Z435" i="1"/>
  <c r="AA435" i="1"/>
  <c r="T518" i="5" s="1"/>
  <c r="Z419" i="1"/>
  <c r="AA419" i="1" s="1"/>
  <c r="Z396" i="1"/>
  <c r="AA396" i="1"/>
  <c r="AD553" i="5" s="1"/>
  <c r="Z364" i="1"/>
  <c r="AA364" i="1" s="1"/>
  <c r="Z300" i="1"/>
  <c r="AA300" i="1" s="1"/>
  <c r="AB202" i="1"/>
  <c r="AA167" i="1"/>
  <c r="Z167" i="1"/>
  <c r="Z95" i="1"/>
  <c r="AA95" i="1" s="1"/>
  <c r="AB474" i="1"/>
  <c r="AA456" i="1"/>
  <c r="Z456" i="1"/>
  <c r="Z296" i="1"/>
  <c r="AA296" i="1" s="1"/>
  <c r="Z280" i="1"/>
  <c r="AA280" i="1" s="1"/>
  <c r="AD494" i="5" s="1"/>
  <c r="AB242" i="1"/>
  <c r="Z224" i="1"/>
  <c r="AA224" i="1" s="1"/>
  <c r="Z196" i="1"/>
  <c r="AA196" i="1" s="1"/>
  <c r="AA462" i="5" s="1"/>
  <c r="AA180" i="1"/>
  <c r="Z180" i="1"/>
  <c r="Z630" i="1"/>
  <c r="AA630" i="1" s="1"/>
  <c r="Z637" i="1"/>
  <c r="AA637" i="1" s="1"/>
  <c r="Z587" i="1"/>
  <c r="AA587" i="1" s="1"/>
  <c r="Z564" i="1"/>
  <c r="AA564" i="1"/>
  <c r="Z549" i="1"/>
  <c r="Z487" i="1"/>
  <c r="AA487" i="1" s="1"/>
  <c r="Z482" i="1"/>
  <c r="AA482" i="1"/>
  <c r="Z492" i="1"/>
  <c r="AB422" i="1"/>
  <c r="Z411" i="1"/>
  <c r="AA411" i="1" s="1"/>
  <c r="Z379" i="1"/>
  <c r="AA379" i="1" s="1"/>
  <c r="Z299" i="1"/>
  <c r="AA299" i="1"/>
  <c r="Z227" i="1"/>
  <c r="AA227" i="1" s="1"/>
  <c r="F480" i="5" s="1"/>
  <c r="AB160" i="1"/>
  <c r="Z42" i="1"/>
  <c r="AA42" i="1" s="1"/>
  <c r="J417" i="5" s="1"/>
  <c r="Z158" i="1"/>
  <c r="Z103" i="1"/>
  <c r="AA103" i="1" s="1"/>
  <c r="J435" i="5" s="1"/>
  <c r="Z543" i="1"/>
  <c r="AA543" i="1" s="1"/>
  <c r="Z444" i="1"/>
  <c r="AA444" i="1" s="1"/>
  <c r="AD524" i="5" s="1"/>
  <c r="AA388" i="1"/>
  <c r="Z388" i="1"/>
  <c r="Z276" i="1"/>
  <c r="AA276" i="1" s="1"/>
  <c r="Z208" i="1"/>
  <c r="Z72" i="1"/>
  <c r="AB72" i="1" s="1"/>
  <c r="Z56" i="1"/>
  <c r="AA56" i="1" s="1"/>
  <c r="J426" i="5" s="1"/>
  <c r="Z41" i="1"/>
  <c r="AA41" i="1"/>
  <c r="Z12" i="1"/>
  <c r="Z552" i="1"/>
  <c r="AA552" i="1"/>
  <c r="Z336" i="1"/>
  <c r="AA336" i="1" s="1"/>
  <c r="J526" i="5" s="1"/>
  <c r="AB97" i="1"/>
  <c r="Z79" i="1"/>
  <c r="AA79" i="1"/>
  <c r="Z493" i="1"/>
  <c r="AA493" i="1"/>
  <c r="Z356" i="1"/>
  <c r="AA356" i="1" s="1"/>
  <c r="AA324" i="1"/>
  <c r="G523" i="5" s="1"/>
  <c r="Z324" i="1"/>
  <c r="AA96" i="1"/>
  <c r="N430" i="5" s="1"/>
  <c r="Z96" i="1"/>
  <c r="Z13" i="1"/>
  <c r="AA13" i="1" s="1"/>
  <c r="AA412" i="5" s="1"/>
  <c r="Z27" i="1"/>
  <c r="AA27" i="1" s="1"/>
  <c r="L410" i="5" s="1"/>
  <c r="Z7" i="1"/>
  <c r="Z656" i="1"/>
  <c r="AA656" i="1" s="1"/>
  <c r="AE595" i="5" s="1"/>
  <c r="Z568" i="1"/>
  <c r="AA568" i="1" s="1"/>
  <c r="Z476" i="1"/>
  <c r="AA476" i="1" s="1"/>
  <c r="Z436" i="1"/>
  <c r="AA436" i="1" s="1"/>
  <c r="AA400" i="1"/>
  <c r="Z400" i="1"/>
  <c r="Z292" i="1"/>
  <c r="AA292" i="1" s="1"/>
  <c r="AB143" i="1"/>
  <c r="Z37" i="1"/>
  <c r="AA37" i="1" s="1"/>
  <c r="Z28" i="1"/>
  <c r="AA557" i="1"/>
  <c r="AG584" i="5" s="1"/>
  <c r="Z557" i="1"/>
  <c r="AA478" i="1"/>
  <c r="Z478" i="1"/>
  <c r="Z501" i="1"/>
  <c r="AA501" i="1" s="1"/>
  <c r="AF571" i="5" s="1"/>
  <c r="Z448" i="1"/>
  <c r="AA448" i="1" s="1"/>
  <c r="AA432" i="1"/>
  <c r="Z432" i="1"/>
  <c r="Z391" i="1"/>
  <c r="AA391" i="1"/>
  <c r="Z255" i="1"/>
  <c r="AA255" i="1"/>
  <c r="Z223" i="1"/>
  <c r="AA223" i="1"/>
  <c r="Z159" i="1"/>
  <c r="AA159" i="1" s="1"/>
  <c r="Z604" i="1"/>
  <c r="AA604" i="1" s="1"/>
  <c r="AF581" i="5" s="1"/>
  <c r="Z412" i="1"/>
  <c r="AA412" i="1" s="1"/>
  <c r="Z380" i="1"/>
  <c r="AA380" i="1" s="1"/>
  <c r="Z284" i="1"/>
  <c r="AA284" i="1" s="1"/>
  <c r="AF493" i="5" s="1"/>
  <c r="AA664" i="1"/>
  <c r="Z664" i="1"/>
  <c r="Z479" i="1"/>
  <c r="AA479" i="1" s="1"/>
  <c r="AB293" i="1"/>
  <c r="AB221" i="1"/>
  <c r="Z480" i="1"/>
  <c r="AA480" i="1" s="1"/>
  <c r="Z443" i="1"/>
  <c r="AA443" i="1"/>
  <c r="AC184" i="5" s="1"/>
  <c r="Z363" i="1"/>
  <c r="AA363" i="1"/>
  <c r="Z199" i="1"/>
  <c r="AA199" i="1" s="1"/>
  <c r="AB132" i="1"/>
  <c r="Z14" i="1"/>
  <c r="AA14" i="1" s="1"/>
  <c r="Z126" i="1"/>
  <c r="AA126" i="1" s="1"/>
  <c r="AG432" i="5" s="1"/>
  <c r="AA660" i="1"/>
  <c r="Z660" i="1"/>
  <c r="Z590" i="1"/>
  <c r="AA590" i="1" s="1"/>
  <c r="Z597" i="1"/>
  <c r="AA597" i="1" s="1"/>
  <c r="AA188" i="1"/>
  <c r="Z188" i="1"/>
  <c r="Z156" i="1"/>
  <c r="AA156" i="1" s="1"/>
  <c r="Z144" i="1"/>
  <c r="Z124" i="1"/>
  <c r="AA124" i="1"/>
  <c r="AE433" i="5" s="1"/>
  <c r="Z100" i="1"/>
  <c r="AA100" i="1" s="1"/>
  <c r="H433" i="5" s="1"/>
  <c r="AB74" i="1"/>
  <c r="Z15" i="1"/>
  <c r="AA15" i="1" s="1"/>
  <c r="Z19" i="1"/>
  <c r="AA19" i="1" s="1"/>
  <c r="Z503" i="1"/>
  <c r="AA503" i="1" s="1"/>
  <c r="AA372" i="1"/>
  <c r="R546" i="5" s="1"/>
  <c r="Z372" i="1"/>
  <c r="Z352" i="1"/>
  <c r="Z264" i="1"/>
  <c r="AA264" i="1" s="1"/>
  <c r="Z192" i="1"/>
  <c r="AA192" i="1" s="1"/>
  <c r="Y464" i="5" s="1"/>
  <c r="Z83" i="1"/>
  <c r="AA83" i="1" s="1"/>
  <c r="F222" i="5" s="1"/>
  <c r="Z68" i="1"/>
  <c r="AA68" i="1" s="1"/>
  <c r="Z48" i="1"/>
  <c r="Z30" i="1"/>
  <c r="AA30" i="1"/>
  <c r="AA594" i="1"/>
  <c r="Z594" i="1"/>
  <c r="Z473" i="1"/>
  <c r="AA473" i="1" s="1"/>
  <c r="Z508" i="1"/>
  <c r="AA508" i="1"/>
  <c r="Z304" i="1"/>
  <c r="AA304" i="1" s="1"/>
  <c r="Z164" i="1"/>
  <c r="AA164" i="1" s="1"/>
  <c r="Z148" i="1"/>
  <c r="AA148" i="1" s="1"/>
  <c r="H442" i="5" s="1"/>
  <c r="Z139" i="1"/>
  <c r="AA139" i="1" s="1"/>
  <c r="Z64" i="1"/>
  <c r="AA64" i="1" s="1"/>
  <c r="Z54" i="1"/>
  <c r="AA54" i="1"/>
  <c r="Z236" i="1"/>
  <c r="AA236" i="1" s="1"/>
  <c r="AB166" i="1"/>
  <c r="Z11" i="1"/>
  <c r="AA11" i="1" s="1"/>
  <c r="AB600" i="1" l="1"/>
  <c r="D589" i="5"/>
  <c r="D586" i="5"/>
  <c r="E567" i="5"/>
  <c r="T185" i="5"/>
  <c r="D539" i="5"/>
  <c r="J316" i="5"/>
  <c r="H184" i="5"/>
  <c r="AB583" i="1"/>
  <c r="D454" i="5"/>
  <c r="D531" i="5"/>
  <c r="K423" i="5"/>
  <c r="P571" i="5"/>
  <c r="AI502" i="5"/>
  <c r="K359" i="5"/>
  <c r="E311" i="5"/>
  <c r="I314" i="5"/>
  <c r="I388" i="5"/>
  <c r="G359" i="5"/>
  <c r="AA585" i="5"/>
  <c r="J317" i="5"/>
  <c r="L225" i="5"/>
  <c r="J311" i="5"/>
  <c r="AD593" i="5"/>
  <c r="G216" i="5"/>
  <c r="K346" i="5"/>
  <c r="L571" i="5"/>
  <c r="G106" i="5"/>
  <c r="Y581" i="5"/>
  <c r="H225" i="5"/>
  <c r="I315" i="5"/>
  <c r="K386" i="5"/>
  <c r="J388" i="5"/>
  <c r="W521" i="5"/>
  <c r="J222" i="5"/>
  <c r="P184" i="5"/>
  <c r="W458" i="5"/>
  <c r="I251" i="5"/>
  <c r="X410" i="5"/>
  <c r="AE585" i="5"/>
  <c r="N475" i="5"/>
  <c r="G268" i="5"/>
  <c r="F219" i="5"/>
  <c r="F366" i="5"/>
  <c r="E361" i="5"/>
  <c r="D550" i="5"/>
  <c r="N483" i="5"/>
  <c r="Q595" i="5"/>
  <c r="Z473" i="5"/>
  <c r="T520" i="5"/>
  <c r="X595" i="5"/>
  <c r="D593" i="5"/>
  <c r="Y417" i="5"/>
  <c r="P566" i="5"/>
  <c r="I570" i="5"/>
  <c r="D519" i="5"/>
  <c r="J266" i="5"/>
  <c r="AA518" i="5"/>
  <c r="H388" i="5"/>
  <c r="E205" i="5"/>
  <c r="G412" i="5"/>
  <c r="K184" i="5"/>
  <c r="G277" i="5"/>
  <c r="M484" i="5"/>
  <c r="G423" i="5"/>
  <c r="J216" i="5"/>
  <c r="Y423" i="5"/>
  <c r="F249" i="5"/>
  <c r="I456" i="5"/>
  <c r="F304" i="5"/>
  <c r="L511" i="5"/>
  <c r="AI571" i="5"/>
  <c r="R571" i="5"/>
  <c r="AE567" i="5"/>
  <c r="L376" i="5"/>
  <c r="AI583" i="5"/>
  <c r="N429" i="5"/>
  <c r="J429" i="5"/>
  <c r="G284" i="5"/>
  <c r="O491" i="5"/>
  <c r="H205" i="5"/>
  <c r="T412" i="5"/>
  <c r="K205" i="5"/>
  <c r="AD412" i="5"/>
  <c r="J184" i="5"/>
  <c r="J242" i="5"/>
  <c r="AB449" i="5"/>
  <c r="F374" i="5"/>
  <c r="I581" i="5"/>
  <c r="J373" i="5"/>
  <c r="AA580" i="5"/>
  <c r="O604" i="5"/>
  <c r="I397" i="5"/>
  <c r="W604" i="5"/>
  <c r="K203" i="5"/>
  <c r="AC410" i="5"/>
  <c r="J253" i="5"/>
  <c r="AB460" i="5"/>
  <c r="AB183" i="5"/>
  <c r="G333" i="5"/>
  <c r="P540" i="5"/>
  <c r="K356" i="5"/>
  <c r="AD563" i="5"/>
  <c r="G571" i="5"/>
  <c r="X571" i="5"/>
  <c r="I364" i="5"/>
  <c r="W571" i="5"/>
  <c r="I400" i="5"/>
  <c r="U607" i="5"/>
  <c r="E524" i="5"/>
  <c r="T524" i="5"/>
  <c r="I320" i="5"/>
  <c r="V527" i="5"/>
  <c r="E244" i="5"/>
  <c r="F451" i="5"/>
  <c r="K271" i="5"/>
  <c r="AD478" i="5"/>
  <c r="F282" i="5"/>
  <c r="I489" i="5"/>
  <c r="H523" i="5"/>
  <c r="AB523" i="5"/>
  <c r="J323" i="5"/>
  <c r="AA530" i="5"/>
  <c r="AJ571" i="5"/>
  <c r="T571" i="5"/>
  <c r="J203" i="5"/>
  <c r="AA410" i="5"/>
  <c r="F297" i="5"/>
  <c r="J504" i="5"/>
  <c r="J307" i="5"/>
  <c r="AA514" i="5"/>
  <c r="P568" i="5"/>
  <c r="AH568" i="5"/>
  <c r="G329" i="5"/>
  <c r="O536" i="5"/>
  <c r="E223" i="5"/>
  <c r="F430" i="5"/>
  <c r="Z581" i="5"/>
  <c r="G374" i="5"/>
  <c r="P581" i="5"/>
  <c r="F209" i="5"/>
  <c r="J416" i="5"/>
  <c r="J346" i="5"/>
  <c r="Z553" i="5"/>
  <c r="J370" i="5"/>
  <c r="Z577" i="5"/>
  <c r="L302" i="5"/>
  <c r="AI509" i="5"/>
  <c r="M524" i="5"/>
  <c r="L317" i="5"/>
  <c r="AJ524" i="5"/>
  <c r="P567" i="5"/>
  <c r="AH567" i="5"/>
  <c r="G378" i="5"/>
  <c r="O585" i="5"/>
  <c r="K393" i="5"/>
  <c r="AE600" i="5"/>
  <c r="J299" i="5"/>
  <c r="Y506" i="5"/>
  <c r="Z551" i="5"/>
  <c r="AI551" i="5"/>
  <c r="K222" i="5"/>
  <c r="AE429" i="5"/>
  <c r="F252" i="5"/>
  <c r="J459" i="5"/>
  <c r="F184" i="5"/>
  <c r="L303" i="5"/>
  <c r="AI510" i="5"/>
  <c r="AC183" i="5"/>
  <c r="G334" i="5"/>
  <c r="P541" i="5"/>
  <c r="E204" i="5"/>
  <c r="G411" i="5"/>
  <c r="F250" i="5"/>
  <c r="I457" i="5"/>
  <c r="L275" i="5"/>
  <c r="AG482" i="5"/>
  <c r="V584" i="5"/>
  <c r="J584" i="5"/>
  <c r="AA581" i="5"/>
  <c r="R581" i="5"/>
  <c r="K446" i="5"/>
  <c r="J239" i="5"/>
  <c r="Z446" i="5"/>
  <c r="J473" i="5"/>
  <c r="AA473" i="5"/>
  <c r="I202" i="5"/>
  <c r="V409" i="5"/>
  <c r="E281" i="5"/>
  <c r="G488" i="5"/>
  <c r="I367" i="5"/>
  <c r="V574" i="5"/>
  <c r="S459" i="5"/>
  <c r="L459" i="5"/>
  <c r="J276" i="5"/>
  <c r="AA483" i="5"/>
  <c r="I288" i="5"/>
  <c r="W495" i="5"/>
  <c r="I184" i="5"/>
  <c r="H392" i="5"/>
  <c r="S599" i="5"/>
  <c r="O486" i="5"/>
  <c r="J279" i="5"/>
  <c r="Z486" i="5"/>
  <c r="E309" i="5"/>
  <c r="E516" i="5"/>
  <c r="I263" i="5"/>
  <c r="X470" i="5"/>
  <c r="H341" i="5"/>
  <c r="S548" i="5"/>
  <c r="J347" i="5"/>
  <c r="AB554" i="5"/>
  <c r="M520" i="5"/>
  <c r="AG520" i="5"/>
  <c r="I383" i="5"/>
  <c r="V590" i="5"/>
  <c r="H391" i="5"/>
  <c r="R598" i="5"/>
  <c r="H238" i="5"/>
  <c r="Q445" i="5"/>
  <c r="G286" i="5"/>
  <c r="M493" i="5"/>
  <c r="AH474" i="5"/>
  <c r="H267" i="5"/>
  <c r="R474" i="5"/>
  <c r="AI184" i="5"/>
  <c r="H237" i="5"/>
  <c r="Q444" i="5"/>
  <c r="J270" i="5"/>
  <c r="Y477" i="5"/>
  <c r="E294" i="5"/>
  <c r="H501" i="5"/>
  <c r="I185" i="5"/>
  <c r="K295" i="5"/>
  <c r="AC502" i="5"/>
  <c r="R520" i="5"/>
  <c r="Y520" i="5"/>
  <c r="F390" i="5"/>
  <c r="K597" i="5"/>
  <c r="H210" i="5"/>
  <c r="R417" i="5"/>
  <c r="J235" i="5"/>
  <c r="AA442" i="5"/>
  <c r="L207" i="5"/>
  <c r="AG414" i="5"/>
  <c r="AE470" i="5"/>
  <c r="H470" i="5"/>
  <c r="I344" i="5"/>
  <c r="W551" i="5"/>
  <c r="K308" i="5"/>
  <c r="AE515" i="5"/>
  <c r="I206" i="5"/>
  <c r="X413" i="5"/>
  <c r="F227" i="5"/>
  <c r="I434" i="5"/>
  <c r="E234" i="5"/>
  <c r="H441" i="5"/>
  <c r="L261" i="5"/>
  <c r="AG468" i="5"/>
  <c r="AF433" i="5"/>
  <c r="L226" i="5"/>
  <c r="AI433" i="5"/>
  <c r="V185" i="5"/>
  <c r="G280" i="5"/>
  <c r="M487" i="5"/>
  <c r="J353" i="5"/>
  <c r="Y560" i="5"/>
  <c r="J596" i="5"/>
  <c r="H389" i="5"/>
  <c r="S596" i="5"/>
  <c r="I378" i="5"/>
  <c r="N585" i="5"/>
  <c r="J395" i="5"/>
  <c r="AB602" i="5"/>
  <c r="E310" i="5"/>
  <c r="E517" i="5"/>
  <c r="O412" i="5"/>
  <c r="N412" i="5"/>
  <c r="H258" i="5"/>
  <c r="S465" i="5"/>
  <c r="T183" i="5"/>
  <c r="H256" i="5"/>
  <c r="Q463" i="5"/>
  <c r="L527" i="5"/>
  <c r="K320" i="5"/>
  <c r="AF527" i="5"/>
  <c r="K372" i="5"/>
  <c r="AD579" i="5"/>
  <c r="K596" i="5"/>
  <c r="I389" i="5"/>
  <c r="W596" i="5"/>
  <c r="L205" i="5"/>
  <c r="AJ412" i="5"/>
  <c r="J474" i="5"/>
  <c r="J267" i="5"/>
  <c r="Z474" i="5"/>
  <c r="N529" i="5"/>
  <c r="AB585" i="5"/>
  <c r="U585" i="5"/>
  <c r="K344" i="5"/>
  <c r="AE551" i="5"/>
  <c r="G226" i="5"/>
  <c r="N433" i="5"/>
  <c r="X185" i="5"/>
  <c r="J263" i="5"/>
  <c r="Y470" i="5"/>
  <c r="G281" i="5"/>
  <c r="N488" i="5"/>
  <c r="I368" i="5"/>
  <c r="X575" i="5"/>
  <c r="J399" i="5"/>
  <c r="Y606" i="5"/>
  <c r="S183" i="5"/>
  <c r="Q543" i="5"/>
  <c r="AA408" i="5"/>
  <c r="W581" i="5"/>
  <c r="L581" i="5"/>
  <c r="G184" i="5"/>
  <c r="E248" i="5"/>
  <c r="H455" i="5"/>
  <c r="I269" i="5"/>
  <c r="X476" i="5"/>
  <c r="G381" i="5"/>
  <c r="O588" i="5"/>
  <c r="J336" i="5"/>
  <c r="Y543" i="5"/>
  <c r="H573" i="5"/>
  <c r="J366" i="5"/>
  <c r="Y573" i="5"/>
  <c r="AE584" i="5"/>
  <c r="Z584" i="5"/>
  <c r="L425" i="5"/>
  <c r="AB425" i="5"/>
  <c r="J368" i="5"/>
  <c r="AA575" i="5"/>
  <c r="L423" i="5"/>
  <c r="AA423" i="5"/>
  <c r="L368" i="5"/>
  <c r="AI575" i="5"/>
  <c r="AB565" i="1"/>
  <c r="Q585" i="5"/>
  <c r="K595" i="5"/>
  <c r="V595" i="5"/>
  <c r="J427" i="5"/>
  <c r="L427" i="5"/>
  <c r="I218" i="5"/>
  <c r="W425" i="5"/>
  <c r="H335" i="5"/>
  <c r="Q542" i="5"/>
  <c r="W583" i="5"/>
  <c r="K583" i="5"/>
  <c r="W184" i="5"/>
  <c r="G225" i="5"/>
  <c r="O432" i="5"/>
  <c r="V184" i="5"/>
  <c r="H259" i="5"/>
  <c r="T466" i="5"/>
  <c r="F365" i="5"/>
  <c r="J572" i="5"/>
  <c r="K216" i="5"/>
  <c r="AF423" i="5"/>
  <c r="G380" i="5"/>
  <c r="M587" i="5"/>
  <c r="K385" i="5"/>
  <c r="AC592" i="5"/>
  <c r="AF570" i="5"/>
  <c r="K570" i="5"/>
  <c r="K221" i="5"/>
  <c r="AE428" i="5"/>
  <c r="H338" i="5"/>
  <c r="R545" i="5"/>
  <c r="G236" i="5"/>
  <c r="O443" i="5"/>
  <c r="K371" i="5"/>
  <c r="AD578" i="5"/>
  <c r="F316" i="5"/>
  <c r="K523" i="5"/>
  <c r="G473" i="5"/>
  <c r="AD473" i="5"/>
  <c r="AB532" i="1"/>
  <c r="H571" i="5"/>
  <c r="AD583" i="5"/>
  <c r="Y583" i="5"/>
  <c r="J371" i="5"/>
  <c r="AA578" i="5"/>
  <c r="L566" i="5"/>
  <c r="AC566" i="5"/>
  <c r="E314" i="5"/>
  <c r="F521" i="5"/>
  <c r="AA183" i="5"/>
  <c r="E362" i="5"/>
  <c r="E569" i="5"/>
  <c r="G325" i="5"/>
  <c r="N532" i="5"/>
  <c r="AE185" i="5"/>
  <c r="AF502" i="5"/>
  <c r="AI566" i="5"/>
  <c r="Q566" i="5"/>
  <c r="O430" i="5"/>
  <c r="F223" i="5"/>
  <c r="K430" i="5"/>
  <c r="I352" i="5"/>
  <c r="V559" i="5"/>
  <c r="J232" i="5"/>
  <c r="AA439" i="5"/>
  <c r="I246" i="5"/>
  <c r="W453" i="5"/>
  <c r="K388" i="5"/>
  <c r="AF595" i="5"/>
  <c r="L350" i="5"/>
  <c r="AI557" i="5"/>
  <c r="AB410" i="1"/>
  <c r="L351" i="5"/>
  <c r="AJ558" i="5"/>
  <c r="AB425" i="1"/>
  <c r="J314" i="5"/>
  <c r="Y521" i="5"/>
  <c r="J300" i="5"/>
  <c r="Y507" i="5"/>
  <c r="L224" i="5"/>
  <c r="AI431" i="5"/>
  <c r="AB253" i="1"/>
  <c r="H488" i="5"/>
  <c r="H342" i="5"/>
  <c r="T549" i="5"/>
  <c r="G287" i="5"/>
  <c r="M494" i="5"/>
  <c r="F228" i="5"/>
  <c r="I435" i="5"/>
  <c r="L375" i="5"/>
  <c r="AJ582" i="5"/>
  <c r="AB133" i="1"/>
  <c r="I233" i="5"/>
  <c r="U440" i="5"/>
  <c r="H212" i="5"/>
  <c r="S419" i="5"/>
  <c r="AB583" i="5"/>
  <c r="U583" i="5"/>
  <c r="L503" i="5"/>
  <c r="AG503" i="5"/>
  <c r="AB466" i="1"/>
  <c r="T570" i="5"/>
  <c r="H570" i="5"/>
  <c r="X570" i="5"/>
  <c r="P430" i="5"/>
  <c r="I223" i="5"/>
  <c r="W430" i="5"/>
  <c r="J354" i="5"/>
  <c r="AA561" i="5"/>
  <c r="AB114" i="1"/>
  <c r="I231" i="5"/>
  <c r="W438" i="5"/>
  <c r="AB596" i="1"/>
  <c r="G581" i="5"/>
  <c r="AB616" i="1"/>
  <c r="J595" i="5"/>
  <c r="L520" i="5"/>
  <c r="AF520" i="5"/>
  <c r="AB586" i="1"/>
  <c r="W584" i="5"/>
  <c r="L307" i="5"/>
  <c r="AG514" i="5"/>
  <c r="H553" i="5"/>
  <c r="Z183" i="5"/>
  <c r="AA553" i="5"/>
  <c r="AB542" i="1"/>
  <c r="J369" i="5"/>
  <c r="Z576" i="5"/>
  <c r="L208" i="5"/>
  <c r="AG415" i="5"/>
  <c r="AG437" i="5"/>
  <c r="AI437" i="5"/>
  <c r="AB615" i="1"/>
  <c r="D107" i="5" s="1"/>
  <c r="E595" i="5"/>
  <c r="G245" i="5"/>
  <c r="E245" i="5"/>
  <c r="F452" i="5"/>
  <c r="D452" i="5" s="1"/>
  <c r="K219" i="5"/>
  <c r="AC426" i="5"/>
  <c r="H185" i="5"/>
  <c r="K233" i="5"/>
  <c r="AC440" i="5"/>
  <c r="G230" i="5"/>
  <c r="P437" i="5"/>
  <c r="M601" i="5"/>
  <c r="I394" i="5"/>
  <c r="X601" i="5"/>
  <c r="AB659" i="1"/>
  <c r="F397" i="5"/>
  <c r="J604" i="5"/>
  <c r="E307" i="5"/>
  <c r="E514" i="5"/>
  <c r="AB426" i="1"/>
  <c r="J339" i="5"/>
  <c r="Y546" i="5"/>
  <c r="AB182" i="1"/>
  <c r="H257" i="5"/>
  <c r="R464" i="5"/>
  <c r="Z492" i="5"/>
  <c r="U492" i="5"/>
  <c r="AB307" i="1"/>
  <c r="K306" i="5"/>
  <c r="AC513" i="5"/>
  <c r="E301" i="5"/>
  <c r="K301" i="5"/>
  <c r="D301" i="5" s="1"/>
  <c r="AC508" i="5"/>
  <c r="W183" i="5"/>
  <c r="G327" i="5"/>
  <c r="O534" i="5"/>
  <c r="J570" i="5"/>
  <c r="J363" i="5"/>
  <c r="AA570" i="5"/>
  <c r="F567" i="5"/>
  <c r="AB611" i="1"/>
  <c r="G394" i="5"/>
  <c r="AB390" i="1"/>
  <c r="P521" i="5"/>
  <c r="W464" i="5"/>
  <c r="N183" i="5"/>
  <c r="F306" i="5"/>
  <c r="AB469" i="1"/>
  <c r="N604" i="5"/>
  <c r="D604" i="5" s="1"/>
  <c r="M184" i="5"/>
  <c r="L216" i="5"/>
  <c r="Q518" i="5"/>
  <c r="AB406" i="1"/>
  <c r="AB129" i="1"/>
  <c r="AB298" i="1"/>
  <c r="F595" i="5"/>
  <c r="AB516" i="1"/>
  <c r="L230" i="5"/>
  <c r="D230" i="5" s="1"/>
  <c r="K317" i="5"/>
  <c r="AB652" i="1"/>
  <c r="AB362" i="1"/>
  <c r="F508" i="5"/>
  <c r="D508" i="5" s="1"/>
  <c r="AB405" i="1"/>
  <c r="AD183" i="5"/>
  <c r="AB57" i="1"/>
  <c r="I513" i="5"/>
  <c r="D513" i="5" s="1"/>
  <c r="H183" i="5"/>
  <c r="Q567" i="5"/>
  <c r="L219" i="5"/>
  <c r="D219" i="5" s="1"/>
  <c r="AI426" i="5"/>
  <c r="D426" i="5" s="1"/>
  <c r="AB378" i="1"/>
  <c r="AB310" i="1"/>
  <c r="AB87" i="1"/>
  <c r="K183" i="5"/>
  <c r="I183" i="5"/>
  <c r="AG185" i="5"/>
  <c r="D23" i="8"/>
  <c r="L595" i="5"/>
  <c r="AI182" i="5"/>
  <c r="F185" i="5"/>
  <c r="Z184" i="5"/>
  <c r="Z185" i="5"/>
  <c r="X184" i="5"/>
  <c r="D68" i="9"/>
  <c r="K68" i="9" s="1"/>
  <c r="AB39" i="1"/>
  <c r="AB109" i="1"/>
  <c r="AB184" i="5"/>
  <c r="U184" i="5"/>
  <c r="Y437" i="5"/>
  <c r="G307" i="5"/>
  <c r="J285" i="5"/>
  <c r="L183" i="5"/>
  <c r="Y185" i="5"/>
  <c r="O183" i="5"/>
  <c r="U182" i="5"/>
  <c r="F183" i="5"/>
  <c r="X520" i="5"/>
  <c r="G183" i="5"/>
  <c r="AH184" i="5"/>
  <c r="R185" i="5"/>
  <c r="N514" i="5"/>
  <c r="J208" i="5"/>
  <c r="AF184" i="5"/>
  <c r="AI185" i="5"/>
  <c r="AD185" i="5"/>
  <c r="V183" i="5"/>
  <c r="K185" i="5"/>
  <c r="R182" i="5"/>
  <c r="Y183" i="5"/>
  <c r="E183" i="5"/>
  <c r="L185" i="5"/>
  <c r="AE183" i="5"/>
  <c r="AH581" i="5"/>
  <c r="AB524" i="1"/>
  <c r="L184" i="5"/>
  <c r="Y415" i="5"/>
  <c r="D415" i="5" s="1"/>
  <c r="O184" i="5"/>
  <c r="O185" i="5"/>
  <c r="R184" i="5"/>
  <c r="D229" i="5"/>
  <c r="D67" i="9"/>
  <c r="D247" i="5"/>
  <c r="D85" i="9"/>
  <c r="D355" i="5"/>
  <c r="D193" i="9"/>
  <c r="D394" i="5"/>
  <c r="D232" i="9"/>
  <c r="D306" i="5"/>
  <c r="D348" i="5"/>
  <c r="D186" i="9"/>
  <c r="D211" i="5"/>
  <c r="D49" i="9"/>
  <c r="D291" i="5"/>
  <c r="D129" i="9"/>
  <c r="D324" i="5"/>
  <c r="D162" i="9"/>
  <c r="D382" i="5"/>
  <c r="D220" i="9"/>
  <c r="D398" i="5"/>
  <c r="D236" i="9"/>
  <c r="D332" i="5"/>
  <c r="D170" i="9"/>
  <c r="D384" i="5"/>
  <c r="D222" i="9"/>
  <c r="D330" i="5"/>
  <c r="D168" i="9"/>
  <c r="D264" i="5"/>
  <c r="D102" i="9"/>
  <c r="D260" i="5"/>
  <c r="D98" i="9"/>
  <c r="D274" i="5"/>
  <c r="D112" i="9"/>
  <c r="D357" i="5"/>
  <c r="D195" i="9"/>
  <c r="D326" i="5"/>
  <c r="D164" i="9"/>
  <c r="D240" i="5"/>
  <c r="D78" i="9"/>
  <c r="D331" i="5"/>
  <c r="D169" i="9"/>
  <c r="D245" i="5"/>
  <c r="D83" i="9"/>
  <c r="D358" i="5"/>
  <c r="D196" i="9"/>
  <c r="D254" i="5"/>
  <c r="D92" i="9"/>
  <c r="D213" i="5"/>
  <c r="D51" i="9"/>
  <c r="D262" i="5"/>
  <c r="D100" i="9"/>
  <c r="D340" i="5"/>
  <c r="D178" i="9"/>
  <c r="D312" i="5"/>
  <c r="D150" i="9"/>
  <c r="D379" i="5"/>
  <c r="D217" i="9"/>
  <c r="D396" i="5"/>
  <c r="D234" i="9"/>
  <c r="D241" i="5"/>
  <c r="D79" i="9"/>
  <c r="E187" i="9"/>
  <c r="AA187" i="9"/>
  <c r="U187" i="9"/>
  <c r="S187" i="9"/>
  <c r="T187" i="9"/>
  <c r="I187" i="9"/>
  <c r="AB187" i="9"/>
  <c r="O187" i="9"/>
  <c r="M187" i="9"/>
  <c r="W187" i="9"/>
  <c r="H187" i="9"/>
  <c r="Q187" i="9"/>
  <c r="V187" i="9"/>
  <c r="G187" i="9"/>
  <c r="X187" i="9"/>
  <c r="K187" i="9"/>
  <c r="Y187" i="9"/>
  <c r="P187" i="9"/>
  <c r="N187" i="9"/>
  <c r="Z187" i="9"/>
  <c r="R187" i="9"/>
  <c r="F187" i="9"/>
  <c r="L187" i="9"/>
  <c r="J187" i="9"/>
  <c r="J143" i="9"/>
  <c r="Q143" i="9"/>
  <c r="K143" i="9"/>
  <c r="R143" i="9"/>
  <c r="T143" i="9"/>
  <c r="H143" i="9"/>
  <c r="O143" i="9"/>
  <c r="AB143" i="9"/>
  <c r="V143" i="9"/>
  <c r="I143" i="9"/>
  <c r="P143" i="9"/>
  <c r="G143" i="9"/>
  <c r="E143" i="9"/>
  <c r="M143" i="9"/>
  <c r="Y143" i="9"/>
  <c r="AA143" i="9"/>
  <c r="S143" i="9"/>
  <c r="Z143" i="9"/>
  <c r="N143" i="9"/>
  <c r="L143" i="9"/>
  <c r="F143" i="9"/>
  <c r="U143" i="9"/>
  <c r="W143" i="9"/>
  <c r="X143" i="9"/>
  <c r="AA48" i="1"/>
  <c r="AD182" i="5" s="1"/>
  <c r="AA352" i="1"/>
  <c r="N184" i="5" s="1"/>
  <c r="AA144" i="1"/>
  <c r="AF432" i="5"/>
  <c r="AE184" i="5"/>
  <c r="AA28" i="1"/>
  <c r="K551" i="5"/>
  <c r="J183" i="5"/>
  <c r="AA7" i="1"/>
  <c r="J201" i="5" s="1"/>
  <c r="O410" i="5"/>
  <c r="AA12" i="1"/>
  <c r="AB12" i="1" s="1"/>
  <c r="AA208" i="1"/>
  <c r="F267" i="5" s="1"/>
  <c r="AA158" i="1"/>
  <c r="AA492" i="1"/>
  <c r="AA549" i="1"/>
  <c r="AB462" i="5"/>
  <c r="AA185" i="5"/>
  <c r="R429" i="5"/>
  <c r="AA460" i="1"/>
  <c r="AB435" i="5"/>
  <c r="AA184" i="5"/>
  <c r="AA21" i="1"/>
  <c r="AB433" i="5"/>
  <c r="AA182" i="5"/>
  <c r="T410" i="5"/>
  <c r="F409" i="5"/>
  <c r="R459" i="5"/>
  <c r="Q184" i="5"/>
  <c r="AA614" i="1"/>
  <c r="AH183" i="5" s="1"/>
  <c r="AA151" i="1"/>
  <c r="F182" i="5" s="1"/>
  <c r="AA295" i="1"/>
  <c r="AA459" i="1"/>
  <c r="J361" i="5" s="1"/>
  <c r="Z412" i="5"/>
  <c r="AA55" i="1"/>
  <c r="AB55" i="1" s="1"/>
  <c r="AA607" i="1"/>
  <c r="E373" i="5" s="1"/>
  <c r="AA40" i="1"/>
  <c r="AB40" i="1" s="1"/>
  <c r="AA59" i="1"/>
  <c r="M183" i="5" s="1"/>
  <c r="AA92" i="1"/>
  <c r="H222" i="5" s="1"/>
  <c r="AE439" i="5"/>
  <c r="AD184" i="5"/>
  <c r="AA256" i="1"/>
  <c r="AA228" i="1"/>
  <c r="H474" i="5" s="1"/>
  <c r="AA467" i="1"/>
  <c r="H408" i="5"/>
  <c r="AA370" i="1"/>
  <c r="Q183" i="5" s="1"/>
  <c r="AI470" i="5"/>
  <c r="AH185" i="5"/>
  <c r="G408" i="5"/>
  <c r="AA620" i="1"/>
  <c r="O182" i="5" s="1"/>
  <c r="AA355" i="1"/>
  <c r="N182" i="5" s="1"/>
  <c r="AA234" i="1"/>
  <c r="AB275" i="1"/>
  <c r="AA8" i="1"/>
  <c r="I182" i="5" s="1"/>
  <c r="AA138" i="1"/>
  <c r="D11" i="8" s="1"/>
  <c r="AA22" i="1"/>
  <c r="AA266" i="1"/>
  <c r="AB323" i="1"/>
  <c r="AA483" i="1"/>
  <c r="AA247" i="1"/>
  <c r="X483" i="5" s="1"/>
  <c r="AA81" i="1"/>
  <c r="AB661" i="1"/>
  <c r="AB78" i="1"/>
  <c r="J410" i="5"/>
  <c r="AF417" i="5"/>
  <c r="AA286" i="1"/>
  <c r="K502" i="5"/>
  <c r="J185" i="5"/>
  <c r="AA330" i="1"/>
  <c r="AA536" i="1"/>
  <c r="AB536" i="1" s="1"/>
  <c r="AB430" i="1"/>
  <c r="R183" i="5"/>
  <c r="AB198" i="1"/>
  <c r="AA218" i="1"/>
  <c r="Y182" i="5" s="1"/>
  <c r="D272" i="5"/>
  <c r="D110" i="9"/>
  <c r="D345" i="5"/>
  <c r="D183" i="9"/>
  <c r="D343" i="5"/>
  <c r="D181" i="9"/>
  <c r="E396" i="10"/>
  <c r="F395" i="10"/>
  <c r="D420" i="5"/>
  <c r="D418" i="5"/>
  <c r="E364" i="5"/>
  <c r="F364" i="5"/>
  <c r="AB657" i="1"/>
  <c r="W410" i="5"/>
  <c r="D22" i="8"/>
  <c r="Q606" i="5"/>
  <c r="M595" i="5"/>
  <c r="J553" i="5"/>
  <c r="H595" i="5"/>
  <c r="S488" i="5"/>
  <c r="H281" i="5"/>
  <c r="J599" i="5"/>
  <c r="F392" i="5"/>
  <c r="Y412" i="5"/>
  <c r="J205" i="5"/>
  <c r="S529" i="5"/>
  <c r="H322" i="5"/>
  <c r="G504" i="5"/>
  <c r="E297" i="5"/>
  <c r="AB472" i="1"/>
  <c r="R570" i="5"/>
  <c r="AI503" i="5"/>
  <c r="D503" i="5" s="1"/>
  <c r="L296" i="5"/>
  <c r="Q570" i="5"/>
  <c r="H363" i="5"/>
  <c r="AB521" i="1"/>
  <c r="L570" i="5"/>
  <c r="K520" i="5"/>
  <c r="F313" i="5"/>
  <c r="AC439" i="5"/>
  <c r="K232" i="5"/>
  <c r="AB261" i="1"/>
  <c r="W494" i="5"/>
  <c r="I287" i="5"/>
  <c r="G595" i="5"/>
  <c r="X514" i="5"/>
  <c r="I307" i="5"/>
  <c r="H311" i="5"/>
  <c r="J374" i="5"/>
  <c r="J226" i="5"/>
  <c r="G397" i="5"/>
  <c r="F571" i="5"/>
  <c r="G314" i="5"/>
  <c r="W493" i="5"/>
  <c r="D493" i="5" s="1"/>
  <c r="I286" i="5"/>
  <c r="AJ477" i="5"/>
  <c r="D477" i="5" s="1"/>
  <c r="L270" i="5"/>
  <c r="AI422" i="5"/>
  <c r="D422" i="5" s="1"/>
  <c r="L215" i="5"/>
  <c r="E520" i="5"/>
  <c r="E313" i="5"/>
  <c r="U462" i="5"/>
  <c r="I255" i="5"/>
  <c r="M502" i="5"/>
  <c r="G295" i="5"/>
  <c r="E574" i="5"/>
  <c r="D574" i="5" s="1"/>
  <c r="E367" i="5"/>
  <c r="O516" i="5"/>
  <c r="D516" i="5" s="1"/>
  <c r="G309" i="5"/>
  <c r="S583" i="5"/>
  <c r="H376" i="5"/>
  <c r="AA489" i="5"/>
  <c r="J282" i="5"/>
  <c r="E505" i="5"/>
  <c r="P412" i="5"/>
  <c r="G597" i="5"/>
  <c r="D597" i="5" s="1"/>
  <c r="E390" i="5"/>
  <c r="U434" i="5"/>
  <c r="I227" i="5"/>
  <c r="P517" i="5"/>
  <c r="D517" i="5" s="1"/>
  <c r="G310" i="5"/>
  <c r="E570" i="5"/>
  <c r="S524" i="5"/>
  <c r="H317" i="5"/>
  <c r="J518" i="5"/>
  <c r="F311" i="5"/>
  <c r="Q520" i="5"/>
  <c r="H313" i="5"/>
  <c r="J575" i="5"/>
  <c r="F368" i="5"/>
  <c r="AF573" i="5"/>
  <c r="K366" i="5"/>
  <c r="M523" i="5"/>
  <c r="G316" i="5"/>
  <c r="D437" i="5"/>
  <c r="K263" i="5"/>
  <c r="M430" i="5"/>
  <c r="G223" i="5"/>
  <c r="I577" i="5"/>
  <c r="D577" i="5" s="1"/>
  <c r="F370" i="5"/>
  <c r="AD541" i="5"/>
  <c r="D541" i="5" s="1"/>
  <c r="K334" i="5"/>
  <c r="M483" i="5"/>
  <c r="G276" i="5"/>
  <c r="N527" i="5"/>
  <c r="G320" i="5"/>
  <c r="AI584" i="5"/>
  <c r="L377" i="5"/>
  <c r="K411" i="5"/>
  <c r="F204" i="5"/>
  <c r="AD433" i="5"/>
  <c r="AA520" i="5"/>
  <c r="J313" i="5"/>
  <c r="AG568" i="5"/>
  <c r="L361" i="5"/>
  <c r="AG501" i="5"/>
  <c r="D501" i="5" s="1"/>
  <c r="L294" i="5"/>
  <c r="N410" i="5"/>
  <c r="G203" i="5"/>
  <c r="K514" i="5"/>
  <c r="F307" i="5"/>
  <c r="AG585" i="5"/>
  <c r="L378" i="5"/>
  <c r="H526" i="5"/>
  <c r="E319" i="5"/>
  <c r="X488" i="5"/>
  <c r="I281" i="5"/>
  <c r="X450" i="5"/>
  <c r="I243" i="5"/>
  <c r="O571" i="5"/>
  <c r="AG500" i="5"/>
  <c r="D500" i="5" s="1"/>
  <c r="L293" i="5"/>
  <c r="Y491" i="5"/>
  <c r="I423" i="5"/>
  <c r="F216" i="5"/>
  <c r="U523" i="5"/>
  <c r="I316" i="5"/>
  <c r="M557" i="5"/>
  <c r="D557" i="5" s="1"/>
  <c r="G350" i="5"/>
  <c r="AB297" i="1"/>
  <c r="F507" i="5"/>
  <c r="D507" i="5" s="1"/>
  <c r="E300" i="5"/>
  <c r="V435" i="5"/>
  <c r="I228" i="5"/>
  <c r="AJ570" i="5"/>
  <c r="L363" i="5"/>
  <c r="F346" i="5"/>
  <c r="J376" i="5"/>
  <c r="J255" i="5"/>
  <c r="E388" i="5"/>
  <c r="G361" i="5"/>
  <c r="L386" i="5"/>
  <c r="F583" i="5"/>
  <c r="E376" i="5"/>
  <c r="V563" i="5"/>
  <c r="D563" i="5" s="1"/>
  <c r="I356" i="5"/>
  <c r="V412" i="5"/>
  <c r="H511" i="5"/>
  <c r="D511" i="5" s="1"/>
  <c r="E304" i="5"/>
  <c r="AG417" i="5"/>
  <c r="L210" i="5"/>
  <c r="AG571" i="5"/>
  <c r="L364" i="5"/>
  <c r="K449" i="5"/>
  <c r="D449" i="5" s="1"/>
  <c r="F242" i="5"/>
  <c r="AD585" i="5"/>
  <c r="K378" i="5"/>
  <c r="L526" i="5"/>
  <c r="F319" i="5"/>
  <c r="AA417" i="5"/>
  <c r="J210" i="5"/>
  <c r="Y585" i="5"/>
  <c r="J378" i="5"/>
  <c r="AB224" i="1"/>
  <c r="G474" i="5"/>
  <c r="AI548" i="5"/>
  <c r="D548" i="5" s="1"/>
  <c r="L341" i="5"/>
  <c r="AC590" i="5"/>
  <c r="D590" i="5" s="1"/>
  <c r="K383" i="5"/>
  <c r="E594" i="5"/>
  <c r="AI421" i="5"/>
  <c r="L214" i="5"/>
  <c r="G442" i="5"/>
  <c r="D442" i="5" s="1"/>
  <c r="E235" i="5"/>
  <c r="F551" i="5"/>
  <c r="E344" i="5"/>
  <c r="M602" i="5"/>
  <c r="D602" i="5" s="1"/>
  <c r="G395" i="5"/>
  <c r="W465" i="5"/>
  <c r="D465" i="5" s="1"/>
  <c r="I258" i="5"/>
  <c r="AB546" i="1"/>
  <c r="M579" i="5"/>
  <c r="D579" i="5" s="1"/>
  <c r="G372" i="5"/>
  <c r="J551" i="5"/>
  <c r="F344" i="5"/>
  <c r="AD568" i="5"/>
  <c r="K361" i="5"/>
  <c r="AB71" i="1"/>
  <c r="J423" i="5"/>
  <c r="AE542" i="5"/>
  <c r="K335" i="5"/>
  <c r="X587" i="5"/>
  <c r="D587" i="5" s="1"/>
  <c r="I380" i="5"/>
  <c r="L428" i="5"/>
  <c r="F221" i="5"/>
  <c r="Q521" i="5"/>
  <c r="D521" i="5" s="1"/>
  <c r="H314" i="5"/>
  <c r="G502" i="5"/>
  <c r="E295" i="5"/>
  <c r="M558" i="5"/>
  <c r="D558" i="5" s="1"/>
  <c r="G351" i="5"/>
  <c r="S431" i="5"/>
  <c r="H224" i="5"/>
  <c r="AC419" i="5"/>
  <c r="D419" i="5" s="1"/>
  <c r="K212" i="5"/>
  <c r="F218" i="5"/>
  <c r="F276" i="5"/>
  <c r="D606" i="5"/>
  <c r="X585" i="5"/>
  <c r="F523" i="5"/>
  <c r="E316" i="5"/>
  <c r="O459" i="5"/>
  <c r="G252" i="5"/>
  <c r="H554" i="5"/>
  <c r="D554" i="5" s="1"/>
  <c r="E347" i="5"/>
  <c r="J502" i="5"/>
  <c r="F295" i="5"/>
  <c r="M518" i="5"/>
  <c r="G311" i="5"/>
  <c r="W487" i="5"/>
  <c r="I280" i="5"/>
  <c r="P524" i="5"/>
  <c r="G317" i="5"/>
  <c r="I474" i="5"/>
  <c r="AB527" i="1"/>
  <c r="Q571" i="5"/>
  <c r="H364" i="5"/>
  <c r="Y588" i="5"/>
  <c r="D588" i="5" s="1"/>
  <c r="J381" i="5"/>
  <c r="E202" i="5"/>
  <c r="M429" i="5"/>
  <c r="G222" i="5"/>
  <c r="W466" i="5"/>
  <c r="I259" i="5"/>
  <c r="M485" i="5"/>
  <c r="D485" i="5" s="1"/>
  <c r="G278" i="5"/>
  <c r="AI443" i="5"/>
  <c r="L236" i="5"/>
  <c r="AB254" i="1"/>
  <c r="S487" i="5"/>
  <c r="AC571" i="5"/>
  <c r="K364" i="5"/>
  <c r="AB569" i="5"/>
  <c r="D569" i="5" s="1"/>
  <c r="J362" i="5"/>
  <c r="F320" i="5"/>
  <c r="S561" i="5"/>
  <c r="H354" i="5"/>
  <c r="AH566" i="5"/>
  <c r="L359" i="5"/>
  <c r="K225" i="5"/>
  <c r="K374" i="5"/>
  <c r="L483" i="5"/>
  <c r="H399" i="5"/>
  <c r="T514" i="5"/>
  <c r="H307" i="5"/>
  <c r="L412" i="5"/>
  <c r="F205" i="5"/>
  <c r="O456" i="5"/>
  <c r="D456" i="5" s="1"/>
  <c r="G249" i="5"/>
  <c r="AH546" i="5"/>
  <c r="L339" i="5"/>
  <c r="E440" i="5"/>
  <c r="E233" i="5"/>
  <c r="L484" i="5"/>
  <c r="D484" i="5" s="1"/>
  <c r="F277" i="5"/>
  <c r="L451" i="5"/>
  <c r="D451" i="5" s="1"/>
  <c r="F244" i="5"/>
  <c r="S530" i="5"/>
  <c r="D530" i="5" s="1"/>
  <c r="H323" i="5"/>
  <c r="AC487" i="5"/>
  <c r="K280" i="5"/>
  <c r="Y458" i="5"/>
  <c r="D458" i="5" s="1"/>
  <c r="J251" i="5"/>
  <c r="AC460" i="5"/>
  <c r="D460" i="5" s="1"/>
  <c r="K253" i="5"/>
  <c r="G478" i="5"/>
  <c r="D478" i="5" s="1"/>
  <c r="E271" i="5"/>
  <c r="I408" i="5"/>
  <c r="Y536" i="5"/>
  <c r="D536" i="5" s="1"/>
  <c r="J329" i="5"/>
  <c r="H480" i="5"/>
  <c r="D480" i="5" s="1"/>
  <c r="E273" i="5"/>
  <c r="AA566" i="5"/>
  <c r="J359" i="5"/>
  <c r="AC583" i="5"/>
  <c r="K376" i="5"/>
  <c r="AE494" i="5"/>
  <c r="K287" i="5"/>
  <c r="O457" i="5"/>
  <c r="D457" i="5" s="1"/>
  <c r="G250" i="5"/>
  <c r="E408" i="5"/>
  <c r="E201" i="5"/>
  <c r="Z495" i="5"/>
  <c r="D495" i="5" s="1"/>
  <c r="J288" i="5"/>
  <c r="Y432" i="5"/>
  <c r="J225" i="5"/>
  <c r="P522" i="5"/>
  <c r="D522" i="5" s="1"/>
  <c r="G315" i="5"/>
  <c r="S410" i="5"/>
  <c r="H203" i="5"/>
  <c r="L515" i="5"/>
  <c r="D515" i="5" s="1"/>
  <c r="F308" i="5"/>
  <c r="AG441" i="5"/>
  <c r="D441" i="5" s="1"/>
  <c r="L234" i="5"/>
  <c r="H525" i="5"/>
  <c r="D525" i="5" s="1"/>
  <c r="E318" i="5"/>
  <c r="U463" i="5"/>
  <c r="D463" i="5" s="1"/>
  <c r="I256" i="5"/>
  <c r="AB321" i="1"/>
  <c r="G575" i="5"/>
  <c r="E368" i="5"/>
  <c r="E423" i="5"/>
  <c r="E216" i="5"/>
  <c r="AA434" i="5"/>
  <c r="J227" i="5"/>
  <c r="AI476" i="5"/>
  <c r="D476" i="5" s="1"/>
  <c r="L269" i="5"/>
  <c r="L528" i="5"/>
  <c r="D528" i="5" s="1"/>
  <c r="F321" i="5"/>
  <c r="AB526" i="1"/>
  <c r="Q575" i="5"/>
  <c r="H368" i="5"/>
  <c r="X432" i="5"/>
  <c r="I225" i="5"/>
  <c r="AE572" i="5"/>
  <c r="D572" i="5" s="1"/>
  <c r="K365" i="5"/>
  <c r="AG592" i="5"/>
  <c r="D592" i="5" s="1"/>
  <c r="L385" i="5"/>
  <c r="J578" i="5"/>
  <c r="F371" i="5"/>
  <c r="AB464" i="1"/>
  <c r="S532" i="5"/>
  <c r="D532" i="5" s="1"/>
  <c r="H325" i="5"/>
  <c r="N559" i="5"/>
  <c r="D559" i="5" s="1"/>
  <c r="G352" i="5"/>
  <c r="AH520" i="5"/>
  <c r="L313" i="5"/>
  <c r="F582" i="5"/>
  <c r="E375" i="5"/>
  <c r="AA438" i="5"/>
  <c r="D438" i="5" s="1"/>
  <c r="J231" i="5"/>
  <c r="AC584" i="5"/>
  <c r="K377" i="5"/>
  <c r="K571" i="5"/>
  <c r="E267" i="5"/>
  <c r="G279" i="5"/>
  <c r="I257" i="5"/>
  <c r="R413" i="5"/>
  <c r="D413" i="5" s="1"/>
  <c r="H206" i="5"/>
  <c r="AF492" i="5"/>
  <c r="D492" i="5" s="1"/>
  <c r="K285" i="5"/>
  <c r="D123" i="9" s="1"/>
  <c r="N567" i="5"/>
  <c r="G360" i="5"/>
  <c r="Z464" i="5"/>
  <c r="D464" i="5" s="1"/>
  <c r="J257" i="5"/>
  <c r="U581" i="5"/>
  <c r="I374" i="5"/>
  <c r="AC540" i="5"/>
  <c r="D540" i="5" s="1"/>
  <c r="K333" i="5"/>
  <c r="AI504" i="5"/>
  <c r="L297" i="5"/>
  <c r="AA567" i="5"/>
  <c r="J360" i="5"/>
  <c r="U412" i="5"/>
  <c r="G553" i="5"/>
  <c r="E346" i="5"/>
  <c r="F509" i="5"/>
  <c r="D509" i="5" s="1"/>
  <c r="E302" i="5"/>
  <c r="F506" i="5"/>
  <c r="D506" i="5" s="1"/>
  <c r="E299" i="5"/>
  <c r="P482" i="5"/>
  <c r="G275" i="5"/>
  <c r="AH470" i="5"/>
  <c r="L263" i="5"/>
  <c r="I598" i="5"/>
  <c r="D598" i="5" s="1"/>
  <c r="F391" i="5"/>
  <c r="U433" i="5"/>
  <c r="I226" i="5"/>
  <c r="AC417" i="5"/>
  <c r="AC468" i="5"/>
  <c r="D468" i="5" s="1"/>
  <c r="K261" i="5"/>
  <c r="AA497" i="5"/>
  <c r="D497" i="5" s="1"/>
  <c r="J290" i="5"/>
  <c r="AB290" i="1"/>
  <c r="AH502" i="5"/>
  <c r="L295" i="5"/>
  <c r="S523" i="5"/>
  <c r="H316" i="5"/>
  <c r="K566" i="5"/>
  <c r="F359" i="5"/>
  <c r="T543" i="5"/>
  <c r="H336" i="5"/>
  <c r="N455" i="5"/>
  <c r="D455" i="5" s="1"/>
  <c r="G248" i="5"/>
  <c r="G543" i="5"/>
  <c r="E336" i="5"/>
  <c r="Z585" i="5"/>
  <c r="AG545" i="5"/>
  <c r="D545" i="5" s="1"/>
  <c r="L338" i="5"/>
  <c r="M578" i="5"/>
  <c r="G371" i="5"/>
  <c r="X534" i="5"/>
  <c r="I327" i="5"/>
  <c r="AG475" i="5"/>
  <c r="D475" i="5" s="1"/>
  <c r="L268" i="5"/>
  <c r="AC433" i="5"/>
  <c r="K226" i="5"/>
  <c r="Y453" i="5"/>
  <c r="D453" i="5" s="1"/>
  <c r="J246" i="5"/>
  <c r="D84" i="9" s="1"/>
  <c r="AB69" i="1"/>
  <c r="I427" i="5"/>
  <c r="D427" i="5" s="1"/>
  <c r="F220" i="5"/>
  <c r="J228" i="5"/>
  <c r="F388" i="5"/>
  <c r="E366" i="5"/>
  <c r="E389" i="5"/>
  <c r="E317" i="5"/>
  <c r="I576" i="5"/>
  <c r="D576" i="5" s="1"/>
  <c r="F369" i="5"/>
  <c r="H252" i="5"/>
  <c r="I376" i="5"/>
  <c r="F296" i="5"/>
  <c r="D486" i="5"/>
  <c r="X491" i="5"/>
  <c r="I284" i="5"/>
  <c r="AF580" i="5"/>
  <c r="K373" i="5"/>
  <c r="P607" i="5"/>
  <c r="D607" i="5" s="1"/>
  <c r="G400" i="5"/>
  <c r="T489" i="5"/>
  <c r="H282" i="5"/>
  <c r="AA416" i="5"/>
  <c r="J209" i="5"/>
  <c r="V524" i="5"/>
  <c r="I317" i="5"/>
  <c r="M600" i="5"/>
  <c r="D600" i="5" s="1"/>
  <c r="G393" i="5"/>
  <c r="G510" i="5"/>
  <c r="D510" i="5" s="1"/>
  <c r="E303" i="5"/>
  <c r="Q411" i="5"/>
  <c r="H204" i="5"/>
  <c r="E445" i="5"/>
  <c r="D445" i="5" s="1"/>
  <c r="E238" i="5"/>
  <c r="AB568" i="5"/>
  <c r="AJ444" i="5"/>
  <c r="L237" i="5"/>
  <c r="E424" i="5"/>
  <c r="X414" i="5"/>
  <c r="D414" i="5" s="1"/>
  <c r="I207" i="5"/>
  <c r="R560" i="5"/>
  <c r="D560" i="5" s="1"/>
  <c r="H353" i="5"/>
  <c r="K524" i="5"/>
  <c r="F317" i="5"/>
  <c r="X433" i="5"/>
  <c r="S582" i="5"/>
  <c r="H375" i="5"/>
  <c r="AJ549" i="5"/>
  <c r="D549" i="5" s="1"/>
  <c r="L342" i="5"/>
  <c r="AA496" i="5"/>
  <c r="D496" i="5" s="1"/>
  <c r="J289" i="5"/>
  <c r="Q546" i="5"/>
  <c r="H339" i="5"/>
  <c r="L360" i="5"/>
  <c r="S581" i="5"/>
  <c r="H374" i="5"/>
  <c r="F363" i="5"/>
  <c r="K286" i="5"/>
  <c r="I203" i="5"/>
  <c r="E266" i="5"/>
  <c r="AB102" i="1"/>
  <c r="AB45" i="1"/>
  <c r="D6" i="5"/>
  <c r="S106" i="5"/>
  <c r="AB287" i="1"/>
  <c r="AB519" i="1"/>
  <c r="M108" i="5"/>
  <c r="U108" i="5"/>
  <c r="AB610" i="1"/>
  <c r="G101" i="5"/>
  <c r="AA108" i="5"/>
  <c r="AB229" i="1"/>
  <c r="AC108" i="5"/>
  <c r="AG99" i="5"/>
  <c r="AG100" i="5"/>
  <c r="AG101" i="5"/>
  <c r="AG102" i="5"/>
  <c r="AI102" i="5"/>
  <c r="AI101" i="5"/>
  <c r="AB270" i="1"/>
  <c r="AA207" i="1"/>
  <c r="I473" i="5" s="1"/>
  <c r="AB570" i="1"/>
  <c r="AA178" i="1"/>
  <c r="Q462" i="5" s="1"/>
  <c r="AA453" i="1"/>
  <c r="I138" i="5" s="1"/>
  <c r="AB256" i="1"/>
  <c r="AB377" i="1"/>
  <c r="AB595" i="1"/>
  <c r="AI106" i="5" s="1"/>
  <c r="AB89" i="1"/>
  <c r="AA53" i="1"/>
  <c r="AA606" i="1"/>
  <c r="AI581" i="5" s="1"/>
  <c r="AB373" i="1"/>
  <c r="AA531" i="1"/>
  <c r="G185" i="5" s="1"/>
  <c r="AA98" i="1"/>
  <c r="AB304" i="1"/>
  <c r="AB631" i="1"/>
  <c r="AE107" i="5" s="1"/>
  <c r="AB409" i="1"/>
  <c r="AB214" i="1"/>
  <c r="AB349" i="1"/>
  <c r="AB163" i="1"/>
  <c r="G102" i="5" s="1"/>
  <c r="AB370" i="1"/>
  <c r="AB24" i="1"/>
  <c r="G99" i="5" s="1"/>
  <c r="AB189" i="1"/>
  <c r="AB515" i="1"/>
  <c r="AB398" i="1"/>
  <c r="AB529" i="1"/>
  <c r="AB366" i="1"/>
  <c r="AB440" i="1"/>
  <c r="AB438" i="1"/>
  <c r="AB329" i="1"/>
  <c r="AB354" i="1"/>
  <c r="AB387" i="1"/>
  <c r="AB70" i="1"/>
  <c r="AB88" i="1"/>
  <c r="AB75" i="1"/>
  <c r="AB62" i="1"/>
  <c r="AB534" i="1"/>
  <c r="AB465" i="1"/>
  <c r="AB309" i="1"/>
  <c r="AB333" i="1"/>
  <c r="AB120" i="1"/>
  <c r="AB90" i="1"/>
  <c r="AB84" i="1"/>
  <c r="E138" i="5"/>
  <c r="AA250" i="1"/>
  <c r="D140" i="5" s="1"/>
  <c r="AB639" i="1"/>
  <c r="AB338" i="1"/>
  <c r="AB119" i="1"/>
  <c r="AA632" i="1"/>
  <c r="AG182" i="5" s="1"/>
  <c r="AA415" i="1"/>
  <c r="V520" i="5" s="1"/>
  <c r="AB413" i="1"/>
  <c r="AB624" i="1"/>
  <c r="AB591" i="1"/>
  <c r="AB627" i="1"/>
  <c r="AB620" i="1"/>
  <c r="AB617" i="1"/>
  <c r="AB613" i="1"/>
  <c r="AB555" i="1"/>
  <c r="AB641" i="1"/>
  <c r="AB666" i="1"/>
  <c r="AB192" i="1"/>
  <c r="Y107" i="5" s="1"/>
  <c r="AB476" i="1"/>
  <c r="AB264" i="1"/>
  <c r="AB473" i="1"/>
  <c r="AB276" i="1"/>
  <c r="AB16" i="1"/>
  <c r="AB485" i="1"/>
  <c r="AB334" i="1"/>
  <c r="AB5" i="1"/>
  <c r="AB335" i="1"/>
  <c r="AB496" i="1"/>
  <c r="AB26" i="1"/>
  <c r="AB520" i="1"/>
  <c r="AB344" i="1"/>
  <c r="AB228" i="1"/>
  <c r="AB351" i="1"/>
  <c r="AB60" i="1"/>
  <c r="AB505" i="1"/>
  <c r="AB266" i="1"/>
  <c r="AB578" i="1"/>
  <c r="AB185" i="1"/>
  <c r="AB251" i="1"/>
  <c r="AB567" i="1"/>
  <c r="AB350" i="1"/>
  <c r="AB9" i="1"/>
  <c r="AB523" i="1"/>
  <c r="AB581" i="1"/>
  <c r="AB545" i="1"/>
  <c r="AB81" i="1"/>
  <c r="AB47" i="1"/>
  <c r="AB582" i="1"/>
  <c r="AB525" i="1"/>
  <c r="AB29" i="1"/>
  <c r="AB63" i="1"/>
  <c r="AB136" i="1"/>
  <c r="AB455" i="1"/>
  <c r="AB540" i="1"/>
  <c r="AB598" i="1"/>
  <c r="K106" i="5" s="1"/>
  <c r="AB107" i="1"/>
  <c r="AB222" i="1"/>
  <c r="AB470" i="1"/>
  <c r="AB302" i="1"/>
  <c r="AB300" i="1"/>
  <c r="AB336" i="1"/>
  <c r="AB4" i="1"/>
  <c r="AB32" i="1"/>
  <c r="AI99" i="5" s="1"/>
  <c r="AB504" i="1"/>
  <c r="AB100" i="1"/>
  <c r="AB597" i="1"/>
  <c r="AB204" i="1"/>
  <c r="AB67" i="1"/>
  <c r="AB543" i="1"/>
  <c r="Y105" i="5" s="1"/>
  <c r="AB541" i="1"/>
  <c r="AB210" i="1"/>
  <c r="AB37" i="1"/>
  <c r="AB612" i="1"/>
  <c r="AB38" i="1"/>
  <c r="AB128" i="1"/>
  <c r="AB328" i="1"/>
  <c r="AB553" i="1"/>
  <c r="AB643" i="1"/>
  <c r="F139" i="5"/>
  <c r="AB577" i="1"/>
  <c r="AB489" i="1"/>
  <c r="AB497" i="1"/>
  <c r="AB500" i="1"/>
  <c r="AB238" i="1"/>
  <c r="J139" i="5"/>
  <c r="AB231" i="1"/>
  <c r="I139" i="5"/>
  <c r="AB487" i="1"/>
  <c r="AB564" i="1"/>
  <c r="AB637" i="1"/>
  <c r="D139" i="5"/>
  <c r="G139" i="5"/>
  <c r="AB431" i="1"/>
  <c r="K139" i="5"/>
  <c r="J138" i="5"/>
  <c r="F138" i="5"/>
  <c r="H138" i="5"/>
  <c r="AB142" i="1"/>
  <c r="AB650" i="1"/>
  <c r="U107" i="5" s="1"/>
  <c r="AB27" i="1"/>
  <c r="AB115" i="1"/>
  <c r="G138" i="5"/>
  <c r="E140" i="5"/>
  <c r="I140" i="5"/>
  <c r="AB535" i="1"/>
  <c r="AB551" i="1"/>
  <c r="AB77" i="1"/>
  <c r="AB494" i="1"/>
  <c r="AB547" i="1"/>
  <c r="AB292" i="1"/>
  <c r="AB56" i="1"/>
  <c r="AB227" i="1"/>
  <c r="G108" i="5" s="1"/>
  <c r="AB411" i="1"/>
  <c r="AB51" i="1"/>
  <c r="AB569" i="1"/>
  <c r="AB371" i="1"/>
  <c r="AB348" i="1"/>
  <c r="AB106" i="1"/>
  <c r="AB332" i="1"/>
  <c r="AB76" i="1"/>
  <c r="AB23" i="1"/>
  <c r="AB291" i="1"/>
  <c r="AB579" i="1"/>
  <c r="L106" i="5" s="1"/>
  <c r="AB644" i="1"/>
  <c r="AB654" i="1"/>
  <c r="AB99" i="1"/>
  <c r="AB216" i="1"/>
  <c r="AB308" i="1"/>
  <c r="AB461" i="1"/>
  <c r="AB147" i="1"/>
  <c r="AB588" i="1"/>
  <c r="AB30" i="1"/>
  <c r="AB68" i="1"/>
  <c r="AB372" i="1"/>
  <c r="AB15" i="1"/>
  <c r="AB508" i="1"/>
  <c r="AB199" i="1"/>
  <c r="AB107" i="5" s="1"/>
  <c r="AB443" i="1"/>
  <c r="AB284" i="1"/>
  <c r="AB412" i="1"/>
  <c r="AB156" i="1"/>
  <c r="AA101" i="5" s="1"/>
  <c r="AB126" i="1"/>
  <c r="AB223" i="1"/>
  <c r="AB391" i="1"/>
  <c r="AB396" i="1"/>
  <c r="AB435" i="1"/>
  <c r="AB244" i="1"/>
  <c r="AB311" i="1"/>
  <c r="AB179" i="1"/>
  <c r="AB7" i="1"/>
  <c r="AB324" i="1"/>
  <c r="AB42" i="1"/>
  <c r="AB180" i="1"/>
  <c r="AB296" i="1"/>
  <c r="AB243" i="1"/>
  <c r="AB667" i="1"/>
  <c r="AB211" i="1"/>
  <c r="AB327" i="1"/>
  <c r="AB638" i="1"/>
  <c r="AB44" i="1"/>
  <c r="AB571" i="1"/>
  <c r="AB33" i="1"/>
  <c r="AB200" i="1"/>
  <c r="AB347" i="1"/>
  <c r="AB622" i="1"/>
  <c r="AB320" i="1"/>
  <c r="AB420" i="1"/>
  <c r="AB108" i="1"/>
  <c r="AB384" i="1"/>
  <c r="AB101" i="1"/>
  <c r="AB131" i="1"/>
  <c r="AB424" i="1"/>
  <c r="AB164" i="1"/>
  <c r="AB83" i="1"/>
  <c r="AB660" i="1"/>
  <c r="AB664" i="1"/>
  <c r="AB432" i="1"/>
  <c r="AB501" i="1"/>
  <c r="AB557" i="1"/>
  <c r="AB580" i="1"/>
  <c r="M106" i="5" s="1"/>
  <c r="AB236" i="1"/>
  <c r="AB64" i="1"/>
  <c r="AB148" i="1"/>
  <c r="AB594" i="1"/>
  <c r="AB590" i="1"/>
  <c r="AB479" i="1"/>
  <c r="V105" i="5" s="1"/>
  <c r="AB448" i="1"/>
  <c r="AB478" i="1"/>
  <c r="AB11" i="1"/>
  <c r="AB54" i="1"/>
  <c r="AB139" i="1"/>
  <c r="AB48" i="1"/>
  <c r="AB503" i="1"/>
  <c r="AB19" i="1"/>
  <c r="AB144" i="1"/>
  <c r="AB188" i="1"/>
  <c r="AB14" i="1"/>
  <c r="AB159" i="1"/>
  <c r="AB255" i="1"/>
  <c r="AB124" i="1"/>
  <c r="AB363" i="1"/>
  <c r="AB480" i="1"/>
  <c r="AB380" i="1"/>
  <c r="AB604" i="1"/>
  <c r="AB436" i="1"/>
  <c r="AB656" i="1"/>
  <c r="AB96" i="1"/>
  <c r="AB79" i="1"/>
  <c r="AB552" i="1"/>
  <c r="AB492" i="1"/>
  <c r="AB95" i="1"/>
  <c r="AB601" i="1"/>
  <c r="AB21" i="1"/>
  <c r="AB123" i="1"/>
  <c r="AB232" i="1"/>
  <c r="AB252" i="1"/>
  <c r="AB176" i="1"/>
  <c r="AB268" i="1"/>
  <c r="AB452" i="1"/>
  <c r="AB17" i="1"/>
  <c r="AB651" i="1"/>
  <c r="AB10" i="1"/>
  <c r="AB648" i="1"/>
  <c r="AB110" i="1"/>
  <c r="AB364" i="1"/>
  <c r="AB20" i="1"/>
  <c r="AB239" i="1"/>
  <c r="AB315" i="1"/>
  <c r="AB150" i="1"/>
  <c r="AB288" i="1"/>
  <c r="AB18" i="1"/>
  <c r="AB272" i="1"/>
  <c r="AB614" i="1"/>
  <c r="AB25" i="1"/>
  <c r="AB195" i="1"/>
  <c r="Z107" i="5" s="1"/>
  <c r="AB187" i="1"/>
  <c r="AB41" i="1"/>
  <c r="AB444" i="1"/>
  <c r="AB299" i="1"/>
  <c r="AB482" i="1"/>
  <c r="AB587" i="1"/>
  <c r="AB630" i="1"/>
  <c r="AD107" i="5" s="1"/>
  <c r="AB165" i="1"/>
  <c r="AB35" i="1"/>
  <c r="AB94" i="1"/>
  <c r="AB212" i="1"/>
  <c r="AB360" i="1"/>
  <c r="AB392" i="1"/>
  <c r="AB498" i="1"/>
  <c r="AB550" i="1"/>
  <c r="AB645" i="1"/>
  <c r="AB260" i="1"/>
  <c r="AB502" i="1"/>
  <c r="AB416" i="1"/>
  <c r="AB356" i="1"/>
  <c r="AB196" i="1"/>
  <c r="AB280" i="1"/>
  <c r="AB456" i="1"/>
  <c r="AB117" i="1"/>
  <c r="AB312" i="1"/>
  <c r="AB376" i="1"/>
  <c r="AB408" i="1"/>
  <c r="AB575" i="1"/>
  <c r="AB635" i="1"/>
  <c r="AB495" i="1"/>
  <c r="AB400" i="1"/>
  <c r="AB568" i="1"/>
  <c r="AB13" i="1"/>
  <c r="AB493" i="1"/>
  <c r="AB388" i="1"/>
  <c r="AB103" i="1"/>
  <c r="U103" i="5" s="1"/>
  <c r="AB379" i="1"/>
  <c r="AB167" i="1"/>
  <c r="AB419" i="1"/>
  <c r="AB633" i="1"/>
  <c r="AH107" i="5" s="1"/>
  <c r="AB116" i="1"/>
  <c r="AB155" i="1"/>
  <c r="AB2" i="1"/>
  <c r="AB537" i="1"/>
  <c r="AB248" i="1"/>
  <c r="AB368" i="1"/>
  <c r="AB172" i="1"/>
  <c r="AB145" i="1"/>
  <c r="AB340" i="1"/>
  <c r="AB220" i="1"/>
  <c r="AB404" i="1"/>
  <c r="AB125" i="1"/>
  <c r="AB271" i="1"/>
  <c r="AB605" i="1"/>
  <c r="AB628" i="1"/>
  <c r="AB184" i="1"/>
  <c r="AB399" i="1"/>
  <c r="AB215" i="1"/>
  <c r="AB303" i="1"/>
  <c r="AB34" i="1"/>
  <c r="AB462" i="1"/>
  <c r="AB331" i="1"/>
  <c r="AB316" i="1"/>
  <c r="AB428" i="1"/>
  <c r="AB183" i="1"/>
  <c r="V107" i="5" s="1"/>
  <c r="AB259" i="1"/>
  <c r="AB283" i="1"/>
  <c r="AB427" i="1"/>
  <c r="AB451" i="1"/>
  <c r="AB619" i="1"/>
  <c r="O107" i="5" s="1"/>
  <c r="AB407" i="1"/>
  <c r="AB263" i="1"/>
  <c r="AB367" i="1"/>
  <c r="AB319" i="1"/>
  <c r="E218" i="5" l="1"/>
  <c r="R107" i="5"/>
  <c r="F425" i="5"/>
  <c r="P107" i="5"/>
  <c r="K103" i="5"/>
  <c r="D443" i="5"/>
  <c r="D466" i="5"/>
  <c r="D518" i="5"/>
  <c r="D431" i="5"/>
  <c r="D428" i="5"/>
  <c r="D542" i="5"/>
  <c r="D599" i="5"/>
  <c r="D139" i="9"/>
  <c r="I186" i="5"/>
  <c r="I190" i="5" s="1"/>
  <c r="D208" i="5"/>
  <c r="Q107" i="5"/>
  <c r="AC103" i="5"/>
  <c r="O103" i="5"/>
  <c r="AA99" i="5"/>
  <c r="D137" i="5"/>
  <c r="D573" i="5"/>
  <c r="D534" i="5"/>
  <c r="D561" i="5"/>
  <c r="D430" i="5"/>
  <c r="P106" i="5"/>
  <c r="F106" i="5"/>
  <c r="D601" i="5"/>
  <c r="V104" i="5"/>
  <c r="G100" i="5"/>
  <c r="D144" i="9"/>
  <c r="V182" i="5"/>
  <c r="V186" i="5" s="1"/>
  <c r="V190" i="5" s="1"/>
  <c r="AA107" i="5"/>
  <c r="W107" i="5"/>
  <c r="Z106" i="5"/>
  <c r="F266" i="5"/>
  <c r="AG183" i="5"/>
  <c r="AG186" i="5" s="1"/>
  <c r="G364" i="5"/>
  <c r="AD571" i="5"/>
  <c r="F440" i="5"/>
  <c r="AG474" i="5"/>
  <c r="K474" i="5"/>
  <c r="X412" i="5"/>
  <c r="AE417" i="5"/>
  <c r="AE608" i="5" s="1"/>
  <c r="W185" i="5"/>
  <c r="W429" i="5"/>
  <c r="U185" i="5"/>
  <c r="H140" i="5"/>
  <c r="N106" i="5"/>
  <c r="E182" i="5"/>
  <c r="E360" i="5"/>
  <c r="I222" i="5"/>
  <c r="I313" i="5"/>
  <c r="E566" i="5"/>
  <c r="E359" i="5"/>
  <c r="AG581" i="5"/>
  <c r="D581" i="5" s="1"/>
  <c r="AH551" i="5"/>
  <c r="M185" i="5"/>
  <c r="U106" i="5"/>
  <c r="I106" i="5"/>
  <c r="P185" i="5"/>
  <c r="G182" i="5"/>
  <c r="G186" i="5" s="1"/>
  <c r="G190" i="5" s="1"/>
  <c r="E185" i="5"/>
  <c r="W182" i="5"/>
  <c r="W186" i="5" s="1"/>
  <c r="W190" i="5" s="1"/>
  <c r="I276" i="5"/>
  <c r="G322" i="5"/>
  <c r="L344" i="5"/>
  <c r="O106" i="5"/>
  <c r="F67" i="5"/>
  <c r="L388" i="5"/>
  <c r="AH595" i="5"/>
  <c r="E280" i="5"/>
  <c r="F487" i="5"/>
  <c r="E226" i="5"/>
  <c r="E433" i="5"/>
  <c r="AB185" i="5"/>
  <c r="H567" i="5"/>
  <c r="I210" i="5"/>
  <c r="U417" i="5"/>
  <c r="AB218" i="1"/>
  <c r="Y103" i="5" s="1"/>
  <c r="J265" i="5"/>
  <c r="Z472" i="5"/>
  <c r="AB330" i="1"/>
  <c r="H104" i="5" s="1"/>
  <c r="E320" i="5"/>
  <c r="D158" i="9" s="1"/>
  <c r="AA158" i="9" s="1"/>
  <c r="H527" i="5"/>
  <c r="AG499" i="5"/>
  <c r="D499" i="5" s="1"/>
  <c r="AH499" i="5"/>
  <c r="E222" i="5"/>
  <c r="D222" i="5" s="1"/>
  <c r="E429" i="5"/>
  <c r="J284" i="5"/>
  <c r="H284" i="5"/>
  <c r="T491" i="5"/>
  <c r="D491" i="5" s="1"/>
  <c r="F203" i="5"/>
  <c r="E203" i="5"/>
  <c r="E410" i="5"/>
  <c r="F202" i="5"/>
  <c r="D202" i="5" s="1"/>
  <c r="J409" i="5"/>
  <c r="J182" i="5"/>
  <c r="I482" i="5"/>
  <c r="J328" i="5"/>
  <c r="G328" i="5"/>
  <c r="O535" i="5"/>
  <c r="I596" i="5"/>
  <c r="G389" i="5"/>
  <c r="P596" i="5"/>
  <c r="AG544" i="5"/>
  <c r="H337" i="5"/>
  <c r="R544" i="5"/>
  <c r="E363" i="5"/>
  <c r="I363" i="5"/>
  <c r="U570" i="5"/>
  <c r="U490" i="5"/>
  <c r="F283" i="5"/>
  <c r="K490" i="5"/>
  <c r="E217" i="5"/>
  <c r="G217" i="5"/>
  <c r="D217" i="5" s="1"/>
  <c r="N424" i="5"/>
  <c r="D424" i="5" s="1"/>
  <c r="F210" i="5"/>
  <c r="L417" i="5"/>
  <c r="Q182" i="5"/>
  <c r="E580" i="5"/>
  <c r="F361" i="5"/>
  <c r="Y568" i="5"/>
  <c r="D17" i="8"/>
  <c r="J298" i="5"/>
  <c r="Y505" i="5"/>
  <c r="D505" i="5" s="1"/>
  <c r="D12" i="8"/>
  <c r="E239" i="5"/>
  <c r="G446" i="5"/>
  <c r="E387" i="5"/>
  <c r="L387" i="5"/>
  <c r="AI594" i="5"/>
  <c r="D594" i="5" s="1"/>
  <c r="I204" i="5"/>
  <c r="W411" i="5"/>
  <c r="AC570" i="5"/>
  <c r="F570" i="5"/>
  <c r="D570" i="5" s="1"/>
  <c r="I377" i="5"/>
  <c r="F377" i="5"/>
  <c r="I584" i="5"/>
  <c r="L450" i="5"/>
  <c r="E243" i="5"/>
  <c r="F450" i="5"/>
  <c r="F201" i="5"/>
  <c r="AB408" i="5"/>
  <c r="AB608" i="5" s="1"/>
  <c r="AB28" i="1"/>
  <c r="I412" i="5"/>
  <c r="D185" i="5"/>
  <c r="H233" i="5"/>
  <c r="Q440" i="5"/>
  <c r="T184" i="5"/>
  <c r="O529" i="5"/>
  <c r="AB459" i="1"/>
  <c r="X105" i="5" s="1"/>
  <c r="F243" i="5"/>
  <c r="D81" i="9" s="1"/>
  <c r="Q483" i="5"/>
  <c r="D483" i="5" s="1"/>
  <c r="AG105" i="5"/>
  <c r="D553" i="5"/>
  <c r="D546" i="5"/>
  <c r="AB483" i="1"/>
  <c r="L105" i="5" s="1"/>
  <c r="AB158" i="1"/>
  <c r="AB22" i="1"/>
  <c r="AB247" i="1"/>
  <c r="P103" i="5" s="1"/>
  <c r="H276" i="5"/>
  <c r="D114" i="9" s="1"/>
  <c r="X114" i="9" s="1"/>
  <c r="M412" i="5"/>
  <c r="R580" i="5"/>
  <c r="D580" i="5" s="1"/>
  <c r="I568" i="5"/>
  <c r="D568" i="5" s="1"/>
  <c r="D439" i="5"/>
  <c r="G205" i="5"/>
  <c r="I410" i="5"/>
  <c r="D410" i="5" s="1"/>
  <c r="K482" i="5"/>
  <c r="D482" i="5" s="1"/>
  <c r="H373" i="5"/>
  <c r="D373" i="5" s="1"/>
  <c r="J140" i="5"/>
  <c r="AB234" i="1"/>
  <c r="AB607" i="1"/>
  <c r="Q106" i="5" s="1"/>
  <c r="F275" i="5"/>
  <c r="D275" i="5" s="1"/>
  <c r="AB355" i="1"/>
  <c r="I137" i="5"/>
  <c r="I141" i="5" s="1"/>
  <c r="I146" i="5" s="1"/>
  <c r="M68" i="9"/>
  <c r="AB295" i="1"/>
  <c r="D103" i="5" s="1"/>
  <c r="AB208" i="1"/>
  <c r="AG440" i="5"/>
  <c r="Y535" i="5"/>
  <c r="D535" i="5" s="1"/>
  <c r="E472" i="5"/>
  <c r="D472" i="5" s="1"/>
  <c r="D435" i="5"/>
  <c r="AB138" i="1"/>
  <c r="K61" i="5" s="1"/>
  <c r="AB92" i="1"/>
  <c r="P100" i="5" s="1"/>
  <c r="K138" i="5"/>
  <c r="K140" i="5"/>
  <c r="AG567" i="5"/>
  <c r="L233" i="5"/>
  <c r="L292" i="5"/>
  <c r="D130" i="9" s="1"/>
  <c r="M571" i="5"/>
  <c r="D571" i="5" s="1"/>
  <c r="D459" i="5"/>
  <c r="L267" i="5"/>
  <c r="D105" i="9" s="1"/>
  <c r="Q429" i="5"/>
  <c r="D429" i="5" s="1"/>
  <c r="W68" i="9"/>
  <c r="L337" i="5"/>
  <c r="D337" i="5" s="1"/>
  <c r="Z68" i="9"/>
  <c r="E265" i="5"/>
  <c r="D103" i="9" s="1"/>
  <c r="E298" i="5"/>
  <c r="D136" i="9" s="1"/>
  <c r="Y68" i="9"/>
  <c r="V68" i="9"/>
  <c r="D46" i="9"/>
  <c r="K46" i="9" s="1"/>
  <c r="D489" i="5"/>
  <c r="J107" i="5"/>
  <c r="D246" i="5"/>
  <c r="O105" i="5"/>
  <c r="D5" i="8"/>
  <c r="AB151" i="1"/>
  <c r="C101" i="5" s="1"/>
  <c r="AB460" i="1"/>
  <c r="AB549" i="1"/>
  <c r="T106" i="5" s="1"/>
  <c r="D138" i="5"/>
  <c r="AB467" i="1"/>
  <c r="H137" i="5"/>
  <c r="K363" i="5"/>
  <c r="D201" i="9" s="1"/>
  <c r="Q201" i="9" s="1"/>
  <c r="D197" i="9"/>
  <c r="K197" i="9" s="1"/>
  <c r="I527" i="5"/>
  <c r="D527" i="5" s="1"/>
  <c r="E409" i="5"/>
  <c r="D409" i="5" s="1"/>
  <c r="I283" i="5"/>
  <c r="D121" i="9" s="1"/>
  <c r="I322" i="5"/>
  <c r="D322" i="5" s="1"/>
  <c r="F186" i="5"/>
  <c r="F190" i="5" s="1"/>
  <c r="D57" i="9"/>
  <c r="M57" i="9" s="1"/>
  <c r="AB8" i="1"/>
  <c r="C98" i="5" s="1"/>
  <c r="AB352" i="1"/>
  <c r="T104" i="5" s="1"/>
  <c r="AB59" i="1"/>
  <c r="I205" i="5"/>
  <c r="D205" i="5" s="1"/>
  <c r="I446" i="5"/>
  <c r="D446" i="5" s="1"/>
  <c r="U584" i="5"/>
  <c r="D584" i="5" s="1"/>
  <c r="H139" i="5"/>
  <c r="E137" i="5"/>
  <c r="D470" i="5"/>
  <c r="F239" i="5"/>
  <c r="U529" i="5"/>
  <c r="D529" i="5" s="1"/>
  <c r="J68" i="9"/>
  <c r="S68" i="9"/>
  <c r="H68" i="9"/>
  <c r="X68" i="9"/>
  <c r="N68" i="9"/>
  <c r="T68" i="9"/>
  <c r="E68" i="9"/>
  <c r="E106" i="5"/>
  <c r="D8" i="8"/>
  <c r="L218" i="5"/>
  <c r="D56" i="9" s="1"/>
  <c r="AI425" i="5"/>
  <c r="D425" i="5" s="1"/>
  <c r="O68" i="9"/>
  <c r="R68" i="9"/>
  <c r="I68" i="9"/>
  <c r="G68" i="9"/>
  <c r="Q68" i="9"/>
  <c r="AA68" i="9"/>
  <c r="L68" i="9"/>
  <c r="P68" i="9"/>
  <c r="AB68" i="9"/>
  <c r="F68" i="9"/>
  <c r="U68" i="9"/>
  <c r="AB182" i="5"/>
  <c r="AI186" i="5"/>
  <c r="AI190" i="5" s="1"/>
  <c r="F389" i="5"/>
  <c r="D6" i="8"/>
  <c r="D474" i="5"/>
  <c r="D177" i="9"/>
  <c r="K177" i="9" s="1"/>
  <c r="D285" i="5"/>
  <c r="D450" i="5"/>
  <c r="AC106" i="5"/>
  <c r="M105" i="5"/>
  <c r="G140" i="5"/>
  <c r="X182" i="5"/>
  <c r="D15" i="8"/>
  <c r="I105" i="5"/>
  <c r="AA106" i="5"/>
  <c r="D39" i="9"/>
  <c r="H39" i="9" s="1"/>
  <c r="D377" i="5"/>
  <c r="Y186" i="5"/>
  <c r="Y190" i="5" s="1"/>
  <c r="D174" i="9"/>
  <c r="AA174" i="9" s="1"/>
  <c r="AA186" i="5"/>
  <c r="AA190" i="5" s="1"/>
  <c r="O186" i="5"/>
  <c r="O190" i="5" s="1"/>
  <c r="G313" i="5"/>
  <c r="D151" i="9" s="1"/>
  <c r="N185" i="5"/>
  <c r="N186" i="5" s="1"/>
  <c r="N190" i="5" s="1"/>
  <c r="Y106" i="5"/>
  <c r="D10" i="8"/>
  <c r="S182" i="5"/>
  <c r="D393" i="5"/>
  <c r="D231" i="9"/>
  <c r="D209" i="9"/>
  <c r="J209" i="9" s="1"/>
  <c r="D63" i="9"/>
  <c r="D253" i="5"/>
  <c r="D91" i="9"/>
  <c r="D378" i="5"/>
  <c r="D216" i="9"/>
  <c r="D215" i="9"/>
  <c r="D42" i="9"/>
  <c r="R42" i="9" s="1"/>
  <c r="D124" i="9"/>
  <c r="Z124" i="9" s="1"/>
  <c r="D135" i="9"/>
  <c r="F135" i="9" s="1"/>
  <c r="J186" i="5"/>
  <c r="J190" i="5" s="1"/>
  <c r="D14" i="8"/>
  <c r="D155" i="9"/>
  <c r="K155" i="9" s="1"/>
  <c r="S123" i="9"/>
  <c r="F123" i="9"/>
  <c r="N123" i="9"/>
  <c r="L123" i="9"/>
  <c r="X123" i="9"/>
  <c r="H123" i="9"/>
  <c r="Z123" i="9"/>
  <c r="T123" i="9"/>
  <c r="G123" i="9"/>
  <c r="W123" i="9"/>
  <c r="O123" i="9"/>
  <c r="AB123" i="9"/>
  <c r="E123" i="9"/>
  <c r="I123" i="9"/>
  <c r="P123" i="9"/>
  <c r="J123" i="9"/>
  <c r="U123" i="9"/>
  <c r="R123" i="9"/>
  <c r="Q123" i="9"/>
  <c r="AA123" i="9"/>
  <c r="K123" i="9"/>
  <c r="M123" i="9"/>
  <c r="Y123" i="9"/>
  <c r="V123" i="9"/>
  <c r="D95" i="9"/>
  <c r="AB95" i="9" s="1"/>
  <c r="D206" i="9"/>
  <c r="O206" i="9" s="1"/>
  <c r="D154" i="9"/>
  <c r="O154" i="9" s="1"/>
  <c r="D224" i="5"/>
  <c r="D62" i="9"/>
  <c r="D133" i="9"/>
  <c r="O133" i="9" s="1"/>
  <c r="D214" i="9"/>
  <c r="V214" i="9" s="1"/>
  <c r="D66" i="9"/>
  <c r="E66" i="9" s="1"/>
  <c r="D157" i="9"/>
  <c r="J157" i="9" s="1"/>
  <c r="D145" i="9"/>
  <c r="AA145" i="9" s="1"/>
  <c r="D41" i="9"/>
  <c r="X41" i="9" s="1"/>
  <c r="D149" i="9"/>
  <c r="D65" i="9"/>
  <c r="Z65" i="9" s="1"/>
  <c r="D202" i="9"/>
  <c r="R202" i="9" s="1"/>
  <c r="J344" i="5"/>
  <c r="D182" i="9" s="1"/>
  <c r="X183" i="5"/>
  <c r="V84" i="9"/>
  <c r="Z84" i="9"/>
  <c r="G84" i="9"/>
  <c r="H84" i="9"/>
  <c r="L84" i="9"/>
  <c r="F84" i="9"/>
  <c r="M84" i="9"/>
  <c r="Y84" i="9"/>
  <c r="N84" i="9"/>
  <c r="I84" i="9"/>
  <c r="AA84" i="9"/>
  <c r="T84" i="9"/>
  <c r="O84" i="9"/>
  <c r="P84" i="9"/>
  <c r="X84" i="9"/>
  <c r="Q84" i="9"/>
  <c r="E84" i="9"/>
  <c r="U84" i="9"/>
  <c r="K84" i="9"/>
  <c r="R84" i="9"/>
  <c r="AB84" i="9"/>
  <c r="W84" i="9"/>
  <c r="S84" i="9"/>
  <c r="J84" i="9"/>
  <c r="D268" i="5"/>
  <c r="D106" i="9"/>
  <c r="D315" i="5"/>
  <c r="D153" i="9"/>
  <c r="D251" i="5"/>
  <c r="D89" i="9"/>
  <c r="D323" i="5"/>
  <c r="D161" i="9"/>
  <c r="D399" i="5"/>
  <c r="D237" i="9"/>
  <c r="D199" i="9"/>
  <c r="D152" i="9"/>
  <c r="S152" i="9" s="1"/>
  <c r="D119" i="9"/>
  <c r="AA119" i="9" s="1"/>
  <c r="D183" i="5"/>
  <c r="N595" i="5"/>
  <c r="D595" i="5" s="1"/>
  <c r="M182" i="5"/>
  <c r="M186" i="5" s="1"/>
  <c r="M190" i="5" s="1"/>
  <c r="D328" i="5"/>
  <c r="D213" i="9"/>
  <c r="AB213" i="9" s="1"/>
  <c r="D90" i="9"/>
  <c r="J90" i="9" s="1"/>
  <c r="D101" i="9"/>
  <c r="Z101" i="9" s="1"/>
  <c r="D125" i="9"/>
  <c r="N125" i="9" s="1"/>
  <c r="D9" i="8"/>
  <c r="AE182" i="5"/>
  <c r="AE186" i="5" s="1"/>
  <c r="AE190" i="5" s="1"/>
  <c r="C184" i="5"/>
  <c r="P182" i="5"/>
  <c r="P186" i="5" s="1"/>
  <c r="P190" i="5" s="1"/>
  <c r="T182" i="5"/>
  <c r="T186" i="5" s="1"/>
  <c r="T190" i="5" s="1"/>
  <c r="H182" i="5"/>
  <c r="H186" i="5" s="1"/>
  <c r="H190" i="5" s="1"/>
  <c r="L182" i="5"/>
  <c r="L186" i="5" s="1"/>
  <c r="L190" i="5" s="1"/>
  <c r="E186" i="5"/>
  <c r="E190" i="5" s="1"/>
  <c r="Z182" i="5"/>
  <c r="Z186" i="5" s="1"/>
  <c r="Z190" i="5" s="1"/>
  <c r="AF182" i="5"/>
  <c r="R186" i="5"/>
  <c r="R190" i="5" s="1"/>
  <c r="U186" i="5"/>
  <c r="U190" i="5" s="1"/>
  <c r="AF183" i="5"/>
  <c r="AB286" i="1"/>
  <c r="AD186" i="5"/>
  <c r="AD190" i="5" s="1"/>
  <c r="K182" i="5"/>
  <c r="K186" i="5" s="1"/>
  <c r="K190" i="5" s="1"/>
  <c r="D289" i="5"/>
  <c r="D127" i="9"/>
  <c r="D342" i="5"/>
  <c r="D180" i="9"/>
  <c r="D353" i="5"/>
  <c r="D191" i="9"/>
  <c r="D207" i="5"/>
  <c r="D45" i="9"/>
  <c r="D237" i="5"/>
  <c r="D75" i="9"/>
  <c r="D209" i="5"/>
  <c r="D47" i="9"/>
  <c r="D282" i="5"/>
  <c r="D120" i="9"/>
  <c r="D400" i="5"/>
  <c r="D238" i="9"/>
  <c r="D284" i="5"/>
  <c r="D122" i="9"/>
  <c r="D296" i="5"/>
  <c r="D134" i="9"/>
  <c r="D369" i="5"/>
  <c r="D207" i="9"/>
  <c r="D220" i="5"/>
  <c r="D58" i="9"/>
  <c r="D327" i="5"/>
  <c r="D165" i="9"/>
  <c r="D338" i="5"/>
  <c r="D176" i="9"/>
  <c r="D248" i="5"/>
  <c r="D86" i="9"/>
  <c r="D290" i="5"/>
  <c r="D128" i="9"/>
  <c r="D261" i="5"/>
  <c r="D99" i="9"/>
  <c r="D391" i="5"/>
  <c r="D229" i="9"/>
  <c r="D333" i="5"/>
  <c r="D171" i="9"/>
  <c r="D206" i="5"/>
  <c r="D44" i="9"/>
  <c r="D279" i="5"/>
  <c r="D117" i="9"/>
  <c r="D231" i="5"/>
  <c r="D69" i="9"/>
  <c r="D352" i="5"/>
  <c r="D190" i="9"/>
  <c r="D325" i="5"/>
  <c r="D163" i="9"/>
  <c r="D385" i="5"/>
  <c r="D223" i="9"/>
  <c r="D365" i="5"/>
  <c r="D203" i="9"/>
  <c r="D321" i="5"/>
  <c r="D159" i="9"/>
  <c r="D269" i="5"/>
  <c r="D107" i="9"/>
  <c r="D256" i="5"/>
  <c r="D94" i="9"/>
  <c r="D234" i="5"/>
  <c r="D72" i="9"/>
  <c r="D308" i="5"/>
  <c r="D146" i="9"/>
  <c r="D239" i="5"/>
  <c r="D288" i="5"/>
  <c r="D126" i="9"/>
  <c r="D250" i="5"/>
  <c r="D88" i="9"/>
  <c r="D329" i="5"/>
  <c r="D167" i="9"/>
  <c r="D244" i="5"/>
  <c r="D82" i="9"/>
  <c r="D277" i="5"/>
  <c r="D115" i="9"/>
  <c r="D249" i="5"/>
  <c r="D87" i="9"/>
  <c r="D354" i="5"/>
  <c r="D192" i="9"/>
  <c r="D362" i="5"/>
  <c r="D200" i="9"/>
  <c r="D236" i="5"/>
  <c r="D74" i="9"/>
  <c r="D278" i="5"/>
  <c r="D116" i="9"/>
  <c r="D259" i="5"/>
  <c r="D97" i="9"/>
  <c r="D60" i="9"/>
  <c r="D381" i="5"/>
  <c r="D219" i="9"/>
  <c r="D212" i="5"/>
  <c r="D50" i="9"/>
  <c r="D351" i="5"/>
  <c r="D189" i="9"/>
  <c r="D221" i="5"/>
  <c r="D59" i="9"/>
  <c r="D380" i="5"/>
  <c r="D218" i="9"/>
  <c r="D335" i="5"/>
  <c r="D173" i="9"/>
  <c r="D372" i="5"/>
  <c r="D210" i="9"/>
  <c r="D258" i="5"/>
  <c r="D96" i="9"/>
  <c r="D395" i="5"/>
  <c r="D233" i="9"/>
  <c r="D214" i="5"/>
  <c r="D52" i="9"/>
  <c r="D383" i="5"/>
  <c r="D221" i="9"/>
  <c r="D341" i="5"/>
  <c r="D179" i="9"/>
  <c r="D242" i="5"/>
  <c r="D80" i="9"/>
  <c r="D356" i="5"/>
  <c r="D194" i="9"/>
  <c r="D386" i="5"/>
  <c r="D224" i="9"/>
  <c r="D350" i="5"/>
  <c r="D188" i="9"/>
  <c r="D293" i="5"/>
  <c r="D131" i="9"/>
  <c r="D294" i="5"/>
  <c r="D132" i="9"/>
  <c r="D334" i="5"/>
  <c r="D172" i="9"/>
  <c r="D370" i="5"/>
  <c r="D208" i="9"/>
  <c r="D223" i="5"/>
  <c r="D61" i="9"/>
  <c r="D310" i="5"/>
  <c r="D148" i="9"/>
  <c r="D309" i="5"/>
  <c r="D147" i="9"/>
  <c r="D215" i="5"/>
  <c r="D53" i="9"/>
  <c r="D270" i="5"/>
  <c r="D108" i="9"/>
  <c r="D397" i="5"/>
  <c r="D235" i="9"/>
  <c r="D232" i="5"/>
  <c r="D70" i="9"/>
  <c r="D392" i="5"/>
  <c r="D230" i="9"/>
  <c r="O79" i="9"/>
  <c r="Z79" i="9"/>
  <c r="K79" i="9"/>
  <c r="AA79" i="9"/>
  <c r="G79" i="9"/>
  <c r="T79" i="9"/>
  <c r="AB79" i="9"/>
  <c r="V79" i="9"/>
  <c r="F79" i="9"/>
  <c r="P79" i="9"/>
  <c r="U79" i="9"/>
  <c r="Y79" i="9"/>
  <c r="N79" i="9"/>
  <c r="S79" i="9"/>
  <c r="E79" i="9"/>
  <c r="R79" i="9"/>
  <c r="W79" i="9"/>
  <c r="Q79" i="9"/>
  <c r="H79" i="9"/>
  <c r="J79" i="9"/>
  <c r="M79" i="9"/>
  <c r="I79" i="9"/>
  <c r="L79" i="9"/>
  <c r="X79" i="9"/>
  <c r="O234" i="9"/>
  <c r="F234" i="9"/>
  <c r="AB234" i="9"/>
  <c r="W234" i="9"/>
  <c r="I234" i="9"/>
  <c r="L234" i="9"/>
  <c r="Q234" i="9"/>
  <c r="U234" i="9"/>
  <c r="S234" i="9"/>
  <c r="N234" i="9"/>
  <c r="K234" i="9"/>
  <c r="Z234" i="9"/>
  <c r="X234" i="9"/>
  <c r="AA234" i="9"/>
  <c r="J234" i="9"/>
  <c r="H234" i="9"/>
  <c r="G234" i="9"/>
  <c r="E234" i="9"/>
  <c r="M234" i="9"/>
  <c r="P234" i="9"/>
  <c r="R234" i="9"/>
  <c r="T234" i="9"/>
  <c r="V234" i="9"/>
  <c r="Y234" i="9"/>
  <c r="W217" i="9"/>
  <c r="Z217" i="9"/>
  <c r="V217" i="9"/>
  <c r="AB217" i="9"/>
  <c r="L217" i="9"/>
  <c r="T217" i="9"/>
  <c r="E217" i="9"/>
  <c r="O217" i="9"/>
  <c r="M217" i="9"/>
  <c r="R217" i="9"/>
  <c r="Q217" i="9"/>
  <c r="G217" i="9"/>
  <c r="U217" i="9"/>
  <c r="K217" i="9"/>
  <c r="Y217" i="9"/>
  <c r="X217" i="9"/>
  <c r="S217" i="9"/>
  <c r="AA217" i="9"/>
  <c r="I217" i="9"/>
  <c r="P217" i="9"/>
  <c r="F217" i="9"/>
  <c r="N217" i="9"/>
  <c r="J217" i="9"/>
  <c r="H217" i="9"/>
  <c r="AB150" i="9"/>
  <c r="Z150" i="9"/>
  <c r="U150" i="9"/>
  <c r="O150" i="9"/>
  <c r="H150" i="9"/>
  <c r="T150" i="9"/>
  <c r="W150" i="9"/>
  <c r="Q150" i="9"/>
  <c r="I150" i="9"/>
  <c r="G150" i="9"/>
  <c r="L150" i="9"/>
  <c r="Y150" i="9"/>
  <c r="F150" i="9"/>
  <c r="X150" i="9"/>
  <c r="J150" i="9"/>
  <c r="AA150" i="9"/>
  <c r="N150" i="9"/>
  <c r="K150" i="9"/>
  <c r="M150" i="9"/>
  <c r="P150" i="9"/>
  <c r="S150" i="9"/>
  <c r="V150" i="9"/>
  <c r="E150" i="9"/>
  <c r="R150" i="9"/>
  <c r="W178" i="9"/>
  <c r="K178" i="9"/>
  <c r="F178" i="9"/>
  <c r="N178" i="9"/>
  <c r="G178" i="9"/>
  <c r="J178" i="9"/>
  <c r="Z178" i="9"/>
  <c r="U178" i="9"/>
  <c r="O178" i="9"/>
  <c r="Q178" i="9"/>
  <c r="H178" i="9"/>
  <c r="L178" i="9"/>
  <c r="I178" i="9"/>
  <c r="R178" i="9"/>
  <c r="T178" i="9"/>
  <c r="AA178" i="9"/>
  <c r="Y178" i="9"/>
  <c r="P178" i="9"/>
  <c r="M178" i="9"/>
  <c r="S178" i="9"/>
  <c r="AB178" i="9"/>
  <c r="E178" i="9"/>
  <c r="V178" i="9"/>
  <c r="X178" i="9"/>
  <c r="M100" i="9"/>
  <c r="V100" i="9"/>
  <c r="U100" i="9"/>
  <c r="Q100" i="9"/>
  <c r="I100" i="9"/>
  <c r="Y100" i="9"/>
  <c r="AB100" i="9"/>
  <c r="O100" i="9"/>
  <c r="J100" i="9"/>
  <c r="G100" i="9"/>
  <c r="H100" i="9"/>
  <c r="L100" i="9"/>
  <c r="R100" i="9"/>
  <c r="S100" i="9"/>
  <c r="P100" i="9"/>
  <c r="Z100" i="9"/>
  <c r="W100" i="9"/>
  <c r="T100" i="9"/>
  <c r="F100" i="9"/>
  <c r="AA100" i="9"/>
  <c r="N100" i="9"/>
  <c r="E100" i="9"/>
  <c r="K100" i="9"/>
  <c r="X100" i="9"/>
  <c r="AB51" i="9"/>
  <c r="W51" i="9"/>
  <c r="V51" i="9"/>
  <c r="I51" i="9"/>
  <c r="F51" i="9"/>
  <c r="H51" i="9"/>
  <c r="O51" i="9"/>
  <c r="R51" i="9"/>
  <c r="K51" i="9"/>
  <c r="N51" i="9"/>
  <c r="X51" i="9"/>
  <c r="J51" i="9"/>
  <c r="Y51" i="9"/>
  <c r="T51" i="9"/>
  <c r="Z51" i="9"/>
  <c r="G51" i="9"/>
  <c r="AA51" i="9"/>
  <c r="L51" i="9"/>
  <c r="E51" i="9"/>
  <c r="S51" i="9"/>
  <c r="U51" i="9"/>
  <c r="P51" i="9"/>
  <c r="Q51" i="9"/>
  <c r="M51" i="9"/>
  <c r="AB92" i="9"/>
  <c r="Z92" i="9"/>
  <c r="K92" i="9"/>
  <c r="R92" i="9"/>
  <c r="I92" i="9"/>
  <c r="L92" i="9"/>
  <c r="F92" i="9"/>
  <c r="W92" i="9"/>
  <c r="G92" i="9"/>
  <c r="Q92" i="9"/>
  <c r="H92" i="9"/>
  <c r="T92" i="9"/>
  <c r="M92" i="9"/>
  <c r="J92" i="9"/>
  <c r="P92" i="9"/>
  <c r="AA92" i="9"/>
  <c r="O92" i="9"/>
  <c r="N92" i="9"/>
  <c r="V92" i="9"/>
  <c r="Y92" i="9"/>
  <c r="X92" i="9"/>
  <c r="U92" i="9"/>
  <c r="E92" i="9"/>
  <c r="S92" i="9"/>
  <c r="N196" i="9"/>
  <c r="F196" i="9"/>
  <c r="V196" i="9"/>
  <c r="O196" i="9"/>
  <c r="Y196" i="9"/>
  <c r="X196" i="9"/>
  <c r="U196" i="9"/>
  <c r="AB196" i="9"/>
  <c r="Q196" i="9"/>
  <c r="S196" i="9"/>
  <c r="L196" i="9"/>
  <c r="AA196" i="9"/>
  <c r="Z196" i="9"/>
  <c r="K196" i="9"/>
  <c r="J196" i="9"/>
  <c r="I196" i="9"/>
  <c r="G196" i="9"/>
  <c r="E196" i="9"/>
  <c r="P196" i="9"/>
  <c r="R196" i="9"/>
  <c r="H196" i="9"/>
  <c r="W196" i="9"/>
  <c r="M196" i="9"/>
  <c r="T196" i="9"/>
  <c r="AB83" i="9"/>
  <c r="G83" i="9"/>
  <c r="R83" i="9"/>
  <c r="Q83" i="9"/>
  <c r="L83" i="9"/>
  <c r="H83" i="9"/>
  <c r="E83" i="9"/>
  <c r="M83" i="9"/>
  <c r="V83" i="9"/>
  <c r="I83" i="9"/>
  <c r="S83" i="9"/>
  <c r="P83" i="9"/>
  <c r="Z83" i="9"/>
  <c r="Y83" i="9"/>
  <c r="F83" i="9"/>
  <c r="W83" i="9"/>
  <c r="N83" i="9"/>
  <c r="U83" i="9"/>
  <c r="K83" i="9"/>
  <c r="X83" i="9"/>
  <c r="J83" i="9"/>
  <c r="O83" i="9"/>
  <c r="AA83" i="9"/>
  <c r="T83" i="9"/>
  <c r="Z169" i="9"/>
  <c r="F169" i="9"/>
  <c r="V169" i="9"/>
  <c r="I169" i="9"/>
  <c r="G169" i="9"/>
  <c r="P169" i="9"/>
  <c r="Q169" i="9"/>
  <c r="AB169" i="9"/>
  <c r="U169" i="9"/>
  <c r="W169" i="9"/>
  <c r="L169" i="9"/>
  <c r="T169" i="9"/>
  <c r="AA169" i="9"/>
  <c r="M169" i="9"/>
  <c r="R169" i="9"/>
  <c r="E169" i="9"/>
  <c r="Y169" i="9"/>
  <c r="J169" i="9"/>
  <c r="N169" i="9"/>
  <c r="X169" i="9"/>
  <c r="O169" i="9"/>
  <c r="K169" i="9"/>
  <c r="S169" i="9"/>
  <c r="H169" i="9"/>
  <c r="E78" i="9"/>
  <c r="G78" i="9"/>
  <c r="M78" i="9"/>
  <c r="J78" i="9"/>
  <c r="P78" i="9"/>
  <c r="I78" i="9"/>
  <c r="Z78" i="9"/>
  <c r="R78" i="9"/>
  <c r="U78" i="9"/>
  <c r="S78" i="9"/>
  <c r="X78" i="9"/>
  <c r="AB78" i="9"/>
  <c r="W78" i="9"/>
  <c r="Y78" i="9"/>
  <c r="O78" i="9"/>
  <c r="F78" i="9"/>
  <c r="H78" i="9"/>
  <c r="V78" i="9"/>
  <c r="T78" i="9"/>
  <c r="K78" i="9"/>
  <c r="N78" i="9"/>
  <c r="L78" i="9"/>
  <c r="Q78" i="9"/>
  <c r="AA78" i="9"/>
  <c r="AA164" i="9"/>
  <c r="Q164" i="9"/>
  <c r="V164" i="9"/>
  <c r="O164" i="9"/>
  <c r="W164" i="9"/>
  <c r="T164" i="9"/>
  <c r="S164" i="9"/>
  <c r="AB164" i="9"/>
  <c r="G164" i="9"/>
  <c r="M164" i="9"/>
  <c r="L164" i="9"/>
  <c r="U164" i="9"/>
  <c r="E164" i="9"/>
  <c r="P164" i="9"/>
  <c r="I164" i="9"/>
  <c r="Y164" i="9"/>
  <c r="K164" i="9"/>
  <c r="N164" i="9"/>
  <c r="Z164" i="9"/>
  <c r="F164" i="9"/>
  <c r="H164" i="9"/>
  <c r="X164" i="9"/>
  <c r="J164" i="9"/>
  <c r="R164" i="9"/>
  <c r="AB195" i="9"/>
  <c r="E195" i="9"/>
  <c r="Q195" i="9"/>
  <c r="M195" i="9"/>
  <c r="R195" i="9"/>
  <c r="H195" i="9"/>
  <c r="F195" i="9"/>
  <c r="V195" i="9"/>
  <c r="N195" i="9"/>
  <c r="T195" i="9"/>
  <c r="W195" i="9"/>
  <c r="AA195" i="9"/>
  <c r="O195" i="9"/>
  <c r="S195" i="9"/>
  <c r="X195" i="9"/>
  <c r="P195" i="9"/>
  <c r="K195" i="9"/>
  <c r="U195" i="9"/>
  <c r="Y195" i="9"/>
  <c r="I195" i="9"/>
  <c r="J195" i="9"/>
  <c r="Z195" i="9"/>
  <c r="G195" i="9"/>
  <c r="L195" i="9"/>
  <c r="W112" i="9"/>
  <c r="Z112" i="9"/>
  <c r="V112" i="9"/>
  <c r="Q112" i="9"/>
  <c r="O112" i="9"/>
  <c r="X112" i="9"/>
  <c r="N112" i="9"/>
  <c r="J112" i="9"/>
  <c r="K112" i="9"/>
  <c r="R112" i="9"/>
  <c r="P112" i="9"/>
  <c r="AA112" i="9"/>
  <c r="E112" i="9"/>
  <c r="U112" i="9"/>
  <c r="H112" i="9"/>
  <c r="F112" i="9"/>
  <c r="S112" i="9"/>
  <c r="L112" i="9"/>
  <c r="G112" i="9"/>
  <c r="AB112" i="9"/>
  <c r="Y112" i="9"/>
  <c r="I112" i="9"/>
  <c r="M112" i="9"/>
  <c r="T112" i="9"/>
  <c r="E98" i="9"/>
  <c r="Z98" i="9"/>
  <c r="O98" i="9"/>
  <c r="K98" i="9"/>
  <c r="I98" i="9"/>
  <c r="X98" i="9"/>
  <c r="F98" i="9"/>
  <c r="AA98" i="9"/>
  <c r="Y98" i="9"/>
  <c r="H98" i="9"/>
  <c r="U98" i="9"/>
  <c r="V98" i="9"/>
  <c r="J98" i="9"/>
  <c r="T98" i="9"/>
  <c r="G98" i="9"/>
  <c r="Q98" i="9"/>
  <c r="S98" i="9"/>
  <c r="L98" i="9"/>
  <c r="M98" i="9"/>
  <c r="W98" i="9"/>
  <c r="N98" i="9"/>
  <c r="R98" i="9"/>
  <c r="P98" i="9"/>
  <c r="AB98" i="9"/>
  <c r="G102" i="9"/>
  <c r="U102" i="9"/>
  <c r="Q102" i="9"/>
  <c r="F102" i="9"/>
  <c r="Y102" i="9"/>
  <c r="L102" i="9"/>
  <c r="O102" i="9"/>
  <c r="R102" i="9"/>
  <c r="K102" i="9"/>
  <c r="W102" i="9"/>
  <c r="X102" i="9"/>
  <c r="J102" i="9"/>
  <c r="N102" i="9"/>
  <c r="H102" i="9"/>
  <c r="E102" i="9"/>
  <c r="M102" i="9"/>
  <c r="S102" i="9"/>
  <c r="Z102" i="9"/>
  <c r="T102" i="9"/>
  <c r="AB102" i="9"/>
  <c r="P102" i="9"/>
  <c r="I102" i="9"/>
  <c r="V102" i="9"/>
  <c r="AA102" i="9"/>
  <c r="O168" i="9"/>
  <c r="Z168" i="9"/>
  <c r="AB168" i="9"/>
  <c r="G168" i="9"/>
  <c r="W168" i="9"/>
  <c r="T168" i="9"/>
  <c r="V168" i="9"/>
  <c r="E168" i="9"/>
  <c r="Q168" i="9"/>
  <c r="J168" i="9"/>
  <c r="P168" i="9"/>
  <c r="R168" i="9"/>
  <c r="S168" i="9"/>
  <c r="F168" i="9"/>
  <c r="L168" i="9"/>
  <c r="N168" i="9"/>
  <c r="Y168" i="9"/>
  <c r="AA168" i="9"/>
  <c r="H168" i="9"/>
  <c r="I168" i="9"/>
  <c r="X168" i="9"/>
  <c r="K168" i="9"/>
  <c r="U168" i="9"/>
  <c r="M168" i="9"/>
  <c r="K222" i="9"/>
  <c r="M222" i="9"/>
  <c r="G222" i="9"/>
  <c r="Y222" i="9"/>
  <c r="H222" i="9"/>
  <c r="L222" i="9"/>
  <c r="R222" i="9"/>
  <c r="J222" i="9"/>
  <c r="O222" i="9"/>
  <c r="S222" i="9"/>
  <c r="AB222" i="9"/>
  <c r="Q222" i="9"/>
  <c r="N222" i="9"/>
  <c r="Z222" i="9"/>
  <c r="F222" i="9"/>
  <c r="X222" i="9"/>
  <c r="E222" i="9"/>
  <c r="V222" i="9"/>
  <c r="W222" i="9"/>
  <c r="T222" i="9"/>
  <c r="AA222" i="9"/>
  <c r="I222" i="9"/>
  <c r="P222" i="9"/>
  <c r="U222" i="9"/>
  <c r="I170" i="9"/>
  <c r="V170" i="9"/>
  <c r="Q170" i="9"/>
  <c r="K170" i="9"/>
  <c r="F170" i="9"/>
  <c r="P170" i="9"/>
  <c r="W170" i="9"/>
  <c r="N170" i="9"/>
  <c r="Z170" i="9"/>
  <c r="AA170" i="9"/>
  <c r="G170" i="9"/>
  <c r="S170" i="9"/>
  <c r="AB170" i="9"/>
  <c r="E170" i="9"/>
  <c r="H170" i="9"/>
  <c r="T170" i="9"/>
  <c r="Y170" i="9"/>
  <c r="L170" i="9"/>
  <c r="J170" i="9"/>
  <c r="M170" i="9"/>
  <c r="U170" i="9"/>
  <c r="O170" i="9"/>
  <c r="R170" i="9"/>
  <c r="X170" i="9"/>
  <c r="E236" i="9"/>
  <c r="M236" i="9"/>
  <c r="Z236" i="9"/>
  <c r="K236" i="9"/>
  <c r="N236" i="9"/>
  <c r="T236" i="9"/>
  <c r="V236" i="9"/>
  <c r="R236" i="9"/>
  <c r="Y236" i="9"/>
  <c r="S236" i="9"/>
  <c r="AB236" i="9"/>
  <c r="J236" i="9"/>
  <c r="P236" i="9"/>
  <c r="U236" i="9"/>
  <c r="AA236" i="9"/>
  <c r="I236" i="9"/>
  <c r="X236" i="9"/>
  <c r="G236" i="9"/>
  <c r="H236" i="9"/>
  <c r="Q236" i="9"/>
  <c r="O236" i="9"/>
  <c r="W236" i="9"/>
  <c r="F236" i="9"/>
  <c r="L236" i="9"/>
  <c r="O220" i="9"/>
  <c r="G220" i="9"/>
  <c r="U220" i="9"/>
  <c r="Z220" i="9"/>
  <c r="I220" i="9"/>
  <c r="T220" i="9"/>
  <c r="M220" i="9"/>
  <c r="R220" i="9"/>
  <c r="Q220" i="9"/>
  <c r="L220" i="9"/>
  <c r="V220" i="9"/>
  <c r="W220" i="9"/>
  <c r="J220" i="9"/>
  <c r="N220" i="9"/>
  <c r="S220" i="9"/>
  <c r="AB220" i="9"/>
  <c r="E220" i="9"/>
  <c r="H220" i="9"/>
  <c r="F220" i="9"/>
  <c r="Y220" i="9"/>
  <c r="K220" i="9"/>
  <c r="P220" i="9"/>
  <c r="AA220" i="9"/>
  <c r="X220" i="9"/>
  <c r="I162" i="9"/>
  <c r="S162" i="9"/>
  <c r="O162" i="9"/>
  <c r="Y162" i="9"/>
  <c r="J162" i="9"/>
  <c r="Q162" i="9"/>
  <c r="Z162" i="9"/>
  <c r="U162" i="9"/>
  <c r="V162" i="9"/>
  <c r="AB162" i="9"/>
  <c r="H162" i="9"/>
  <c r="L162" i="9"/>
  <c r="K162" i="9"/>
  <c r="R162" i="9"/>
  <c r="T162" i="9"/>
  <c r="F162" i="9"/>
  <c r="X162" i="9"/>
  <c r="E162" i="9"/>
  <c r="G162" i="9"/>
  <c r="AA162" i="9"/>
  <c r="N162" i="9"/>
  <c r="M162" i="9"/>
  <c r="W162" i="9"/>
  <c r="P162" i="9"/>
  <c r="F129" i="9"/>
  <c r="U129" i="9"/>
  <c r="K129" i="9"/>
  <c r="I129" i="9"/>
  <c r="G129" i="9"/>
  <c r="R129" i="9"/>
  <c r="O129" i="9"/>
  <c r="V129" i="9"/>
  <c r="J129" i="9"/>
  <c r="W129" i="9"/>
  <c r="L129" i="9"/>
  <c r="H129" i="9"/>
  <c r="Q129" i="9"/>
  <c r="M129" i="9"/>
  <c r="X129" i="9"/>
  <c r="AA129" i="9"/>
  <c r="N129" i="9"/>
  <c r="P129" i="9"/>
  <c r="Z129" i="9"/>
  <c r="Y129" i="9"/>
  <c r="T129" i="9"/>
  <c r="AB129" i="9"/>
  <c r="E129" i="9"/>
  <c r="S129" i="9"/>
  <c r="G49" i="9"/>
  <c r="Z49" i="9"/>
  <c r="AA49" i="9"/>
  <c r="I49" i="9"/>
  <c r="X49" i="9"/>
  <c r="J49" i="9"/>
  <c r="R49" i="9"/>
  <c r="W49" i="9"/>
  <c r="Y49" i="9"/>
  <c r="Q49" i="9"/>
  <c r="S49" i="9"/>
  <c r="V49" i="9"/>
  <c r="U49" i="9"/>
  <c r="K49" i="9"/>
  <c r="T49" i="9"/>
  <c r="F49" i="9"/>
  <c r="P49" i="9"/>
  <c r="E49" i="9"/>
  <c r="N49" i="9"/>
  <c r="H49" i="9"/>
  <c r="AB49" i="9"/>
  <c r="L49" i="9"/>
  <c r="M49" i="9"/>
  <c r="O49" i="9"/>
  <c r="V186" i="9"/>
  <c r="M186" i="9"/>
  <c r="E186" i="9"/>
  <c r="U186" i="9"/>
  <c r="X186" i="9"/>
  <c r="T186" i="9"/>
  <c r="R186" i="9"/>
  <c r="Q186" i="9"/>
  <c r="K186" i="9"/>
  <c r="H186" i="9"/>
  <c r="S186" i="9"/>
  <c r="J186" i="9"/>
  <c r="F186" i="9"/>
  <c r="P186" i="9"/>
  <c r="O186" i="9"/>
  <c r="Z186" i="9"/>
  <c r="L186" i="9"/>
  <c r="N186" i="9"/>
  <c r="AA186" i="9"/>
  <c r="AB186" i="9"/>
  <c r="I186" i="9"/>
  <c r="Y186" i="9"/>
  <c r="G186" i="9"/>
  <c r="W186" i="9"/>
  <c r="I144" i="9"/>
  <c r="O144" i="9"/>
  <c r="AB144" i="9"/>
  <c r="G144" i="9"/>
  <c r="AA144" i="9"/>
  <c r="X144" i="9"/>
  <c r="Z144" i="9"/>
  <c r="V144" i="9"/>
  <c r="Q144" i="9"/>
  <c r="J144" i="9"/>
  <c r="P144" i="9"/>
  <c r="H144" i="9"/>
  <c r="K144" i="9"/>
  <c r="F144" i="9"/>
  <c r="M144" i="9"/>
  <c r="N144" i="9"/>
  <c r="W144" i="9"/>
  <c r="S144" i="9"/>
  <c r="U144" i="9"/>
  <c r="L144" i="9"/>
  <c r="Y144" i="9"/>
  <c r="T144" i="9"/>
  <c r="E144" i="9"/>
  <c r="R144" i="9"/>
  <c r="G232" i="9"/>
  <c r="R232" i="9"/>
  <c r="AB232" i="9"/>
  <c r="Q232" i="9"/>
  <c r="S232" i="9"/>
  <c r="X232" i="9"/>
  <c r="M232" i="9"/>
  <c r="Z232" i="9"/>
  <c r="U232" i="9"/>
  <c r="W232" i="9"/>
  <c r="P232" i="9"/>
  <c r="T232" i="9"/>
  <c r="F232" i="9"/>
  <c r="J232" i="9"/>
  <c r="L232" i="9"/>
  <c r="K232" i="9"/>
  <c r="H232" i="9"/>
  <c r="E232" i="9"/>
  <c r="Y232" i="9"/>
  <c r="O232" i="9"/>
  <c r="AA232" i="9"/>
  <c r="N232" i="9"/>
  <c r="V232" i="9"/>
  <c r="I232" i="9"/>
  <c r="E193" i="9"/>
  <c r="Z193" i="9"/>
  <c r="V193" i="9"/>
  <c r="I193" i="9"/>
  <c r="G193" i="9"/>
  <c r="R193" i="9"/>
  <c r="Q193" i="9"/>
  <c r="F193" i="9"/>
  <c r="N193" i="9"/>
  <c r="Y193" i="9"/>
  <c r="H193" i="9"/>
  <c r="AA193" i="9"/>
  <c r="U193" i="9"/>
  <c r="M193" i="9"/>
  <c r="L193" i="9"/>
  <c r="P193" i="9"/>
  <c r="J193" i="9"/>
  <c r="X193" i="9"/>
  <c r="W193" i="9"/>
  <c r="O193" i="9"/>
  <c r="T193" i="9"/>
  <c r="AB193" i="9"/>
  <c r="K193" i="9"/>
  <c r="S193" i="9"/>
  <c r="AB85" i="9"/>
  <c r="G85" i="9"/>
  <c r="O85" i="9"/>
  <c r="AA85" i="9"/>
  <c r="T85" i="9"/>
  <c r="X85" i="9"/>
  <c r="M85" i="9"/>
  <c r="V85" i="9"/>
  <c r="N85" i="9"/>
  <c r="W85" i="9"/>
  <c r="Z85" i="9"/>
  <c r="R85" i="9"/>
  <c r="Y85" i="9"/>
  <c r="K85" i="9"/>
  <c r="H85" i="9"/>
  <c r="U85" i="9"/>
  <c r="J85" i="9"/>
  <c r="I85" i="9"/>
  <c r="S85" i="9"/>
  <c r="P85" i="9"/>
  <c r="E85" i="9"/>
  <c r="Q85" i="9"/>
  <c r="F85" i="9"/>
  <c r="L85" i="9"/>
  <c r="O67" i="9"/>
  <c r="J67" i="9"/>
  <c r="AA67" i="9"/>
  <c r="K67" i="9"/>
  <c r="AB67" i="9"/>
  <c r="H67" i="9"/>
  <c r="E67" i="9"/>
  <c r="M67" i="9"/>
  <c r="I67" i="9"/>
  <c r="S67" i="9"/>
  <c r="W67" i="9"/>
  <c r="Y67" i="9"/>
  <c r="T67" i="9"/>
  <c r="U67" i="9"/>
  <c r="R67" i="9"/>
  <c r="N67" i="9"/>
  <c r="Q67" i="9"/>
  <c r="G67" i="9"/>
  <c r="X67" i="9"/>
  <c r="Z67" i="9"/>
  <c r="P67" i="9"/>
  <c r="F67" i="9"/>
  <c r="L67" i="9"/>
  <c r="V67" i="9"/>
  <c r="D16" i="8"/>
  <c r="Q185" i="5"/>
  <c r="D7" i="8"/>
  <c r="AC182" i="5"/>
  <c r="AC186" i="5" s="1"/>
  <c r="AC190" i="5" s="1"/>
  <c r="D13" i="8"/>
  <c r="S185" i="5"/>
  <c r="D55" i="9"/>
  <c r="D238" i="5"/>
  <c r="D76" i="9"/>
  <c r="D303" i="5"/>
  <c r="D141" i="9"/>
  <c r="D366" i="5"/>
  <c r="D204" i="9"/>
  <c r="D299" i="5"/>
  <c r="D137" i="9"/>
  <c r="D302" i="5"/>
  <c r="D140" i="9"/>
  <c r="D346" i="5"/>
  <c r="D184" i="9"/>
  <c r="D216" i="5"/>
  <c r="D54" i="9"/>
  <c r="D318" i="5"/>
  <c r="D156" i="9"/>
  <c r="D273" i="5"/>
  <c r="D111" i="9"/>
  <c r="D271" i="5"/>
  <c r="D109" i="9"/>
  <c r="D347" i="5"/>
  <c r="D185" i="9"/>
  <c r="D235" i="5"/>
  <c r="D73" i="9"/>
  <c r="D387" i="5"/>
  <c r="D225" i="9"/>
  <c r="D304" i="5"/>
  <c r="D142" i="9"/>
  <c r="D300" i="5"/>
  <c r="D138" i="9"/>
  <c r="D390" i="5"/>
  <c r="D228" i="9"/>
  <c r="D367" i="5"/>
  <c r="D205" i="9"/>
  <c r="Q181" i="9"/>
  <c r="E181" i="9"/>
  <c r="K181" i="9"/>
  <c r="V181" i="9"/>
  <c r="Z181" i="9"/>
  <c r="AA181" i="9"/>
  <c r="U181" i="9"/>
  <c r="AB181" i="9"/>
  <c r="F181" i="9"/>
  <c r="O181" i="9"/>
  <c r="J181" i="9"/>
  <c r="N181" i="9"/>
  <c r="M181" i="9"/>
  <c r="Y181" i="9"/>
  <c r="G181" i="9"/>
  <c r="R181" i="9"/>
  <c r="I181" i="9"/>
  <c r="W181" i="9"/>
  <c r="L181" i="9"/>
  <c r="S181" i="9"/>
  <c r="X181" i="9"/>
  <c r="H181" i="9"/>
  <c r="P181" i="9"/>
  <c r="T181" i="9"/>
  <c r="O183" i="9"/>
  <c r="J183" i="9"/>
  <c r="E183" i="9"/>
  <c r="F183" i="9"/>
  <c r="AB183" i="9"/>
  <c r="Z183" i="9"/>
  <c r="AA183" i="9"/>
  <c r="U183" i="9"/>
  <c r="Q183" i="9"/>
  <c r="K183" i="9"/>
  <c r="N183" i="9"/>
  <c r="M183" i="9"/>
  <c r="R183" i="9"/>
  <c r="I183" i="9"/>
  <c r="W183" i="9"/>
  <c r="V183" i="9"/>
  <c r="S183" i="9"/>
  <c r="T183" i="9"/>
  <c r="H183" i="9"/>
  <c r="Y183" i="9"/>
  <c r="L183" i="9"/>
  <c r="G183" i="9"/>
  <c r="P183" i="9"/>
  <c r="X183" i="9"/>
  <c r="O139" i="9"/>
  <c r="AA139" i="9"/>
  <c r="J139" i="9"/>
  <c r="F139" i="9"/>
  <c r="Z139" i="9"/>
  <c r="AB139" i="9"/>
  <c r="V139" i="9"/>
  <c r="U139" i="9"/>
  <c r="K139" i="9"/>
  <c r="E139" i="9"/>
  <c r="N139" i="9"/>
  <c r="M139" i="9"/>
  <c r="S139" i="9"/>
  <c r="Y139" i="9"/>
  <c r="G139" i="9"/>
  <c r="Q139" i="9"/>
  <c r="R139" i="9"/>
  <c r="T139" i="9"/>
  <c r="I139" i="9"/>
  <c r="L139" i="9"/>
  <c r="P139" i="9"/>
  <c r="W139" i="9"/>
  <c r="X139" i="9"/>
  <c r="H139" i="9"/>
  <c r="AA110" i="9"/>
  <c r="V110" i="9"/>
  <c r="F110" i="9"/>
  <c r="S110" i="9"/>
  <c r="W110" i="9"/>
  <c r="M110" i="9"/>
  <c r="I110" i="9"/>
  <c r="AB110" i="9"/>
  <c r="J110" i="9"/>
  <c r="Y110" i="9"/>
  <c r="G110" i="9"/>
  <c r="Z110" i="9"/>
  <c r="E110" i="9"/>
  <c r="N110" i="9"/>
  <c r="U110" i="9"/>
  <c r="K110" i="9"/>
  <c r="O110" i="9"/>
  <c r="R110" i="9"/>
  <c r="Q110" i="9"/>
  <c r="H110" i="9"/>
  <c r="X110" i="9"/>
  <c r="P110" i="9"/>
  <c r="T110" i="9"/>
  <c r="L110" i="9"/>
  <c r="AF185" i="5"/>
  <c r="D182" i="5"/>
  <c r="AH182" i="5"/>
  <c r="AH186" i="5" s="1"/>
  <c r="AH190" i="5" s="1"/>
  <c r="F396" i="10"/>
  <c r="E397" i="10"/>
  <c r="AH608" i="5"/>
  <c r="D566" i="5"/>
  <c r="D432" i="5"/>
  <c r="W608" i="5"/>
  <c r="Z608" i="5"/>
  <c r="D421" i="5"/>
  <c r="D444" i="5"/>
  <c r="AJ608" i="5"/>
  <c r="D416" i="5"/>
  <c r="AA608" i="5"/>
  <c r="V608" i="5"/>
  <c r="X608" i="5"/>
  <c r="D423" i="5"/>
  <c r="D339" i="5"/>
  <c r="D359" i="5"/>
  <c r="D225" i="5"/>
  <c r="D336" i="5"/>
  <c r="D575" i="5"/>
  <c r="D364" i="5"/>
  <c r="D21" i="8"/>
  <c r="D19" i="8"/>
  <c r="D20" i="8"/>
  <c r="D361" i="5"/>
  <c r="D201" i="5"/>
  <c r="D311" i="5"/>
  <c r="D524" i="5"/>
  <c r="D585" i="5"/>
  <c r="D18" i="8"/>
  <c r="J137" i="5"/>
  <c r="AD417" i="5"/>
  <c r="T462" i="5"/>
  <c r="D462" i="5" s="1"/>
  <c r="H255" i="5"/>
  <c r="Y551" i="5"/>
  <c r="D551" i="5" s="1"/>
  <c r="D257" i="5"/>
  <c r="D578" i="5"/>
  <c r="D502" i="5"/>
  <c r="D434" i="5"/>
  <c r="D287" i="5"/>
  <c r="O520" i="5"/>
  <c r="D520" i="5" s="1"/>
  <c r="D204" i="5"/>
  <c r="D494" i="5"/>
  <c r="D297" i="5"/>
  <c r="D543" i="5"/>
  <c r="D319" i="5"/>
  <c r="D411" i="5"/>
  <c r="D504" i="5"/>
  <c r="R487" i="5"/>
  <c r="D487" i="5" s="1"/>
  <c r="H280" i="5"/>
  <c r="D376" i="5"/>
  <c r="D526" i="5"/>
  <c r="D314" i="5"/>
  <c r="D281" i="5"/>
  <c r="T433" i="5"/>
  <c r="D433" i="5" s="1"/>
  <c r="H226" i="5"/>
  <c r="AF473" i="5"/>
  <c r="K266" i="5"/>
  <c r="D368" i="5"/>
  <c r="D252" i="5"/>
  <c r="D583" i="5"/>
  <c r="D263" i="5"/>
  <c r="D488" i="5"/>
  <c r="AB531" i="1"/>
  <c r="AC567" i="5"/>
  <c r="K360" i="5"/>
  <c r="D360" i="5" s="1"/>
  <c r="G388" i="5"/>
  <c r="D388" i="5" s="1"/>
  <c r="D317" i="5"/>
  <c r="K210" i="5"/>
  <c r="D210" i="5" s="1"/>
  <c r="D375" i="5"/>
  <c r="D316" i="5"/>
  <c r="L374" i="5"/>
  <c r="D374" i="5" s="1"/>
  <c r="D228" i="5"/>
  <c r="D307" i="5"/>
  <c r="D582" i="5"/>
  <c r="D371" i="5"/>
  <c r="D523" i="5"/>
  <c r="D295" i="5"/>
  <c r="D514" i="5"/>
  <c r="D203" i="5"/>
  <c r="D227" i="5"/>
  <c r="D286" i="5"/>
  <c r="G137" i="5"/>
  <c r="F137" i="5"/>
  <c r="K137" i="5"/>
  <c r="AB250" i="1"/>
  <c r="Q103" i="5" s="1"/>
  <c r="AB178" i="1"/>
  <c r="S107" i="5" s="1"/>
  <c r="AB53" i="1"/>
  <c r="J60" i="5" s="1"/>
  <c r="H105" i="5"/>
  <c r="J104" i="5"/>
  <c r="AE106" i="5"/>
  <c r="AG103" i="5"/>
  <c r="I107" i="5"/>
  <c r="R106" i="5"/>
  <c r="N108" i="5"/>
  <c r="W106" i="5"/>
  <c r="F107" i="5"/>
  <c r="O104" i="5"/>
  <c r="AD106" i="5"/>
  <c r="Y104" i="5"/>
  <c r="D68" i="5"/>
  <c r="I103" i="5"/>
  <c r="V103" i="5"/>
  <c r="L107" i="5"/>
  <c r="AA100" i="5"/>
  <c r="V106" i="5"/>
  <c r="AB453" i="1"/>
  <c r="AG104" i="5" s="1"/>
  <c r="J105" i="5"/>
  <c r="X106" i="5"/>
  <c r="G107" i="5"/>
  <c r="K105" i="5"/>
  <c r="E66" i="5"/>
  <c r="E107" i="5"/>
  <c r="I67" i="5"/>
  <c r="I64" i="5"/>
  <c r="Z103" i="5"/>
  <c r="I63" i="5"/>
  <c r="D106" i="5"/>
  <c r="D67" i="5"/>
  <c r="G67" i="5"/>
  <c r="AF105" i="5"/>
  <c r="AI103" i="5"/>
  <c r="F105" i="5"/>
  <c r="I104" i="5"/>
  <c r="H107" i="5"/>
  <c r="AG106" i="5"/>
  <c r="H67" i="5"/>
  <c r="AI100" i="5"/>
  <c r="K104" i="5"/>
  <c r="N103" i="5"/>
  <c r="J67" i="5"/>
  <c r="AB106" i="5"/>
  <c r="AA102" i="5"/>
  <c r="E65" i="5"/>
  <c r="V108" i="5"/>
  <c r="E108" i="5"/>
  <c r="J106" i="5"/>
  <c r="Z99" i="5"/>
  <c r="Z100" i="5"/>
  <c r="Z101" i="5"/>
  <c r="Z102" i="5"/>
  <c r="P105" i="5"/>
  <c r="P104" i="5"/>
  <c r="Q104" i="5"/>
  <c r="Q105" i="5"/>
  <c r="G103" i="5"/>
  <c r="G104" i="5"/>
  <c r="G105" i="5"/>
  <c r="T107" i="5"/>
  <c r="H68" i="5"/>
  <c r="O108" i="5"/>
  <c r="AE99" i="5"/>
  <c r="AE100" i="5"/>
  <c r="AE101" i="5"/>
  <c r="AE102" i="5"/>
  <c r="R103" i="5"/>
  <c r="R104" i="5"/>
  <c r="R105" i="5"/>
  <c r="I62" i="5"/>
  <c r="M104" i="5"/>
  <c r="F104" i="5"/>
  <c r="E67" i="5"/>
  <c r="S108" i="5"/>
  <c r="T103" i="5"/>
  <c r="T105" i="5"/>
  <c r="H66" i="5"/>
  <c r="H64" i="5"/>
  <c r="AH108" i="5"/>
  <c r="I61" i="5"/>
  <c r="I66" i="5"/>
  <c r="J68" i="5"/>
  <c r="M103" i="5"/>
  <c r="F103" i="5"/>
  <c r="T101" i="5"/>
  <c r="T102" i="5"/>
  <c r="H61" i="5"/>
  <c r="H62" i="5"/>
  <c r="T99" i="5"/>
  <c r="T100" i="5"/>
  <c r="H63" i="5"/>
  <c r="H60" i="5"/>
  <c r="R108" i="5"/>
  <c r="X107" i="5"/>
  <c r="I68" i="5"/>
  <c r="K102" i="5"/>
  <c r="K99" i="5"/>
  <c r="K100" i="5"/>
  <c r="K101" i="5"/>
  <c r="N99" i="5"/>
  <c r="N100" i="5"/>
  <c r="N101" i="5"/>
  <c r="N102" i="5"/>
  <c r="AH103" i="5"/>
  <c r="AH104" i="5"/>
  <c r="AH105" i="5"/>
  <c r="V99" i="5"/>
  <c r="V100" i="5"/>
  <c r="V101" i="5"/>
  <c r="V102" i="5"/>
  <c r="M100" i="5"/>
  <c r="M101" i="5"/>
  <c r="M102" i="5"/>
  <c r="M99" i="5"/>
  <c r="Y99" i="5"/>
  <c r="Y100" i="5"/>
  <c r="Y101" i="5"/>
  <c r="Y102" i="5"/>
  <c r="D101" i="5"/>
  <c r="D102" i="5"/>
  <c r="D62" i="5"/>
  <c r="D63" i="5"/>
  <c r="L101" i="5"/>
  <c r="L102" i="5"/>
  <c r="F63" i="5"/>
  <c r="L99" i="5"/>
  <c r="L100" i="5"/>
  <c r="F62" i="5"/>
  <c r="F61" i="5"/>
  <c r="F60" i="5"/>
  <c r="I60" i="5"/>
  <c r="AB108" i="5"/>
  <c r="G68" i="5"/>
  <c r="Z105" i="5"/>
  <c r="J108" i="5"/>
  <c r="AD108" i="5"/>
  <c r="AB103" i="5"/>
  <c r="AB104" i="5"/>
  <c r="J65" i="5"/>
  <c r="Q108" i="5"/>
  <c r="H100" i="5"/>
  <c r="H102" i="5"/>
  <c r="E61" i="5"/>
  <c r="E60" i="5"/>
  <c r="E63" i="5"/>
  <c r="H69" i="5"/>
  <c r="T108" i="5"/>
  <c r="X102" i="5"/>
  <c r="X103" i="5"/>
  <c r="I108" i="5"/>
  <c r="Z104" i="5"/>
  <c r="AI105" i="5"/>
  <c r="K107" i="5"/>
  <c r="E68" i="5"/>
  <c r="D104" i="5"/>
  <c r="D65" i="5"/>
  <c r="D64" i="5"/>
  <c r="N107" i="5"/>
  <c r="AG108" i="5"/>
  <c r="I99" i="5"/>
  <c r="I100" i="5"/>
  <c r="I101" i="5"/>
  <c r="I102" i="5"/>
  <c r="J99" i="5"/>
  <c r="J100" i="5"/>
  <c r="J101" i="5"/>
  <c r="J102" i="5"/>
  <c r="AB101" i="5"/>
  <c r="AB102" i="5"/>
  <c r="AB99" i="5"/>
  <c r="AB100" i="5"/>
  <c r="J61" i="5"/>
  <c r="J63" i="5"/>
  <c r="J62" i="5"/>
  <c r="W99" i="5"/>
  <c r="W100" i="5"/>
  <c r="W101" i="5"/>
  <c r="W102" i="5"/>
  <c r="E103" i="5"/>
  <c r="E104" i="5"/>
  <c r="E105" i="5"/>
  <c r="W103" i="5"/>
  <c r="W104" i="5"/>
  <c r="W105" i="5"/>
  <c r="O99" i="5"/>
  <c r="O100" i="5"/>
  <c r="O101" i="5"/>
  <c r="O102" i="5"/>
  <c r="X108" i="5"/>
  <c r="I69" i="5"/>
  <c r="H108" i="5"/>
  <c r="E69" i="5"/>
  <c r="X101" i="5"/>
  <c r="AF104" i="5"/>
  <c r="Y108" i="5"/>
  <c r="U105" i="5"/>
  <c r="D69" i="5"/>
  <c r="N105" i="5"/>
  <c r="AI104" i="5"/>
  <c r="U100" i="5"/>
  <c r="U101" i="5"/>
  <c r="U102" i="5"/>
  <c r="U99" i="5"/>
  <c r="AB207" i="1"/>
  <c r="J64" i="5" s="1"/>
  <c r="Z108" i="5"/>
  <c r="X100" i="5"/>
  <c r="K108" i="5"/>
  <c r="AC105" i="5"/>
  <c r="D108" i="5"/>
  <c r="AA103" i="5"/>
  <c r="AA104" i="5"/>
  <c r="AA105" i="5"/>
  <c r="AD99" i="5"/>
  <c r="AD100" i="5"/>
  <c r="AD101" i="5"/>
  <c r="AD102" i="5"/>
  <c r="F99" i="5"/>
  <c r="F100" i="5"/>
  <c r="F101" i="5"/>
  <c r="F102" i="5"/>
  <c r="Q99" i="5"/>
  <c r="Q100" i="5"/>
  <c r="Q101" i="5"/>
  <c r="Q102" i="5"/>
  <c r="P99" i="5"/>
  <c r="P101" i="5"/>
  <c r="P102" i="5"/>
  <c r="G62" i="5"/>
  <c r="G60" i="5"/>
  <c r="W108" i="5"/>
  <c r="R99" i="5"/>
  <c r="R100" i="5"/>
  <c r="R101" i="5"/>
  <c r="R102" i="5"/>
  <c r="AD103" i="5"/>
  <c r="AD104" i="5"/>
  <c r="AD105" i="5"/>
  <c r="S99" i="5"/>
  <c r="S101" i="5"/>
  <c r="AF99" i="5"/>
  <c r="AF100" i="5"/>
  <c r="AF101" i="5"/>
  <c r="AF102" i="5"/>
  <c r="K60" i="5"/>
  <c r="K63" i="5"/>
  <c r="K62" i="5"/>
  <c r="AE104" i="5"/>
  <c r="AE105" i="5"/>
  <c r="AI108" i="5"/>
  <c r="AH99" i="5"/>
  <c r="AH100" i="5"/>
  <c r="AH101" i="5"/>
  <c r="AH102" i="5"/>
  <c r="L103" i="5"/>
  <c r="L104" i="5"/>
  <c r="F64" i="5"/>
  <c r="F66" i="5"/>
  <c r="E101" i="5"/>
  <c r="E102" i="5"/>
  <c r="E99" i="5"/>
  <c r="AC100" i="5"/>
  <c r="AC101" i="5"/>
  <c r="AC102" i="5"/>
  <c r="AC99" i="5"/>
  <c r="X99" i="5"/>
  <c r="K66" i="5"/>
  <c r="AC104" i="5"/>
  <c r="P108" i="5"/>
  <c r="G69" i="5"/>
  <c r="L108" i="5"/>
  <c r="F69" i="5"/>
  <c r="AF108" i="5"/>
  <c r="K69" i="5"/>
  <c r="F108" i="5"/>
  <c r="J69" i="5"/>
  <c r="F140" i="5"/>
  <c r="AB606" i="1"/>
  <c r="AH106" i="5" s="1"/>
  <c r="H608" i="5"/>
  <c r="AB98" i="1"/>
  <c r="G65" i="5" s="1"/>
  <c r="AB632" i="1"/>
  <c r="P608" i="5"/>
  <c r="K191" i="5"/>
  <c r="E139" i="5"/>
  <c r="C139" i="5" s="1"/>
  <c r="AB415" i="1"/>
  <c r="N104" i="5" s="1"/>
  <c r="G192" i="5"/>
  <c r="I191" i="5"/>
  <c r="D141" i="5"/>
  <c r="P192" i="5"/>
  <c r="J98" i="5"/>
  <c r="W98" i="5"/>
  <c r="X98" i="5"/>
  <c r="I59" i="5"/>
  <c r="AB98" i="5"/>
  <c r="J59" i="5"/>
  <c r="AD98" i="5"/>
  <c r="G98" i="5"/>
  <c r="T98" i="5"/>
  <c r="H59" i="5"/>
  <c r="AF98" i="5"/>
  <c r="K59" i="5"/>
  <c r="S98" i="5"/>
  <c r="K98" i="5"/>
  <c r="AE98" i="5"/>
  <c r="V98" i="5"/>
  <c r="L98" i="5"/>
  <c r="F59" i="5"/>
  <c r="P98" i="5"/>
  <c r="G59" i="5"/>
  <c r="H98" i="5"/>
  <c r="E98" i="5"/>
  <c r="M98" i="5"/>
  <c r="AG98" i="5"/>
  <c r="F98" i="5"/>
  <c r="AA98" i="5"/>
  <c r="AC98" i="5"/>
  <c r="U98" i="5"/>
  <c r="R98" i="5"/>
  <c r="O98" i="5"/>
  <c r="Y98" i="5"/>
  <c r="N98" i="5"/>
  <c r="AI98" i="5"/>
  <c r="Z98" i="5"/>
  <c r="AH98" i="5"/>
  <c r="Q98" i="5"/>
  <c r="D166" i="9" l="1"/>
  <c r="E59" i="5"/>
  <c r="C59" i="5"/>
  <c r="E100" i="5"/>
  <c r="K65" i="5"/>
  <c r="H106" i="5"/>
  <c r="D298" i="5"/>
  <c r="D227" i="9"/>
  <c r="D567" i="5"/>
  <c r="D266" i="5"/>
  <c r="D320" i="5"/>
  <c r="D40" i="9"/>
  <c r="Q186" i="5"/>
  <c r="Q190" i="5" s="1"/>
  <c r="D99" i="5"/>
  <c r="D71" i="9"/>
  <c r="U71" i="9" s="1"/>
  <c r="D544" i="5"/>
  <c r="I98" i="5"/>
  <c r="D408" i="5"/>
  <c r="AB186" i="5"/>
  <c r="AB190" i="5" s="1"/>
  <c r="D77" i="9"/>
  <c r="D412" i="5"/>
  <c r="AG190" i="5"/>
  <c r="AG191" i="5"/>
  <c r="D61" i="5"/>
  <c r="D66" i="5"/>
  <c r="U104" i="5"/>
  <c r="D100" i="5"/>
  <c r="H65" i="5"/>
  <c r="AF106" i="5"/>
  <c r="E64" i="5"/>
  <c r="H103" i="5"/>
  <c r="J103" i="5"/>
  <c r="D490" i="5"/>
  <c r="D596" i="5"/>
  <c r="F68" i="5"/>
  <c r="K68" i="5"/>
  <c r="AG107" i="5"/>
  <c r="P154" i="9"/>
  <c r="Y193" i="5"/>
  <c r="F193" i="5"/>
  <c r="J193" i="5"/>
  <c r="H101" i="5"/>
  <c r="D276" i="5"/>
  <c r="M191" i="5"/>
  <c r="V193" i="5"/>
  <c r="AE192" i="5"/>
  <c r="D211" i="9"/>
  <c r="I211" i="9" s="1"/>
  <c r="D113" i="9"/>
  <c r="V113" i="9" s="1"/>
  <c r="U192" i="5"/>
  <c r="D105" i="5"/>
  <c r="E62" i="5"/>
  <c r="D233" i="5"/>
  <c r="D267" i="5"/>
  <c r="E158" i="9"/>
  <c r="D31" i="9"/>
  <c r="Y31" i="9" s="1"/>
  <c r="E192" i="5"/>
  <c r="C62" i="5"/>
  <c r="D60" i="5"/>
  <c r="R177" i="9"/>
  <c r="X104" i="5"/>
  <c r="Z191" i="5"/>
  <c r="S102" i="5"/>
  <c r="W81" i="9"/>
  <c r="G81" i="9"/>
  <c r="J81" i="9"/>
  <c r="F81" i="9"/>
  <c r="E81" i="9"/>
  <c r="T192" i="5"/>
  <c r="D243" i="5"/>
  <c r="W192" i="5"/>
  <c r="J141" i="5"/>
  <c r="J146" i="5" s="1"/>
  <c r="O71" i="9"/>
  <c r="AA71" i="9"/>
  <c r="E214" i="9"/>
  <c r="N154" i="9"/>
  <c r="K202" i="9"/>
  <c r="H214" i="9"/>
  <c r="X71" i="9"/>
  <c r="J41" i="9"/>
  <c r="D313" i="5"/>
  <c r="J214" i="9"/>
  <c r="Y154" i="9"/>
  <c r="W71" i="9"/>
  <c r="D218" i="5"/>
  <c r="Y157" i="9"/>
  <c r="P214" i="9"/>
  <c r="R214" i="9"/>
  <c r="K154" i="9"/>
  <c r="P71" i="9"/>
  <c r="D175" i="9"/>
  <c r="E175" i="9" s="1"/>
  <c r="U42" i="9"/>
  <c r="P81" i="9"/>
  <c r="K81" i="9"/>
  <c r="D292" i="5"/>
  <c r="AA197" i="9"/>
  <c r="I135" i="9"/>
  <c r="C138" i="5"/>
  <c r="D344" i="5"/>
  <c r="Z157" i="9"/>
  <c r="W197" i="9"/>
  <c r="U95" i="9"/>
  <c r="L157" i="9"/>
  <c r="Z135" i="9"/>
  <c r="M65" i="9"/>
  <c r="Z114" i="9"/>
  <c r="F197" i="9"/>
  <c r="G197" i="9"/>
  <c r="T197" i="9"/>
  <c r="M197" i="9"/>
  <c r="AA135" i="9"/>
  <c r="W114" i="9"/>
  <c r="AB197" i="9"/>
  <c r="S197" i="9"/>
  <c r="Q197" i="9"/>
  <c r="N197" i="9"/>
  <c r="V197" i="9"/>
  <c r="C99" i="5"/>
  <c r="H135" i="9"/>
  <c r="Y71" i="9"/>
  <c r="Q209" i="9"/>
  <c r="Y197" i="9"/>
  <c r="L197" i="9"/>
  <c r="I197" i="9"/>
  <c r="AG608" i="5"/>
  <c r="K157" i="9"/>
  <c r="AA42" i="9"/>
  <c r="R209" i="9"/>
  <c r="D59" i="5"/>
  <c r="D98" i="5"/>
  <c r="H99" i="5"/>
  <c r="S158" i="9"/>
  <c r="Y177" i="9"/>
  <c r="X177" i="9"/>
  <c r="C63" i="5"/>
  <c r="C60" i="5"/>
  <c r="D363" i="5"/>
  <c r="E211" i="9"/>
  <c r="D283" i="5"/>
  <c r="T177" i="9"/>
  <c r="G63" i="5"/>
  <c r="C102" i="5"/>
  <c r="D440" i="5"/>
  <c r="P211" i="9"/>
  <c r="W158" i="9"/>
  <c r="M177" i="9"/>
  <c r="J177" i="9"/>
  <c r="L135" i="9"/>
  <c r="W135" i="9"/>
  <c r="V135" i="9"/>
  <c r="J135" i="9"/>
  <c r="T157" i="9"/>
  <c r="G157" i="9"/>
  <c r="Q157" i="9"/>
  <c r="F157" i="9"/>
  <c r="O174" i="9"/>
  <c r="J124" i="9"/>
  <c r="O113" i="9"/>
  <c r="J66" i="9"/>
  <c r="R81" i="9"/>
  <c r="O81" i="9"/>
  <c r="AA81" i="9"/>
  <c r="Y81" i="9"/>
  <c r="S81" i="9"/>
  <c r="AB81" i="9"/>
  <c r="I114" i="9"/>
  <c r="S95" i="9"/>
  <c r="P95" i="9"/>
  <c r="J197" i="9"/>
  <c r="E197" i="9"/>
  <c r="X197" i="9"/>
  <c r="U197" i="9"/>
  <c r="D160" i="9"/>
  <c r="O160" i="9" s="1"/>
  <c r="K64" i="5"/>
  <c r="I65" i="5"/>
  <c r="AA192" i="5"/>
  <c r="AI608" i="5"/>
  <c r="Y135" i="9"/>
  <c r="S135" i="9"/>
  <c r="N135" i="9"/>
  <c r="Q135" i="9"/>
  <c r="U135" i="9"/>
  <c r="X157" i="9"/>
  <c r="I157" i="9"/>
  <c r="U157" i="9"/>
  <c r="O157" i="9"/>
  <c r="V157" i="9"/>
  <c r="G174" i="9"/>
  <c r="L155" i="9"/>
  <c r="Q81" i="9"/>
  <c r="V81" i="9"/>
  <c r="H81" i="9"/>
  <c r="T81" i="9"/>
  <c r="L81" i="9"/>
  <c r="M81" i="9"/>
  <c r="L114" i="9"/>
  <c r="Z95" i="9"/>
  <c r="O95" i="9"/>
  <c r="O197" i="9"/>
  <c r="P197" i="9"/>
  <c r="R197" i="9"/>
  <c r="Z197" i="9"/>
  <c r="H197" i="9"/>
  <c r="G141" i="5"/>
  <c r="G147" i="5" s="1"/>
  <c r="X135" i="9"/>
  <c r="G135" i="9"/>
  <c r="M135" i="9"/>
  <c r="O135" i="9"/>
  <c r="E135" i="9"/>
  <c r="S157" i="9"/>
  <c r="W157" i="9"/>
  <c r="M157" i="9"/>
  <c r="AA157" i="9"/>
  <c r="AB157" i="9"/>
  <c r="N81" i="9"/>
  <c r="I81" i="9"/>
  <c r="U81" i="9"/>
  <c r="X81" i="9"/>
  <c r="Z81" i="9"/>
  <c r="N95" i="9"/>
  <c r="AB105" i="5"/>
  <c r="AF103" i="5"/>
  <c r="R46" i="9"/>
  <c r="R193" i="5"/>
  <c r="AB192" i="5"/>
  <c r="D33" i="9"/>
  <c r="H33" i="9" s="1"/>
  <c r="V95" i="9"/>
  <c r="F95" i="9"/>
  <c r="AA95" i="9"/>
  <c r="M95" i="9"/>
  <c r="I95" i="9"/>
  <c r="H95" i="9"/>
  <c r="Q95" i="9"/>
  <c r="D265" i="5"/>
  <c r="X46" i="9"/>
  <c r="V46" i="9"/>
  <c r="F57" i="9"/>
  <c r="H46" i="9"/>
  <c r="N46" i="9"/>
  <c r="Z46" i="9"/>
  <c r="K133" i="9"/>
  <c r="G39" i="9"/>
  <c r="Z31" i="9"/>
  <c r="T206" i="9"/>
  <c r="F214" i="9"/>
  <c r="F154" i="9"/>
  <c r="S213" i="9"/>
  <c r="G65" i="9"/>
  <c r="I41" i="9"/>
  <c r="X42" i="9"/>
  <c r="G158" i="9"/>
  <c r="O158" i="9"/>
  <c r="P31" i="9"/>
  <c r="J57" i="9"/>
  <c r="Q46" i="9"/>
  <c r="M46" i="9"/>
  <c r="F46" i="9"/>
  <c r="G46" i="9"/>
  <c r="W46" i="9"/>
  <c r="AA46" i="9"/>
  <c r="Q31" i="9"/>
  <c r="G57" i="9"/>
  <c r="K57" i="9"/>
  <c r="L46" i="9"/>
  <c r="S46" i="9"/>
  <c r="J46" i="9"/>
  <c r="U46" i="9"/>
  <c r="Y46" i="9"/>
  <c r="O46" i="9"/>
  <c r="J201" i="9"/>
  <c r="V39" i="9"/>
  <c r="Y206" i="9"/>
  <c r="T57" i="9"/>
  <c r="U57" i="9"/>
  <c r="E46" i="9"/>
  <c r="AB46" i="9"/>
  <c r="I46" i="9"/>
  <c r="T46" i="9"/>
  <c r="P46" i="9"/>
  <c r="R56" i="9"/>
  <c r="J56" i="9"/>
  <c r="P56" i="9"/>
  <c r="L56" i="9"/>
  <c r="E56" i="9"/>
  <c r="W56" i="9"/>
  <c r="W202" i="9"/>
  <c r="O202" i="9"/>
  <c r="Q174" i="9"/>
  <c r="O155" i="9"/>
  <c r="X124" i="9"/>
  <c r="P113" i="9"/>
  <c r="W66" i="9"/>
  <c r="P90" i="9"/>
  <c r="P202" i="9"/>
  <c r="N202" i="9"/>
  <c r="Z155" i="9"/>
  <c r="S124" i="9"/>
  <c r="K113" i="9"/>
  <c r="Q202" i="9"/>
  <c r="T174" i="9"/>
  <c r="W174" i="9"/>
  <c r="S155" i="9"/>
  <c r="N124" i="9"/>
  <c r="F66" i="9"/>
  <c r="AB90" i="9"/>
  <c r="W90" i="9"/>
  <c r="G213" i="9"/>
  <c r="H141" i="5"/>
  <c r="H147" i="5" s="1"/>
  <c r="V213" i="9"/>
  <c r="AD192" i="5"/>
  <c r="E213" i="9"/>
  <c r="Q125" i="9"/>
  <c r="O90" i="9"/>
  <c r="P135" i="9"/>
  <c r="T135" i="9"/>
  <c r="R135" i="9"/>
  <c r="K135" i="9"/>
  <c r="AB135" i="9"/>
  <c r="H201" i="9"/>
  <c r="Z56" i="9"/>
  <c r="H157" i="9"/>
  <c r="P157" i="9"/>
  <c r="R157" i="9"/>
  <c r="N157" i="9"/>
  <c r="E157" i="9"/>
  <c r="I133" i="9"/>
  <c r="M31" i="9"/>
  <c r="V31" i="9"/>
  <c r="V101" i="9"/>
  <c r="S66" i="9"/>
  <c r="H90" i="9"/>
  <c r="X95" i="9"/>
  <c r="G95" i="9"/>
  <c r="R95" i="9"/>
  <c r="J95" i="9"/>
  <c r="W95" i="9"/>
  <c r="T90" i="9"/>
  <c r="M90" i="9"/>
  <c r="J66" i="5"/>
  <c r="K90" i="9"/>
  <c r="F90" i="9"/>
  <c r="S201" i="9"/>
  <c r="M133" i="9"/>
  <c r="Z39" i="9"/>
  <c r="R39" i="9"/>
  <c r="W206" i="9"/>
  <c r="N206" i="9"/>
  <c r="H57" i="9"/>
  <c r="P57" i="9"/>
  <c r="AB57" i="9"/>
  <c r="E57" i="9"/>
  <c r="O57" i="9"/>
  <c r="Z57" i="9"/>
  <c r="R152" i="9"/>
  <c r="Q101" i="9"/>
  <c r="D43" i="9"/>
  <c r="I43" i="9" s="1"/>
  <c r="T201" i="9"/>
  <c r="F201" i="9"/>
  <c r="H133" i="9"/>
  <c r="AA133" i="9"/>
  <c r="N39" i="9"/>
  <c r="Q206" i="9"/>
  <c r="W57" i="9"/>
  <c r="AA57" i="9"/>
  <c r="I57" i="9"/>
  <c r="Q57" i="9"/>
  <c r="V57" i="9"/>
  <c r="R57" i="9"/>
  <c r="Y152" i="9"/>
  <c r="T145" i="9"/>
  <c r="U608" i="5"/>
  <c r="N201" i="9"/>
  <c r="V133" i="9"/>
  <c r="O39" i="9"/>
  <c r="K206" i="9"/>
  <c r="Y57" i="9"/>
  <c r="N57" i="9"/>
  <c r="L57" i="9"/>
  <c r="X57" i="9"/>
  <c r="S57" i="9"/>
  <c r="I152" i="9"/>
  <c r="J101" i="9"/>
  <c r="P145" i="9"/>
  <c r="X186" i="5"/>
  <c r="X192" i="5" s="1"/>
  <c r="P201" i="9"/>
  <c r="L201" i="9"/>
  <c r="W201" i="9"/>
  <c r="K201" i="9"/>
  <c r="Z201" i="9"/>
  <c r="AB201" i="9"/>
  <c r="T133" i="9"/>
  <c r="X133" i="9"/>
  <c r="R133" i="9"/>
  <c r="N133" i="9"/>
  <c r="U133" i="9"/>
  <c r="E133" i="9"/>
  <c r="E39" i="9"/>
  <c r="M39" i="9"/>
  <c r="S39" i="9"/>
  <c r="W39" i="9"/>
  <c r="K39" i="9"/>
  <c r="L39" i="9"/>
  <c r="P206" i="9"/>
  <c r="U206" i="9"/>
  <c r="G206" i="9"/>
  <c r="M206" i="9"/>
  <c r="V206" i="9"/>
  <c r="S206" i="9"/>
  <c r="L152" i="9"/>
  <c r="Q152" i="9"/>
  <c r="U152" i="9"/>
  <c r="AB101" i="9"/>
  <c r="Y101" i="9"/>
  <c r="AA101" i="9"/>
  <c r="Y145" i="9"/>
  <c r="S145" i="9"/>
  <c r="R201" i="9"/>
  <c r="G201" i="9"/>
  <c r="I201" i="9"/>
  <c r="E201" i="9"/>
  <c r="V201" i="9"/>
  <c r="U201" i="9"/>
  <c r="P133" i="9"/>
  <c r="L133" i="9"/>
  <c r="G133" i="9"/>
  <c r="Q133" i="9"/>
  <c r="F133" i="9"/>
  <c r="Z133" i="9"/>
  <c r="F39" i="9"/>
  <c r="J39" i="9"/>
  <c r="P39" i="9"/>
  <c r="AA39" i="9"/>
  <c r="I39" i="9"/>
  <c r="X39" i="9"/>
  <c r="L206" i="9"/>
  <c r="X206" i="9"/>
  <c r="F206" i="9"/>
  <c r="E206" i="9"/>
  <c r="J206" i="9"/>
  <c r="R206" i="9"/>
  <c r="E152" i="9"/>
  <c r="F152" i="9"/>
  <c r="N152" i="9"/>
  <c r="N101" i="9"/>
  <c r="U101" i="9"/>
  <c r="T101" i="9"/>
  <c r="W145" i="9"/>
  <c r="G145" i="9"/>
  <c r="X201" i="9"/>
  <c r="O201" i="9"/>
  <c r="Y201" i="9"/>
  <c r="M201" i="9"/>
  <c r="AA201" i="9"/>
  <c r="S133" i="9"/>
  <c r="W133" i="9"/>
  <c r="Y133" i="9"/>
  <c r="AB133" i="9"/>
  <c r="J133" i="9"/>
  <c r="T39" i="9"/>
  <c r="AB39" i="9"/>
  <c r="Q39" i="9"/>
  <c r="U39" i="9"/>
  <c r="Y39" i="9"/>
  <c r="AA206" i="9"/>
  <c r="H206" i="9"/>
  <c r="I206" i="9"/>
  <c r="Z206" i="9"/>
  <c r="AB206" i="9"/>
  <c r="H152" i="9"/>
  <c r="J152" i="9"/>
  <c r="AB152" i="9"/>
  <c r="O101" i="9"/>
  <c r="I101" i="9"/>
  <c r="W101" i="9"/>
  <c r="O145" i="9"/>
  <c r="I145" i="9"/>
  <c r="H56" i="9"/>
  <c r="S56" i="9"/>
  <c r="AA56" i="9"/>
  <c r="M56" i="9"/>
  <c r="O56" i="9"/>
  <c r="G56" i="9"/>
  <c r="L214" i="9"/>
  <c r="W214" i="9"/>
  <c r="I214" i="9"/>
  <c r="Z214" i="9"/>
  <c r="AB214" i="9"/>
  <c r="O214" i="9"/>
  <c r="G154" i="9"/>
  <c r="L154" i="9"/>
  <c r="M154" i="9"/>
  <c r="E154" i="9"/>
  <c r="Q154" i="9"/>
  <c r="V154" i="9"/>
  <c r="S71" i="9"/>
  <c r="F71" i="9"/>
  <c r="I71" i="9"/>
  <c r="Q71" i="9"/>
  <c r="M71" i="9"/>
  <c r="AB71" i="9"/>
  <c r="I31" i="9"/>
  <c r="H31" i="9"/>
  <c r="S31" i="9"/>
  <c r="J31" i="9"/>
  <c r="T65" i="9"/>
  <c r="K41" i="9"/>
  <c r="G41" i="9"/>
  <c r="O42" i="9"/>
  <c r="M42" i="9"/>
  <c r="N158" i="9"/>
  <c r="M158" i="9"/>
  <c r="P158" i="9"/>
  <c r="L158" i="9"/>
  <c r="Y209" i="9"/>
  <c r="X209" i="9"/>
  <c r="N177" i="9"/>
  <c r="F177" i="9"/>
  <c r="S177" i="9"/>
  <c r="W177" i="9"/>
  <c r="G177" i="9"/>
  <c r="O177" i="9"/>
  <c r="Y56" i="9"/>
  <c r="V56" i="9"/>
  <c r="I56" i="9"/>
  <c r="Q56" i="9"/>
  <c r="F56" i="9"/>
  <c r="AB56" i="9"/>
  <c r="AA214" i="9"/>
  <c r="N214" i="9"/>
  <c r="K214" i="9"/>
  <c r="Q214" i="9"/>
  <c r="Y214" i="9"/>
  <c r="S214" i="9"/>
  <c r="U154" i="9"/>
  <c r="X154" i="9"/>
  <c r="AA154" i="9"/>
  <c r="Z154" i="9"/>
  <c r="J154" i="9"/>
  <c r="I154" i="9"/>
  <c r="H71" i="9"/>
  <c r="L71" i="9"/>
  <c r="V71" i="9"/>
  <c r="K71" i="9"/>
  <c r="E71" i="9"/>
  <c r="J71" i="9"/>
  <c r="L31" i="9"/>
  <c r="G31" i="9"/>
  <c r="K31" i="9"/>
  <c r="R31" i="9"/>
  <c r="L65" i="9"/>
  <c r="AA41" i="9"/>
  <c r="I42" i="9"/>
  <c r="K42" i="9"/>
  <c r="H158" i="9"/>
  <c r="T158" i="9"/>
  <c r="Z158" i="9"/>
  <c r="K158" i="9"/>
  <c r="T209" i="9"/>
  <c r="G209" i="9"/>
  <c r="AB177" i="9"/>
  <c r="H177" i="9"/>
  <c r="L177" i="9"/>
  <c r="V177" i="9"/>
  <c r="Z177" i="9"/>
  <c r="I177" i="9"/>
  <c r="T56" i="9"/>
  <c r="X56" i="9"/>
  <c r="N56" i="9"/>
  <c r="U56" i="9"/>
  <c r="K56" i="9"/>
  <c r="T214" i="9"/>
  <c r="X214" i="9"/>
  <c r="U214" i="9"/>
  <c r="G214" i="9"/>
  <c r="M214" i="9"/>
  <c r="T154" i="9"/>
  <c r="H154" i="9"/>
  <c r="R154" i="9"/>
  <c r="S154" i="9"/>
  <c r="AB154" i="9"/>
  <c r="W154" i="9"/>
  <c r="T71" i="9"/>
  <c r="N71" i="9"/>
  <c r="R71" i="9"/>
  <c r="G71" i="9"/>
  <c r="Z71" i="9"/>
  <c r="X31" i="9"/>
  <c r="AA31" i="9"/>
  <c r="U31" i="9"/>
  <c r="O31" i="9"/>
  <c r="N31" i="9"/>
  <c r="AA65" i="9"/>
  <c r="Z42" i="9"/>
  <c r="E42" i="9"/>
  <c r="U158" i="9"/>
  <c r="F158" i="9"/>
  <c r="R158" i="9"/>
  <c r="I158" i="9"/>
  <c r="J158" i="9"/>
  <c r="AB209" i="9"/>
  <c r="S209" i="9"/>
  <c r="Z209" i="9"/>
  <c r="P177" i="9"/>
  <c r="E177" i="9"/>
  <c r="U177" i="9"/>
  <c r="Q177" i="9"/>
  <c r="AA177" i="9"/>
  <c r="T125" i="9"/>
  <c r="S125" i="9"/>
  <c r="F125" i="9"/>
  <c r="P125" i="9"/>
  <c r="AB211" i="9"/>
  <c r="O211" i="9"/>
  <c r="K211" i="9"/>
  <c r="Z211" i="9"/>
  <c r="Q211" i="9"/>
  <c r="V211" i="9"/>
  <c r="AB113" i="9"/>
  <c r="E113" i="9"/>
  <c r="Y113" i="9"/>
  <c r="T113" i="9"/>
  <c r="U113" i="9"/>
  <c r="L113" i="9"/>
  <c r="AB124" i="9"/>
  <c r="M124" i="9"/>
  <c r="F124" i="9"/>
  <c r="Y124" i="9"/>
  <c r="R124" i="9"/>
  <c r="Q124" i="9"/>
  <c r="G114" i="9"/>
  <c r="S114" i="9"/>
  <c r="Y114" i="9"/>
  <c r="T114" i="9"/>
  <c r="AA114" i="9"/>
  <c r="R114" i="9"/>
  <c r="L202" i="9"/>
  <c r="U202" i="9"/>
  <c r="G202" i="9"/>
  <c r="M202" i="9"/>
  <c r="Y202" i="9"/>
  <c r="S202" i="9"/>
  <c r="T213" i="9"/>
  <c r="W213" i="9"/>
  <c r="Y213" i="9"/>
  <c r="F213" i="9"/>
  <c r="Z213" i="9"/>
  <c r="P174" i="9"/>
  <c r="K174" i="9"/>
  <c r="AB174" i="9"/>
  <c r="F174" i="9"/>
  <c r="H155" i="9"/>
  <c r="T155" i="9"/>
  <c r="AB155" i="9"/>
  <c r="J155" i="9"/>
  <c r="V155" i="9"/>
  <c r="I125" i="9"/>
  <c r="M125" i="9"/>
  <c r="Y125" i="9"/>
  <c r="R125" i="9"/>
  <c r="U124" i="9"/>
  <c r="K124" i="9"/>
  <c r="W124" i="9"/>
  <c r="T124" i="9"/>
  <c r="AA211" i="9"/>
  <c r="T211" i="9"/>
  <c r="H211" i="9"/>
  <c r="Q113" i="9"/>
  <c r="Z113" i="9"/>
  <c r="H113" i="9"/>
  <c r="X113" i="9"/>
  <c r="I113" i="9"/>
  <c r="O66" i="9"/>
  <c r="L66" i="9"/>
  <c r="R66" i="9"/>
  <c r="Q66" i="9"/>
  <c r="Z66" i="9"/>
  <c r="U114" i="9"/>
  <c r="F114" i="9"/>
  <c r="E114" i="9"/>
  <c r="K114" i="9"/>
  <c r="AB65" i="9"/>
  <c r="O65" i="9"/>
  <c r="U65" i="9"/>
  <c r="F41" i="9"/>
  <c r="W41" i="9"/>
  <c r="V41" i="9"/>
  <c r="T202" i="9"/>
  <c r="X202" i="9"/>
  <c r="I202" i="9"/>
  <c r="E202" i="9"/>
  <c r="J202" i="9"/>
  <c r="V202" i="9"/>
  <c r="H213" i="9"/>
  <c r="I213" i="9"/>
  <c r="M213" i="9"/>
  <c r="U213" i="9"/>
  <c r="I174" i="9"/>
  <c r="R174" i="9"/>
  <c r="M174" i="9"/>
  <c r="I155" i="9"/>
  <c r="R155" i="9"/>
  <c r="M155" i="9"/>
  <c r="U155" i="9"/>
  <c r="W125" i="9"/>
  <c r="X125" i="9"/>
  <c r="K125" i="9"/>
  <c r="H124" i="9"/>
  <c r="L124" i="9"/>
  <c r="V124" i="9"/>
  <c r="I124" i="9"/>
  <c r="L211" i="9"/>
  <c r="J211" i="9"/>
  <c r="M211" i="9"/>
  <c r="N113" i="9"/>
  <c r="AA113" i="9"/>
  <c r="R113" i="9"/>
  <c r="M113" i="9"/>
  <c r="Y66" i="9"/>
  <c r="V66" i="9"/>
  <c r="H66" i="9"/>
  <c r="X66" i="9"/>
  <c r="N114" i="9"/>
  <c r="AB114" i="9"/>
  <c r="O114" i="9"/>
  <c r="J114" i="9"/>
  <c r="D389" i="5"/>
  <c r="U125" i="9"/>
  <c r="H125" i="9"/>
  <c r="L125" i="9"/>
  <c r="Z125" i="9"/>
  <c r="E125" i="9"/>
  <c r="AB125" i="9"/>
  <c r="J213" i="9"/>
  <c r="O213" i="9"/>
  <c r="N213" i="9"/>
  <c r="AA213" i="9"/>
  <c r="L213" i="9"/>
  <c r="P213" i="9"/>
  <c r="AB66" i="9"/>
  <c r="G66" i="9"/>
  <c r="T66" i="9"/>
  <c r="N66" i="9"/>
  <c r="M66" i="9"/>
  <c r="P66" i="9"/>
  <c r="AA155" i="9"/>
  <c r="F155" i="9"/>
  <c r="N155" i="9"/>
  <c r="Y155" i="9"/>
  <c r="W155" i="9"/>
  <c r="X155" i="9"/>
  <c r="U174" i="9"/>
  <c r="V174" i="9"/>
  <c r="J174" i="9"/>
  <c r="E174" i="9"/>
  <c r="X174" i="9"/>
  <c r="Z174" i="9"/>
  <c r="AA202" i="9"/>
  <c r="H202" i="9"/>
  <c r="F202" i="9"/>
  <c r="Z202" i="9"/>
  <c r="AB202" i="9"/>
  <c r="X213" i="9"/>
  <c r="R213" i="9"/>
  <c r="K213" i="9"/>
  <c r="Q213" i="9"/>
  <c r="L174" i="9"/>
  <c r="H174" i="9"/>
  <c r="Y174" i="9"/>
  <c r="N174" i="9"/>
  <c r="S174" i="9"/>
  <c r="P155" i="9"/>
  <c r="G155" i="9"/>
  <c r="E155" i="9"/>
  <c r="Q155" i="9"/>
  <c r="V125" i="9"/>
  <c r="AA125" i="9"/>
  <c r="G125" i="9"/>
  <c r="J125" i="9"/>
  <c r="O125" i="9"/>
  <c r="P124" i="9"/>
  <c r="G124" i="9"/>
  <c r="O124" i="9"/>
  <c r="E124" i="9"/>
  <c r="AA124" i="9"/>
  <c r="G211" i="9"/>
  <c r="U211" i="9"/>
  <c r="W211" i="9"/>
  <c r="F211" i="9"/>
  <c r="F113" i="9"/>
  <c r="W113" i="9"/>
  <c r="G113" i="9"/>
  <c r="J113" i="9"/>
  <c r="U66" i="9"/>
  <c r="K66" i="9"/>
  <c r="AA66" i="9"/>
  <c r="I66" i="9"/>
  <c r="H114" i="9"/>
  <c r="P114" i="9"/>
  <c r="Q114" i="9"/>
  <c r="V114" i="9"/>
  <c r="M114" i="9"/>
  <c r="G42" i="9"/>
  <c r="AB42" i="9"/>
  <c r="J42" i="9"/>
  <c r="I90" i="9"/>
  <c r="V90" i="9"/>
  <c r="S90" i="9"/>
  <c r="Q158" i="9"/>
  <c r="Y158" i="9"/>
  <c r="V158" i="9"/>
  <c r="AB158" i="9"/>
  <c r="X158" i="9"/>
  <c r="AA209" i="9"/>
  <c r="W209" i="9"/>
  <c r="E209" i="9"/>
  <c r="E95" i="9"/>
  <c r="T95" i="9"/>
  <c r="K95" i="9"/>
  <c r="Y95" i="9"/>
  <c r="L95" i="9"/>
  <c r="Q151" i="9"/>
  <c r="AB151" i="9"/>
  <c r="N151" i="9"/>
  <c r="I151" i="9"/>
  <c r="H151" i="9"/>
  <c r="P151" i="9"/>
  <c r="E151" i="9"/>
  <c r="O151" i="9"/>
  <c r="M151" i="9"/>
  <c r="W151" i="9"/>
  <c r="Y151" i="9"/>
  <c r="X151" i="9"/>
  <c r="AA151" i="9"/>
  <c r="J151" i="9"/>
  <c r="Z151" i="9"/>
  <c r="R151" i="9"/>
  <c r="S151" i="9"/>
  <c r="L151" i="9"/>
  <c r="F151" i="9"/>
  <c r="U151" i="9"/>
  <c r="V151" i="9"/>
  <c r="K151" i="9"/>
  <c r="T151" i="9"/>
  <c r="G151" i="9"/>
  <c r="Z152" i="9"/>
  <c r="O152" i="9"/>
  <c r="V152" i="9"/>
  <c r="W152" i="9"/>
  <c r="X152" i="9"/>
  <c r="K152" i="9"/>
  <c r="R101" i="9"/>
  <c r="F101" i="9"/>
  <c r="G101" i="9"/>
  <c r="H101" i="9"/>
  <c r="E101" i="9"/>
  <c r="K101" i="9"/>
  <c r="T42" i="9"/>
  <c r="Q42" i="9"/>
  <c r="P42" i="9"/>
  <c r="S42" i="9"/>
  <c r="L42" i="9"/>
  <c r="V42" i="9"/>
  <c r="L145" i="9"/>
  <c r="J145" i="9"/>
  <c r="R145" i="9"/>
  <c r="K145" i="9"/>
  <c r="F145" i="9"/>
  <c r="H209" i="9"/>
  <c r="P209" i="9"/>
  <c r="L209" i="9"/>
  <c r="U209" i="9"/>
  <c r="V209" i="9"/>
  <c r="I209" i="9"/>
  <c r="G152" i="9"/>
  <c r="T152" i="9"/>
  <c r="M152" i="9"/>
  <c r="AA152" i="9"/>
  <c r="P152" i="9"/>
  <c r="P101" i="9"/>
  <c r="L101" i="9"/>
  <c r="X101" i="9"/>
  <c r="S101" i="9"/>
  <c r="M101" i="9"/>
  <c r="W42" i="9"/>
  <c r="H42" i="9"/>
  <c r="Y42" i="9"/>
  <c r="F42" i="9"/>
  <c r="N42" i="9"/>
  <c r="N145" i="9"/>
  <c r="H145" i="9"/>
  <c r="M145" i="9"/>
  <c r="X145" i="9"/>
  <c r="E145" i="9"/>
  <c r="M209" i="9"/>
  <c r="N209" i="9"/>
  <c r="F209" i="9"/>
  <c r="K209" i="9"/>
  <c r="O209" i="9"/>
  <c r="K119" i="9"/>
  <c r="S65" i="9"/>
  <c r="N65" i="9"/>
  <c r="J65" i="9"/>
  <c r="Q41" i="9"/>
  <c r="U41" i="9"/>
  <c r="L41" i="9"/>
  <c r="M119" i="9"/>
  <c r="V65" i="9"/>
  <c r="E65" i="9"/>
  <c r="P65" i="9"/>
  <c r="P41" i="9"/>
  <c r="AB41" i="9"/>
  <c r="H41" i="9"/>
  <c r="I119" i="9"/>
  <c r="T31" i="9"/>
  <c r="AB31" i="9"/>
  <c r="E31" i="9"/>
  <c r="W31" i="9"/>
  <c r="F31" i="9"/>
  <c r="F119" i="9"/>
  <c r="W65" i="9"/>
  <c r="R65" i="9"/>
  <c r="X65" i="9"/>
  <c r="Y65" i="9"/>
  <c r="S41" i="9"/>
  <c r="N41" i="9"/>
  <c r="Y41" i="9"/>
  <c r="M41" i="9"/>
  <c r="G119" i="9"/>
  <c r="H119" i="9"/>
  <c r="K65" i="9"/>
  <c r="I65" i="9"/>
  <c r="F65" i="9"/>
  <c r="Q65" i="9"/>
  <c r="H65" i="9"/>
  <c r="E41" i="9"/>
  <c r="Z41" i="9"/>
  <c r="R41" i="9"/>
  <c r="T41" i="9"/>
  <c r="O41" i="9"/>
  <c r="E119" i="9"/>
  <c r="L119" i="9"/>
  <c r="T119" i="9"/>
  <c r="X119" i="9"/>
  <c r="R119" i="9"/>
  <c r="S119" i="9"/>
  <c r="J119" i="9"/>
  <c r="N119" i="9"/>
  <c r="AB119" i="9"/>
  <c r="W119" i="9"/>
  <c r="Y119" i="9"/>
  <c r="U119" i="9"/>
  <c r="P119" i="9"/>
  <c r="V119" i="9"/>
  <c r="Q119" i="9"/>
  <c r="O119" i="9"/>
  <c r="Z119" i="9"/>
  <c r="M182" i="9"/>
  <c r="Q182" i="9"/>
  <c r="E182" i="9"/>
  <c r="F182" i="9"/>
  <c r="O182" i="9"/>
  <c r="L182" i="9"/>
  <c r="I182" i="9"/>
  <c r="Y182" i="9"/>
  <c r="K182" i="9"/>
  <c r="R182" i="9"/>
  <c r="H182" i="9"/>
  <c r="P182" i="9"/>
  <c r="AB182" i="9"/>
  <c r="S182" i="9"/>
  <c r="U182" i="9"/>
  <c r="N182" i="9"/>
  <c r="X182" i="9"/>
  <c r="T182" i="9"/>
  <c r="W182" i="9"/>
  <c r="J182" i="9"/>
  <c r="Z182" i="9"/>
  <c r="AA182" i="9"/>
  <c r="G182" i="9"/>
  <c r="V182" i="9"/>
  <c r="Z90" i="9"/>
  <c r="R90" i="9"/>
  <c r="Y90" i="9"/>
  <c r="X90" i="9"/>
  <c r="E90" i="9"/>
  <c r="Q90" i="9"/>
  <c r="D30" i="9"/>
  <c r="F30" i="9" s="1"/>
  <c r="C185" i="5"/>
  <c r="L90" i="9"/>
  <c r="N90" i="9"/>
  <c r="AA90" i="9"/>
  <c r="U90" i="9"/>
  <c r="G90" i="9"/>
  <c r="D198" i="9"/>
  <c r="K89" i="9"/>
  <c r="W89" i="9"/>
  <c r="Z89" i="9"/>
  <c r="U89" i="9"/>
  <c r="M89" i="9"/>
  <c r="N89" i="9"/>
  <c r="G89" i="9"/>
  <c r="V89" i="9"/>
  <c r="Y89" i="9"/>
  <c r="J89" i="9"/>
  <c r="F89" i="9"/>
  <c r="P89" i="9"/>
  <c r="AB89" i="9"/>
  <c r="L89" i="9"/>
  <c r="S89" i="9"/>
  <c r="Q89" i="9"/>
  <c r="I89" i="9"/>
  <c r="E89" i="9"/>
  <c r="R89" i="9"/>
  <c r="O89" i="9"/>
  <c r="X89" i="9"/>
  <c r="T89" i="9"/>
  <c r="H89" i="9"/>
  <c r="AA89" i="9"/>
  <c r="I106" i="9"/>
  <c r="F106" i="9"/>
  <c r="E106" i="9"/>
  <c r="R106" i="9"/>
  <c r="H106" i="9"/>
  <c r="L106" i="9"/>
  <c r="S106" i="9"/>
  <c r="V106" i="9"/>
  <c r="AA106" i="9"/>
  <c r="AB106" i="9"/>
  <c r="O106" i="9"/>
  <c r="X106" i="9"/>
  <c r="N106" i="9"/>
  <c r="Q106" i="9"/>
  <c r="G106" i="9"/>
  <c r="K106" i="9"/>
  <c r="Y106" i="9"/>
  <c r="T106" i="9"/>
  <c r="W106" i="9"/>
  <c r="M106" i="9"/>
  <c r="Z106" i="9"/>
  <c r="U106" i="9"/>
  <c r="P106" i="9"/>
  <c r="J106" i="9"/>
  <c r="E63" i="9"/>
  <c r="S63" i="9"/>
  <c r="I63" i="9"/>
  <c r="Y63" i="9"/>
  <c r="Z63" i="9"/>
  <c r="J63" i="9"/>
  <c r="G63" i="9"/>
  <c r="AB63" i="9"/>
  <c r="L63" i="9"/>
  <c r="X63" i="9"/>
  <c r="T63" i="9"/>
  <c r="AA63" i="9"/>
  <c r="Q63" i="9"/>
  <c r="M63" i="9"/>
  <c r="H63" i="9"/>
  <c r="W63" i="9"/>
  <c r="F63" i="9"/>
  <c r="O63" i="9"/>
  <c r="U63" i="9"/>
  <c r="P63" i="9"/>
  <c r="K63" i="9"/>
  <c r="R63" i="9"/>
  <c r="V63" i="9"/>
  <c r="N63" i="9"/>
  <c r="D104" i="9"/>
  <c r="I166" i="9"/>
  <c r="Y166" i="9"/>
  <c r="U166" i="9"/>
  <c r="G166" i="9"/>
  <c r="X166" i="9"/>
  <c r="P166" i="9"/>
  <c r="W166" i="9"/>
  <c r="AB166" i="9"/>
  <c r="Z166" i="9"/>
  <c r="AA166" i="9"/>
  <c r="O166" i="9"/>
  <c r="L166" i="9"/>
  <c r="S166" i="9"/>
  <c r="J166" i="9"/>
  <c r="E166" i="9"/>
  <c r="F166" i="9"/>
  <c r="V166" i="9"/>
  <c r="T166" i="9"/>
  <c r="M166" i="9"/>
  <c r="Q166" i="9"/>
  <c r="K166" i="9"/>
  <c r="R166" i="9"/>
  <c r="H166" i="9"/>
  <c r="N166" i="9"/>
  <c r="D48" i="9"/>
  <c r="V149" i="9"/>
  <c r="J149" i="9"/>
  <c r="N149" i="9"/>
  <c r="R149" i="9"/>
  <c r="S149" i="9"/>
  <c r="T149" i="9"/>
  <c r="Q149" i="9"/>
  <c r="AA149" i="9"/>
  <c r="AB149" i="9"/>
  <c r="M149" i="9"/>
  <c r="I149" i="9"/>
  <c r="X149" i="9"/>
  <c r="E149" i="9"/>
  <c r="U149" i="9"/>
  <c r="F149" i="9"/>
  <c r="Y149" i="9"/>
  <c r="W149" i="9"/>
  <c r="H149" i="9"/>
  <c r="K149" i="9"/>
  <c r="Z149" i="9"/>
  <c r="O149" i="9"/>
  <c r="G149" i="9"/>
  <c r="L149" i="9"/>
  <c r="P149" i="9"/>
  <c r="S186" i="5"/>
  <c r="S190" i="5" s="1"/>
  <c r="AF186" i="5"/>
  <c r="AF190" i="5" s="1"/>
  <c r="C183" i="5"/>
  <c r="S161" i="9"/>
  <c r="AB161" i="9"/>
  <c r="M161" i="9"/>
  <c r="G161" i="9"/>
  <c r="Q161" i="9"/>
  <c r="Y161" i="9"/>
  <c r="Z161" i="9"/>
  <c r="T161" i="9"/>
  <c r="I161" i="9"/>
  <c r="X161" i="9"/>
  <c r="F161" i="9"/>
  <c r="R161" i="9"/>
  <c r="K161" i="9"/>
  <c r="P161" i="9"/>
  <c r="L161" i="9"/>
  <c r="J161" i="9"/>
  <c r="H161" i="9"/>
  <c r="O161" i="9"/>
  <c r="N161" i="9"/>
  <c r="AA161" i="9"/>
  <c r="U161" i="9"/>
  <c r="V161" i="9"/>
  <c r="E161" i="9"/>
  <c r="W161" i="9"/>
  <c r="E153" i="9"/>
  <c r="Z153" i="9"/>
  <c r="K153" i="9"/>
  <c r="W153" i="9"/>
  <c r="AA153" i="9"/>
  <c r="AB153" i="9"/>
  <c r="S153" i="9"/>
  <c r="H153" i="9"/>
  <c r="X153" i="9"/>
  <c r="F153" i="9"/>
  <c r="O153" i="9"/>
  <c r="N153" i="9"/>
  <c r="Y153" i="9"/>
  <c r="P153" i="9"/>
  <c r="U153" i="9"/>
  <c r="J153" i="9"/>
  <c r="M153" i="9"/>
  <c r="G153" i="9"/>
  <c r="T153" i="9"/>
  <c r="Q153" i="9"/>
  <c r="V153" i="9"/>
  <c r="I153" i="9"/>
  <c r="L153" i="9"/>
  <c r="R153" i="9"/>
  <c r="R62" i="9"/>
  <c r="X62" i="9"/>
  <c r="I62" i="9"/>
  <c r="P62" i="9"/>
  <c r="G62" i="9"/>
  <c r="E62" i="9"/>
  <c r="W62" i="9"/>
  <c r="V62" i="9"/>
  <c r="Y62" i="9"/>
  <c r="Z62" i="9"/>
  <c r="N62" i="9"/>
  <c r="L62" i="9"/>
  <c r="AA62" i="9"/>
  <c r="M62" i="9"/>
  <c r="AB62" i="9"/>
  <c r="J62" i="9"/>
  <c r="U62" i="9"/>
  <c r="H62" i="9"/>
  <c r="O62" i="9"/>
  <c r="T62" i="9"/>
  <c r="K62" i="9"/>
  <c r="Q62" i="9"/>
  <c r="S62" i="9"/>
  <c r="F62" i="9"/>
  <c r="AB215" i="9"/>
  <c r="E215" i="9"/>
  <c r="Z215" i="9"/>
  <c r="X215" i="9"/>
  <c r="L215" i="9"/>
  <c r="I215" i="9"/>
  <c r="S215" i="9"/>
  <c r="T215" i="9"/>
  <c r="W215" i="9"/>
  <c r="AA215" i="9"/>
  <c r="M215" i="9"/>
  <c r="U215" i="9"/>
  <c r="N215" i="9"/>
  <c r="Y215" i="9"/>
  <c r="H215" i="9"/>
  <c r="J215" i="9"/>
  <c r="O215" i="9"/>
  <c r="K215" i="9"/>
  <c r="F215" i="9"/>
  <c r="G215" i="9"/>
  <c r="P215" i="9"/>
  <c r="Q215" i="9"/>
  <c r="V215" i="9"/>
  <c r="R215" i="9"/>
  <c r="F91" i="9"/>
  <c r="W91" i="9"/>
  <c r="R91" i="9"/>
  <c r="M91" i="9"/>
  <c r="V91" i="9"/>
  <c r="U91" i="9"/>
  <c r="E91" i="9"/>
  <c r="K91" i="9"/>
  <c r="Y91" i="9"/>
  <c r="AA91" i="9"/>
  <c r="N91" i="9"/>
  <c r="Z91" i="9"/>
  <c r="G91" i="9"/>
  <c r="P91" i="9"/>
  <c r="L91" i="9"/>
  <c r="T91" i="9"/>
  <c r="X91" i="9"/>
  <c r="S91" i="9"/>
  <c r="Q91" i="9"/>
  <c r="J91" i="9"/>
  <c r="H91" i="9"/>
  <c r="O91" i="9"/>
  <c r="I91" i="9"/>
  <c r="AB91" i="9"/>
  <c r="O231" i="9"/>
  <c r="X231" i="9"/>
  <c r="G231" i="9"/>
  <c r="K231" i="9"/>
  <c r="AA231" i="9"/>
  <c r="I231" i="9"/>
  <c r="Q231" i="9"/>
  <c r="E231" i="9"/>
  <c r="H231" i="9"/>
  <c r="AB231" i="9"/>
  <c r="S231" i="9"/>
  <c r="V231" i="9"/>
  <c r="R231" i="9"/>
  <c r="J231" i="9"/>
  <c r="P231" i="9"/>
  <c r="M231" i="9"/>
  <c r="Y231" i="9"/>
  <c r="L231" i="9"/>
  <c r="Z231" i="9"/>
  <c r="T231" i="9"/>
  <c r="W231" i="9"/>
  <c r="U231" i="9"/>
  <c r="F231" i="9"/>
  <c r="N231" i="9"/>
  <c r="S211" i="9"/>
  <c r="X211" i="9"/>
  <c r="N211" i="9"/>
  <c r="Y211" i="9"/>
  <c r="R211" i="9"/>
  <c r="U145" i="9"/>
  <c r="Z145" i="9"/>
  <c r="Q145" i="9"/>
  <c r="V145" i="9"/>
  <c r="AB145" i="9"/>
  <c r="D212" i="9"/>
  <c r="D32" i="9"/>
  <c r="Q199" i="9"/>
  <c r="AB199" i="9"/>
  <c r="V199" i="9"/>
  <c r="I199" i="9"/>
  <c r="T199" i="9"/>
  <c r="P199" i="9"/>
  <c r="E199" i="9"/>
  <c r="O199" i="9"/>
  <c r="N199" i="9"/>
  <c r="W199" i="9"/>
  <c r="G199" i="9"/>
  <c r="Y199" i="9"/>
  <c r="F199" i="9"/>
  <c r="Z199" i="9"/>
  <c r="M199" i="9"/>
  <c r="J199" i="9"/>
  <c r="H199" i="9"/>
  <c r="X199" i="9"/>
  <c r="AA199" i="9"/>
  <c r="U199" i="9"/>
  <c r="K199" i="9"/>
  <c r="R199" i="9"/>
  <c r="S199" i="9"/>
  <c r="L199" i="9"/>
  <c r="N237" i="9"/>
  <c r="AB237" i="9"/>
  <c r="P237" i="9"/>
  <c r="E237" i="9"/>
  <c r="L237" i="9"/>
  <c r="H237" i="9"/>
  <c r="M237" i="9"/>
  <c r="S237" i="9"/>
  <c r="R237" i="9"/>
  <c r="W237" i="9"/>
  <c r="O237" i="9"/>
  <c r="X237" i="9"/>
  <c r="J237" i="9"/>
  <c r="U237" i="9"/>
  <c r="K237" i="9"/>
  <c r="AA237" i="9"/>
  <c r="F237" i="9"/>
  <c r="V237" i="9"/>
  <c r="I237" i="9"/>
  <c r="Y237" i="9"/>
  <c r="G237" i="9"/>
  <c r="T237" i="9"/>
  <c r="Z237" i="9"/>
  <c r="Q237" i="9"/>
  <c r="D226" i="9"/>
  <c r="E216" i="9"/>
  <c r="F216" i="9"/>
  <c r="V216" i="9"/>
  <c r="Q216" i="9"/>
  <c r="U216" i="9"/>
  <c r="X216" i="9"/>
  <c r="O216" i="9"/>
  <c r="N216" i="9"/>
  <c r="J216" i="9"/>
  <c r="Z216" i="9"/>
  <c r="Y216" i="9"/>
  <c r="L216" i="9"/>
  <c r="AA216" i="9"/>
  <c r="I216" i="9"/>
  <c r="S216" i="9"/>
  <c r="K216" i="9"/>
  <c r="R216" i="9"/>
  <c r="AB216" i="9"/>
  <c r="M216" i="9"/>
  <c r="G216" i="9"/>
  <c r="T216" i="9"/>
  <c r="H216" i="9"/>
  <c r="P216" i="9"/>
  <c r="W216" i="9"/>
  <c r="D226" i="5"/>
  <c r="D64" i="9"/>
  <c r="D280" i="5"/>
  <c r="D118" i="9"/>
  <c r="D255" i="5"/>
  <c r="D93" i="9"/>
  <c r="O230" i="9"/>
  <c r="K230" i="9"/>
  <c r="U230" i="9"/>
  <c r="Y230" i="9"/>
  <c r="H230" i="9"/>
  <c r="V230" i="9"/>
  <c r="J230" i="9"/>
  <c r="R230" i="9"/>
  <c r="I230" i="9"/>
  <c r="L230" i="9"/>
  <c r="AB230" i="9"/>
  <c r="W230" i="9"/>
  <c r="N230" i="9"/>
  <c r="P230" i="9"/>
  <c r="F230" i="9"/>
  <c r="AA230" i="9"/>
  <c r="T230" i="9"/>
  <c r="Q230" i="9"/>
  <c r="S230" i="9"/>
  <c r="G230" i="9"/>
  <c r="E230" i="9"/>
  <c r="Z230" i="9"/>
  <c r="X230" i="9"/>
  <c r="M230" i="9"/>
  <c r="K70" i="9"/>
  <c r="U70" i="9"/>
  <c r="AA70" i="9"/>
  <c r="F70" i="9"/>
  <c r="I70" i="9"/>
  <c r="T70" i="9"/>
  <c r="Z70" i="9"/>
  <c r="E70" i="9"/>
  <c r="O70" i="9"/>
  <c r="S70" i="9"/>
  <c r="X70" i="9"/>
  <c r="G70" i="9"/>
  <c r="V70" i="9"/>
  <c r="M70" i="9"/>
  <c r="Y70" i="9"/>
  <c r="L70" i="9"/>
  <c r="AB70" i="9"/>
  <c r="J70" i="9"/>
  <c r="W70" i="9"/>
  <c r="P70" i="9"/>
  <c r="Q70" i="9"/>
  <c r="R70" i="9"/>
  <c r="N70" i="9"/>
  <c r="H70" i="9"/>
  <c r="O235" i="9"/>
  <c r="W235" i="9"/>
  <c r="V235" i="9"/>
  <c r="Q235" i="9"/>
  <c r="K235" i="9"/>
  <c r="H235" i="9"/>
  <c r="U235" i="9"/>
  <c r="F235" i="9"/>
  <c r="R235" i="9"/>
  <c r="T235" i="9"/>
  <c r="X235" i="9"/>
  <c r="Z235" i="9"/>
  <c r="I235" i="9"/>
  <c r="L235" i="9"/>
  <c r="AA235" i="9"/>
  <c r="S235" i="9"/>
  <c r="P235" i="9"/>
  <c r="AB235" i="9"/>
  <c r="J235" i="9"/>
  <c r="G235" i="9"/>
  <c r="E235" i="9"/>
  <c r="Y235" i="9"/>
  <c r="M235" i="9"/>
  <c r="N235" i="9"/>
  <c r="V108" i="9"/>
  <c r="Y108" i="9"/>
  <c r="U108" i="9"/>
  <c r="O108" i="9"/>
  <c r="AA108" i="9"/>
  <c r="L108" i="9"/>
  <c r="G108" i="9"/>
  <c r="Z108" i="9"/>
  <c r="F108" i="9"/>
  <c r="Q108" i="9"/>
  <c r="W108" i="9"/>
  <c r="N108" i="9"/>
  <c r="M108" i="9"/>
  <c r="P108" i="9"/>
  <c r="E108" i="9"/>
  <c r="I108" i="9"/>
  <c r="T108" i="9"/>
  <c r="AB108" i="9"/>
  <c r="K108" i="9"/>
  <c r="R108" i="9"/>
  <c r="X108" i="9"/>
  <c r="J108" i="9"/>
  <c r="S108" i="9"/>
  <c r="H108" i="9"/>
  <c r="J53" i="9"/>
  <c r="O53" i="9"/>
  <c r="E53" i="9"/>
  <c r="AA53" i="9"/>
  <c r="H53" i="9"/>
  <c r="S53" i="9"/>
  <c r="Z53" i="9"/>
  <c r="R53" i="9"/>
  <c r="V53" i="9"/>
  <c r="I53" i="9"/>
  <c r="X53" i="9"/>
  <c r="L53" i="9"/>
  <c r="W53" i="9"/>
  <c r="M53" i="9"/>
  <c r="K53" i="9"/>
  <c r="G53" i="9"/>
  <c r="N53" i="9"/>
  <c r="AB53" i="9"/>
  <c r="Y53" i="9"/>
  <c r="P53" i="9"/>
  <c r="F53" i="9"/>
  <c r="T53" i="9"/>
  <c r="U53" i="9"/>
  <c r="Q53" i="9"/>
  <c r="U147" i="9"/>
  <c r="Q147" i="9"/>
  <c r="AA147" i="9"/>
  <c r="S147" i="9"/>
  <c r="T147" i="9"/>
  <c r="L147" i="9"/>
  <c r="AB147" i="9"/>
  <c r="J147" i="9"/>
  <c r="Z147" i="9"/>
  <c r="Y147" i="9"/>
  <c r="X147" i="9"/>
  <c r="I147" i="9"/>
  <c r="K147" i="9"/>
  <c r="M147" i="9"/>
  <c r="H147" i="9"/>
  <c r="O147" i="9"/>
  <c r="G147" i="9"/>
  <c r="V147" i="9"/>
  <c r="W147" i="9"/>
  <c r="N147" i="9"/>
  <c r="R147" i="9"/>
  <c r="F147" i="9"/>
  <c r="P147" i="9"/>
  <c r="E147" i="9"/>
  <c r="S148" i="9"/>
  <c r="AB148" i="9"/>
  <c r="Z148" i="9"/>
  <c r="N148" i="9"/>
  <c r="P148" i="9"/>
  <c r="W148" i="9"/>
  <c r="F148" i="9"/>
  <c r="K148" i="9"/>
  <c r="G148" i="9"/>
  <c r="I148" i="9"/>
  <c r="Q148" i="9"/>
  <c r="U148" i="9"/>
  <c r="Y148" i="9"/>
  <c r="M148" i="9"/>
  <c r="L148" i="9"/>
  <c r="AA148" i="9"/>
  <c r="R148" i="9"/>
  <c r="X148" i="9"/>
  <c r="T148" i="9"/>
  <c r="E148" i="9"/>
  <c r="O148" i="9"/>
  <c r="H148" i="9"/>
  <c r="J148" i="9"/>
  <c r="V148" i="9"/>
  <c r="U61" i="9"/>
  <c r="J61" i="9"/>
  <c r="G61" i="9"/>
  <c r="F61" i="9"/>
  <c r="H61" i="9"/>
  <c r="P61" i="9"/>
  <c r="W61" i="9"/>
  <c r="O61" i="9"/>
  <c r="Y61" i="9"/>
  <c r="X61" i="9"/>
  <c r="T61" i="9"/>
  <c r="AB61" i="9"/>
  <c r="M61" i="9"/>
  <c r="K61" i="9"/>
  <c r="S61" i="9"/>
  <c r="Z61" i="9"/>
  <c r="I61" i="9"/>
  <c r="V61" i="9"/>
  <c r="R61" i="9"/>
  <c r="L61" i="9"/>
  <c r="Q61" i="9"/>
  <c r="AA61" i="9"/>
  <c r="E61" i="9"/>
  <c r="N61" i="9"/>
  <c r="N208" i="9"/>
  <c r="Y208" i="9"/>
  <c r="I208" i="9"/>
  <c r="AB208" i="9"/>
  <c r="W208" i="9"/>
  <c r="T208" i="9"/>
  <c r="O208" i="9"/>
  <c r="M208" i="9"/>
  <c r="F208" i="9"/>
  <c r="Q208" i="9"/>
  <c r="H208" i="9"/>
  <c r="V208" i="9"/>
  <c r="J208" i="9"/>
  <c r="AA208" i="9"/>
  <c r="P208" i="9"/>
  <c r="G208" i="9"/>
  <c r="X208" i="9"/>
  <c r="R208" i="9"/>
  <c r="E208" i="9"/>
  <c r="L208" i="9"/>
  <c r="U208" i="9"/>
  <c r="Z208" i="9"/>
  <c r="K208" i="9"/>
  <c r="S208" i="9"/>
  <c r="I172" i="9"/>
  <c r="Q172" i="9"/>
  <c r="F172" i="9"/>
  <c r="K172" i="9"/>
  <c r="M172" i="9"/>
  <c r="L172" i="9"/>
  <c r="S172" i="9"/>
  <c r="U172" i="9"/>
  <c r="Z172" i="9"/>
  <c r="W172" i="9"/>
  <c r="X172" i="9"/>
  <c r="AB172" i="9"/>
  <c r="AA172" i="9"/>
  <c r="R172" i="9"/>
  <c r="E172" i="9"/>
  <c r="H172" i="9"/>
  <c r="J172" i="9"/>
  <c r="G172" i="9"/>
  <c r="O172" i="9"/>
  <c r="P172" i="9"/>
  <c r="Y172" i="9"/>
  <c r="V172" i="9"/>
  <c r="N172" i="9"/>
  <c r="T172" i="9"/>
  <c r="S132" i="9"/>
  <c r="F132" i="9"/>
  <c r="AB132" i="9"/>
  <c r="E132" i="9"/>
  <c r="Z132" i="9"/>
  <c r="X132" i="9"/>
  <c r="U132" i="9"/>
  <c r="V132" i="9"/>
  <c r="Q132" i="9"/>
  <c r="G132" i="9"/>
  <c r="R132" i="9"/>
  <c r="L132" i="9"/>
  <c r="O132" i="9"/>
  <c r="K132" i="9"/>
  <c r="H132" i="9"/>
  <c r="N132" i="9"/>
  <c r="M132" i="9"/>
  <c r="T132" i="9"/>
  <c r="I132" i="9"/>
  <c r="J132" i="9"/>
  <c r="W132" i="9"/>
  <c r="AA132" i="9"/>
  <c r="Y132" i="9"/>
  <c r="P132" i="9"/>
  <c r="F131" i="9"/>
  <c r="J131" i="9"/>
  <c r="N131" i="9"/>
  <c r="G131" i="9"/>
  <c r="I131" i="9"/>
  <c r="P131" i="9"/>
  <c r="E131" i="9"/>
  <c r="AA131" i="9"/>
  <c r="S131" i="9"/>
  <c r="X131" i="9"/>
  <c r="K131" i="9"/>
  <c r="V131" i="9"/>
  <c r="R131" i="9"/>
  <c r="W131" i="9"/>
  <c r="O131" i="9"/>
  <c r="AB131" i="9"/>
  <c r="Y131" i="9"/>
  <c r="L131" i="9"/>
  <c r="U131" i="9"/>
  <c r="H131" i="9"/>
  <c r="Q131" i="9"/>
  <c r="Z131" i="9"/>
  <c r="M131" i="9"/>
  <c r="T131" i="9"/>
  <c r="N188" i="9"/>
  <c r="Q188" i="9"/>
  <c r="I188" i="9"/>
  <c r="E188" i="9"/>
  <c r="W188" i="9"/>
  <c r="S188" i="9"/>
  <c r="AB188" i="9"/>
  <c r="R188" i="9"/>
  <c r="F188" i="9"/>
  <c r="V188" i="9"/>
  <c r="X188" i="9"/>
  <c r="M188" i="9"/>
  <c r="O188" i="9"/>
  <c r="Y188" i="9"/>
  <c r="L188" i="9"/>
  <c r="G188" i="9"/>
  <c r="T188" i="9"/>
  <c r="J188" i="9"/>
  <c r="AA188" i="9"/>
  <c r="H188" i="9"/>
  <c r="U188" i="9"/>
  <c r="Z188" i="9"/>
  <c r="K188" i="9"/>
  <c r="P188" i="9"/>
  <c r="M224" i="9"/>
  <c r="F224" i="9"/>
  <c r="Q224" i="9"/>
  <c r="O224" i="9"/>
  <c r="N224" i="9"/>
  <c r="T224" i="9"/>
  <c r="Z224" i="9"/>
  <c r="R224" i="9"/>
  <c r="W224" i="9"/>
  <c r="S224" i="9"/>
  <c r="L224" i="9"/>
  <c r="E224" i="9"/>
  <c r="G224" i="9"/>
  <c r="J224" i="9"/>
  <c r="I224" i="9"/>
  <c r="AB224" i="9"/>
  <c r="X224" i="9"/>
  <c r="AA224" i="9"/>
  <c r="V224" i="9"/>
  <c r="H224" i="9"/>
  <c r="K224" i="9"/>
  <c r="Y224" i="9"/>
  <c r="U224" i="9"/>
  <c r="P224" i="9"/>
  <c r="V194" i="9"/>
  <c r="M194" i="9"/>
  <c r="G194" i="9"/>
  <c r="I194" i="9"/>
  <c r="X194" i="9"/>
  <c r="P194" i="9"/>
  <c r="R194" i="9"/>
  <c r="Q194" i="9"/>
  <c r="F194" i="9"/>
  <c r="H194" i="9"/>
  <c r="O194" i="9"/>
  <c r="Z194" i="9"/>
  <c r="N194" i="9"/>
  <c r="L194" i="9"/>
  <c r="S194" i="9"/>
  <c r="E194" i="9"/>
  <c r="AA194" i="9"/>
  <c r="K194" i="9"/>
  <c r="J194" i="9"/>
  <c r="T194" i="9"/>
  <c r="Y194" i="9"/>
  <c r="AB194" i="9"/>
  <c r="U194" i="9"/>
  <c r="W194" i="9"/>
  <c r="O80" i="9"/>
  <c r="G80" i="9"/>
  <c r="E80" i="9"/>
  <c r="W80" i="9"/>
  <c r="N80" i="9"/>
  <c r="L80" i="9"/>
  <c r="Q80" i="9"/>
  <c r="J80" i="9"/>
  <c r="M80" i="9"/>
  <c r="I80" i="9"/>
  <c r="H80" i="9"/>
  <c r="P80" i="9"/>
  <c r="AA80" i="9"/>
  <c r="U80" i="9"/>
  <c r="S80" i="9"/>
  <c r="R80" i="9"/>
  <c r="X80" i="9"/>
  <c r="K80" i="9"/>
  <c r="F80" i="9"/>
  <c r="V80" i="9"/>
  <c r="Z80" i="9"/>
  <c r="Y80" i="9"/>
  <c r="AB80" i="9"/>
  <c r="T80" i="9"/>
  <c r="F179" i="9"/>
  <c r="AB179" i="9"/>
  <c r="V179" i="9"/>
  <c r="M179" i="9"/>
  <c r="R179" i="9"/>
  <c r="H179" i="9"/>
  <c r="J179" i="9"/>
  <c r="Z179" i="9"/>
  <c r="Y179" i="9"/>
  <c r="W179" i="9"/>
  <c r="U179" i="9"/>
  <c r="AA179" i="9"/>
  <c r="N179" i="9"/>
  <c r="T179" i="9"/>
  <c r="I179" i="9"/>
  <c r="Q179" i="9"/>
  <c r="S179" i="9"/>
  <c r="P179" i="9"/>
  <c r="O179" i="9"/>
  <c r="G179" i="9"/>
  <c r="K179" i="9"/>
  <c r="X179" i="9"/>
  <c r="E179" i="9"/>
  <c r="L179" i="9"/>
  <c r="W221" i="9"/>
  <c r="I221" i="9"/>
  <c r="O221" i="9"/>
  <c r="Z221" i="9"/>
  <c r="N221" i="9"/>
  <c r="AA221" i="9"/>
  <c r="Y221" i="9"/>
  <c r="K221" i="9"/>
  <c r="S221" i="9"/>
  <c r="AB221" i="9"/>
  <c r="R221" i="9"/>
  <c r="L221" i="9"/>
  <c r="X221" i="9"/>
  <c r="M221" i="9"/>
  <c r="G221" i="9"/>
  <c r="T221" i="9"/>
  <c r="F221" i="9"/>
  <c r="H221" i="9"/>
  <c r="V221" i="9"/>
  <c r="Q221" i="9"/>
  <c r="J221" i="9"/>
  <c r="U221" i="9"/>
  <c r="P221" i="9"/>
  <c r="E221" i="9"/>
  <c r="AA52" i="9"/>
  <c r="O52" i="9"/>
  <c r="F52" i="9"/>
  <c r="G52" i="9"/>
  <c r="Y52" i="9"/>
  <c r="I52" i="9"/>
  <c r="AB52" i="9"/>
  <c r="U52" i="9"/>
  <c r="Z52" i="9"/>
  <c r="L52" i="9"/>
  <c r="H52" i="9"/>
  <c r="M52" i="9"/>
  <c r="K52" i="9"/>
  <c r="J52" i="9"/>
  <c r="W52" i="9"/>
  <c r="P52" i="9"/>
  <c r="E52" i="9"/>
  <c r="R52" i="9"/>
  <c r="S52" i="9"/>
  <c r="T52" i="9"/>
  <c r="Q52" i="9"/>
  <c r="V52" i="9"/>
  <c r="N52" i="9"/>
  <c r="X52" i="9"/>
  <c r="V233" i="9"/>
  <c r="K233" i="9"/>
  <c r="S233" i="9"/>
  <c r="I233" i="9"/>
  <c r="E233" i="9"/>
  <c r="W233" i="9"/>
  <c r="Y233" i="9"/>
  <c r="J233" i="9"/>
  <c r="F233" i="9"/>
  <c r="L233" i="9"/>
  <c r="X233" i="9"/>
  <c r="N233" i="9"/>
  <c r="U233" i="9"/>
  <c r="O233" i="9"/>
  <c r="T233" i="9"/>
  <c r="Z233" i="9"/>
  <c r="AA233" i="9"/>
  <c r="R233" i="9"/>
  <c r="Q233" i="9"/>
  <c r="AB233" i="9"/>
  <c r="G233" i="9"/>
  <c r="H233" i="9"/>
  <c r="P233" i="9"/>
  <c r="M233" i="9"/>
  <c r="AB96" i="9"/>
  <c r="Q96" i="9"/>
  <c r="E96" i="9"/>
  <c r="W96" i="9"/>
  <c r="N96" i="9"/>
  <c r="X96" i="9"/>
  <c r="R96" i="9"/>
  <c r="M96" i="9"/>
  <c r="K96" i="9"/>
  <c r="Z96" i="9"/>
  <c r="I96" i="9"/>
  <c r="Y96" i="9"/>
  <c r="L96" i="9"/>
  <c r="G96" i="9"/>
  <c r="U96" i="9"/>
  <c r="P96" i="9"/>
  <c r="O96" i="9"/>
  <c r="AA96" i="9"/>
  <c r="T96" i="9"/>
  <c r="J96" i="9"/>
  <c r="S96" i="9"/>
  <c r="V96" i="9"/>
  <c r="F96" i="9"/>
  <c r="H96" i="9"/>
  <c r="S210" i="9"/>
  <c r="Y210" i="9"/>
  <c r="Q210" i="9"/>
  <c r="G210" i="9"/>
  <c r="W210" i="9"/>
  <c r="T210" i="9"/>
  <c r="R210" i="9"/>
  <c r="J210" i="9"/>
  <c r="Z210" i="9"/>
  <c r="F210" i="9"/>
  <c r="X210" i="9"/>
  <c r="I210" i="9"/>
  <c r="AB210" i="9"/>
  <c r="K210" i="9"/>
  <c r="L210" i="9"/>
  <c r="M210" i="9"/>
  <c r="U210" i="9"/>
  <c r="P210" i="9"/>
  <c r="O210" i="9"/>
  <c r="N210" i="9"/>
  <c r="H210" i="9"/>
  <c r="V210" i="9"/>
  <c r="E210" i="9"/>
  <c r="AA210" i="9"/>
  <c r="K173" i="9"/>
  <c r="J173" i="9"/>
  <c r="AA173" i="9"/>
  <c r="Y173" i="9"/>
  <c r="W173" i="9"/>
  <c r="T173" i="9"/>
  <c r="Q173" i="9"/>
  <c r="Z173" i="9"/>
  <c r="U173" i="9"/>
  <c r="G173" i="9"/>
  <c r="L173" i="9"/>
  <c r="X173" i="9"/>
  <c r="F173" i="9"/>
  <c r="M173" i="9"/>
  <c r="S173" i="9"/>
  <c r="E173" i="9"/>
  <c r="R173" i="9"/>
  <c r="O173" i="9"/>
  <c r="P173" i="9"/>
  <c r="V173" i="9"/>
  <c r="H173" i="9"/>
  <c r="AB173" i="9"/>
  <c r="N173" i="9"/>
  <c r="I173" i="9"/>
  <c r="M218" i="9"/>
  <c r="K218" i="9"/>
  <c r="U218" i="9"/>
  <c r="E218" i="9"/>
  <c r="X218" i="9"/>
  <c r="T218" i="9"/>
  <c r="O218" i="9"/>
  <c r="G218" i="9"/>
  <c r="R218" i="9"/>
  <c r="S218" i="9"/>
  <c r="P218" i="9"/>
  <c r="J218" i="9"/>
  <c r="AA218" i="9"/>
  <c r="L218" i="9"/>
  <c r="W218" i="9"/>
  <c r="Y218" i="9"/>
  <c r="AB218" i="9"/>
  <c r="Z218" i="9"/>
  <c r="Q218" i="9"/>
  <c r="N218" i="9"/>
  <c r="V218" i="9"/>
  <c r="F218" i="9"/>
  <c r="I218" i="9"/>
  <c r="H218" i="9"/>
  <c r="E59" i="9"/>
  <c r="J59" i="9"/>
  <c r="V59" i="9"/>
  <c r="I59" i="9"/>
  <c r="H59" i="9"/>
  <c r="K59" i="9"/>
  <c r="O59" i="9"/>
  <c r="R59" i="9"/>
  <c r="AA59" i="9"/>
  <c r="S59" i="9"/>
  <c r="AB59" i="9"/>
  <c r="W59" i="9"/>
  <c r="N59" i="9"/>
  <c r="X59" i="9"/>
  <c r="M59" i="9"/>
  <c r="Y59" i="9"/>
  <c r="L59" i="9"/>
  <c r="Q59" i="9"/>
  <c r="G59" i="9"/>
  <c r="T59" i="9"/>
  <c r="Z59" i="9"/>
  <c r="P59" i="9"/>
  <c r="U59" i="9"/>
  <c r="F59" i="9"/>
  <c r="J189" i="9"/>
  <c r="Q189" i="9"/>
  <c r="AB189" i="9"/>
  <c r="Y189" i="9"/>
  <c r="W189" i="9"/>
  <c r="X189" i="9"/>
  <c r="AA189" i="9"/>
  <c r="K189" i="9"/>
  <c r="G189" i="9"/>
  <c r="P189" i="9"/>
  <c r="Z189" i="9"/>
  <c r="V189" i="9"/>
  <c r="R189" i="9"/>
  <c r="T189" i="9"/>
  <c r="U189" i="9"/>
  <c r="M189" i="9"/>
  <c r="H189" i="9"/>
  <c r="F189" i="9"/>
  <c r="S189" i="9"/>
  <c r="O189" i="9"/>
  <c r="I189" i="9"/>
  <c r="L189" i="9"/>
  <c r="E189" i="9"/>
  <c r="N189" i="9"/>
  <c r="Z50" i="9"/>
  <c r="E50" i="9"/>
  <c r="AA50" i="9"/>
  <c r="U50" i="9"/>
  <c r="N50" i="9"/>
  <c r="X50" i="9"/>
  <c r="V50" i="9"/>
  <c r="O50" i="9"/>
  <c r="W50" i="9"/>
  <c r="S50" i="9"/>
  <c r="L50" i="9"/>
  <c r="R50" i="9"/>
  <c r="M50" i="9"/>
  <c r="P50" i="9"/>
  <c r="AB50" i="9"/>
  <c r="J50" i="9"/>
  <c r="T50" i="9"/>
  <c r="F50" i="9"/>
  <c r="G50" i="9"/>
  <c r="Y50" i="9"/>
  <c r="K50" i="9"/>
  <c r="I50" i="9"/>
  <c r="H50" i="9"/>
  <c r="Q50" i="9"/>
  <c r="I121" i="9"/>
  <c r="O121" i="9"/>
  <c r="N121" i="9"/>
  <c r="M121" i="9"/>
  <c r="G121" i="9"/>
  <c r="J121" i="9"/>
  <c r="V121" i="9"/>
  <c r="E121" i="9"/>
  <c r="U121" i="9"/>
  <c r="L121" i="9"/>
  <c r="X121" i="9"/>
  <c r="K121" i="9"/>
  <c r="Y121" i="9"/>
  <c r="P121" i="9"/>
  <c r="AA121" i="9"/>
  <c r="F121" i="9"/>
  <c r="AB121" i="9"/>
  <c r="T121" i="9"/>
  <c r="S121" i="9"/>
  <c r="R121" i="9"/>
  <c r="W121" i="9"/>
  <c r="H121" i="9"/>
  <c r="Z121" i="9"/>
  <c r="Q121" i="9"/>
  <c r="R219" i="9"/>
  <c r="S219" i="9"/>
  <c r="E219" i="9"/>
  <c r="W219" i="9"/>
  <c r="T219" i="9"/>
  <c r="P219" i="9"/>
  <c r="Q219" i="9"/>
  <c r="N219" i="9"/>
  <c r="Z219" i="9"/>
  <c r="M219" i="9"/>
  <c r="O219" i="9"/>
  <c r="AB219" i="9"/>
  <c r="I219" i="9"/>
  <c r="U219" i="9"/>
  <c r="J219" i="9"/>
  <c r="G219" i="9"/>
  <c r="F219" i="9"/>
  <c r="V219" i="9"/>
  <c r="X219" i="9"/>
  <c r="Y219" i="9"/>
  <c r="K219" i="9"/>
  <c r="AA219" i="9"/>
  <c r="L219" i="9"/>
  <c r="H219" i="9"/>
  <c r="AA60" i="9"/>
  <c r="V60" i="9"/>
  <c r="M60" i="9"/>
  <c r="R60" i="9"/>
  <c r="O60" i="9"/>
  <c r="H60" i="9"/>
  <c r="AB60" i="9"/>
  <c r="Z60" i="9"/>
  <c r="J60" i="9"/>
  <c r="I60" i="9"/>
  <c r="T60" i="9"/>
  <c r="F60" i="9"/>
  <c r="U60" i="9"/>
  <c r="Q60" i="9"/>
  <c r="L60" i="9"/>
  <c r="X60" i="9"/>
  <c r="K60" i="9"/>
  <c r="E60" i="9"/>
  <c r="S60" i="9"/>
  <c r="N60" i="9"/>
  <c r="W60" i="9"/>
  <c r="G60" i="9"/>
  <c r="Y60" i="9"/>
  <c r="P60" i="9"/>
  <c r="G97" i="9"/>
  <c r="AB97" i="9"/>
  <c r="U97" i="9"/>
  <c r="Y97" i="9"/>
  <c r="S97" i="9"/>
  <c r="H97" i="9"/>
  <c r="E97" i="9"/>
  <c r="O97" i="9"/>
  <c r="F97" i="9"/>
  <c r="V97" i="9"/>
  <c r="T97" i="9"/>
  <c r="P97" i="9"/>
  <c r="J97" i="9"/>
  <c r="Q97" i="9"/>
  <c r="K97" i="9"/>
  <c r="Z97" i="9"/>
  <c r="N97" i="9"/>
  <c r="R97" i="9"/>
  <c r="AA97" i="9"/>
  <c r="X97" i="9"/>
  <c r="I97" i="9"/>
  <c r="L97" i="9"/>
  <c r="W97" i="9"/>
  <c r="M97" i="9"/>
  <c r="G116" i="9"/>
  <c r="J116" i="9"/>
  <c r="U116" i="9"/>
  <c r="AA116" i="9"/>
  <c r="W116" i="9"/>
  <c r="X116" i="9"/>
  <c r="N116" i="9"/>
  <c r="Z116" i="9"/>
  <c r="F116" i="9"/>
  <c r="Q116" i="9"/>
  <c r="P116" i="9"/>
  <c r="L116" i="9"/>
  <c r="Y116" i="9"/>
  <c r="I116" i="9"/>
  <c r="H116" i="9"/>
  <c r="E116" i="9"/>
  <c r="M116" i="9"/>
  <c r="T116" i="9"/>
  <c r="V116" i="9"/>
  <c r="K116" i="9"/>
  <c r="O116" i="9"/>
  <c r="AB116" i="9"/>
  <c r="R116" i="9"/>
  <c r="S116" i="9"/>
  <c r="AB74" i="9"/>
  <c r="G74" i="9"/>
  <c r="Q74" i="9"/>
  <c r="M74" i="9"/>
  <c r="S74" i="9"/>
  <c r="X74" i="9"/>
  <c r="K74" i="9"/>
  <c r="U74" i="9"/>
  <c r="J74" i="9"/>
  <c r="P74" i="9"/>
  <c r="R74" i="9"/>
  <c r="AA74" i="9"/>
  <c r="T74" i="9"/>
  <c r="V74" i="9"/>
  <c r="O74" i="9"/>
  <c r="I74" i="9"/>
  <c r="L74" i="9"/>
  <c r="Z74" i="9"/>
  <c r="Y74" i="9"/>
  <c r="F74" i="9"/>
  <c r="H74" i="9"/>
  <c r="W74" i="9"/>
  <c r="E74" i="9"/>
  <c r="N74" i="9"/>
  <c r="N200" i="9"/>
  <c r="K200" i="9"/>
  <c r="AB200" i="9"/>
  <c r="R200" i="9"/>
  <c r="O200" i="9"/>
  <c r="L200" i="9"/>
  <c r="E200" i="9"/>
  <c r="AA200" i="9"/>
  <c r="V200" i="9"/>
  <c r="I200" i="9"/>
  <c r="H200" i="9"/>
  <c r="T200" i="9"/>
  <c r="J200" i="9"/>
  <c r="Q200" i="9"/>
  <c r="S200" i="9"/>
  <c r="Y200" i="9"/>
  <c r="F200" i="9"/>
  <c r="X200" i="9"/>
  <c r="Z200" i="9"/>
  <c r="W200" i="9"/>
  <c r="P200" i="9"/>
  <c r="G200" i="9"/>
  <c r="U200" i="9"/>
  <c r="M200" i="9"/>
  <c r="N192" i="9"/>
  <c r="Y192" i="9"/>
  <c r="U192" i="9"/>
  <c r="J192" i="9"/>
  <c r="S192" i="9"/>
  <c r="X192" i="9"/>
  <c r="V192" i="9"/>
  <c r="M192" i="9"/>
  <c r="F192" i="9"/>
  <c r="T192" i="9"/>
  <c r="O192" i="9"/>
  <c r="W192" i="9"/>
  <c r="I192" i="9"/>
  <c r="AA192" i="9"/>
  <c r="AB192" i="9"/>
  <c r="Q192" i="9"/>
  <c r="P192" i="9"/>
  <c r="K192" i="9"/>
  <c r="H192" i="9"/>
  <c r="R192" i="9"/>
  <c r="G192" i="9"/>
  <c r="L192" i="9"/>
  <c r="Z192" i="9"/>
  <c r="E192" i="9"/>
  <c r="U87" i="9"/>
  <c r="M87" i="9"/>
  <c r="R87" i="9"/>
  <c r="F87" i="9"/>
  <c r="L87" i="9"/>
  <c r="V87" i="9"/>
  <c r="O87" i="9"/>
  <c r="W87" i="9"/>
  <c r="Y87" i="9"/>
  <c r="T87" i="9"/>
  <c r="H87" i="9"/>
  <c r="J87" i="9"/>
  <c r="E87" i="9"/>
  <c r="Q87" i="9"/>
  <c r="S87" i="9"/>
  <c r="AB87" i="9"/>
  <c r="K87" i="9"/>
  <c r="N87" i="9"/>
  <c r="Z87" i="9"/>
  <c r="AA87" i="9"/>
  <c r="P87" i="9"/>
  <c r="I87" i="9"/>
  <c r="G87" i="9"/>
  <c r="X87" i="9"/>
  <c r="N115" i="9"/>
  <c r="I115" i="9"/>
  <c r="O115" i="9"/>
  <c r="AA115" i="9"/>
  <c r="T115" i="9"/>
  <c r="L115" i="9"/>
  <c r="V115" i="9"/>
  <c r="G115" i="9"/>
  <c r="R115" i="9"/>
  <c r="S115" i="9"/>
  <c r="H115" i="9"/>
  <c r="F115" i="9"/>
  <c r="AB115" i="9"/>
  <c r="Y115" i="9"/>
  <c r="X115" i="9"/>
  <c r="U115" i="9"/>
  <c r="K115" i="9"/>
  <c r="P115" i="9"/>
  <c r="E115" i="9"/>
  <c r="J115" i="9"/>
  <c r="Z115" i="9"/>
  <c r="M115" i="9"/>
  <c r="W115" i="9"/>
  <c r="Q115" i="9"/>
  <c r="O82" i="9"/>
  <c r="E82" i="9"/>
  <c r="Q82" i="9"/>
  <c r="M82" i="9"/>
  <c r="I82" i="9"/>
  <c r="H82" i="9"/>
  <c r="AB82" i="9"/>
  <c r="AA82" i="9"/>
  <c r="W82" i="9"/>
  <c r="N82" i="9"/>
  <c r="T82" i="9"/>
  <c r="R82" i="9"/>
  <c r="J82" i="9"/>
  <c r="F82" i="9"/>
  <c r="S82" i="9"/>
  <c r="L82" i="9"/>
  <c r="V82" i="9"/>
  <c r="G82" i="9"/>
  <c r="Y82" i="9"/>
  <c r="P82" i="9"/>
  <c r="K82" i="9"/>
  <c r="Z82" i="9"/>
  <c r="U82" i="9"/>
  <c r="X82" i="9"/>
  <c r="E167" i="9"/>
  <c r="Q167" i="9"/>
  <c r="N167" i="9"/>
  <c r="W167" i="9"/>
  <c r="H167" i="9"/>
  <c r="X167" i="9"/>
  <c r="F167" i="9"/>
  <c r="J167" i="9"/>
  <c r="R167" i="9"/>
  <c r="G167" i="9"/>
  <c r="O167" i="9"/>
  <c r="AA167" i="9"/>
  <c r="I167" i="9"/>
  <c r="P167" i="9"/>
  <c r="Z167" i="9"/>
  <c r="M167" i="9"/>
  <c r="L167" i="9"/>
  <c r="AB167" i="9"/>
  <c r="T167" i="9"/>
  <c r="S167" i="9"/>
  <c r="V167" i="9"/>
  <c r="Y167" i="9"/>
  <c r="U167" i="9"/>
  <c r="K167" i="9"/>
  <c r="J88" i="9"/>
  <c r="Z88" i="9"/>
  <c r="E88" i="9"/>
  <c r="I88" i="9"/>
  <c r="Y88" i="9"/>
  <c r="L88" i="9"/>
  <c r="R88" i="9"/>
  <c r="G88" i="9"/>
  <c r="M88" i="9"/>
  <c r="H88" i="9"/>
  <c r="AB88" i="9"/>
  <c r="AA88" i="9"/>
  <c r="N88" i="9"/>
  <c r="P88" i="9"/>
  <c r="F88" i="9"/>
  <c r="W88" i="9"/>
  <c r="S88" i="9"/>
  <c r="O88" i="9"/>
  <c r="T88" i="9"/>
  <c r="Q88" i="9"/>
  <c r="X88" i="9"/>
  <c r="V88" i="9"/>
  <c r="K88" i="9"/>
  <c r="U88" i="9"/>
  <c r="I126" i="9"/>
  <c r="N126" i="9"/>
  <c r="Z126" i="9"/>
  <c r="U126" i="9"/>
  <c r="J126" i="9"/>
  <c r="T126" i="9"/>
  <c r="S126" i="9"/>
  <c r="AB126" i="9"/>
  <c r="AA126" i="9"/>
  <c r="Q126" i="9"/>
  <c r="H126" i="9"/>
  <c r="K126" i="9"/>
  <c r="V126" i="9"/>
  <c r="G126" i="9"/>
  <c r="P126" i="9"/>
  <c r="O126" i="9"/>
  <c r="R126" i="9"/>
  <c r="F126" i="9"/>
  <c r="X126" i="9"/>
  <c r="W126" i="9"/>
  <c r="L126" i="9"/>
  <c r="E126" i="9"/>
  <c r="Y126" i="9"/>
  <c r="M126" i="9"/>
  <c r="U77" i="9"/>
  <c r="G77" i="9"/>
  <c r="E77" i="9"/>
  <c r="V77" i="9"/>
  <c r="T77" i="9"/>
  <c r="S77" i="9"/>
  <c r="Z77" i="9"/>
  <c r="Q77" i="9"/>
  <c r="AA77" i="9"/>
  <c r="F77" i="9"/>
  <c r="AB77" i="9"/>
  <c r="M77" i="9"/>
  <c r="I77" i="9"/>
  <c r="L77" i="9"/>
  <c r="J77" i="9"/>
  <c r="Y77" i="9"/>
  <c r="X77" i="9"/>
  <c r="R77" i="9"/>
  <c r="H77" i="9"/>
  <c r="W77" i="9"/>
  <c r="P77" i="9"/>
  <c r="K77" i="9"/>
  <c r="N77" i="9"/>
  <c r="O77" i="9"/>
  <c r="I146" i="9"/>
  <c r="U146" i="9"/>
  <c r="O146" i="9"/>
  <c r="AB146" i="9"/>
  <c r="Q146" i="9"/>
  <c r="Y146" i="9"/>
  <c r="Z146" i="9"/>
  <c r="F146" i="9"/>
  <c r="R146" i="9"/>
  <c r="H146" i="9"/>
  <c r="P146" i="9"/>
  <c r="E146" i="9"/>
  <c r="V146" i="9"/>
  <c r="S146" i="9"/>
  <c r="K146" i="9"/>
  <c r="N146" i="9"/>
  <c r="X146" i="9"/>
  <c r="AA146" i="9"/>
  <c r="J146" i="9"/>
  <c r="T146" i="9"/>
  <c r="G146" i="9"/>
  <c r="W146" i="9"/>
  <c r="L146" i="9"/>
  <c r="M146" i="9"/>
  <c r="AB72" i="9"/>
  <c r="U72" i="9"/>
  <c r="Z72" i="9"/>
  <c r="M72" i="9"/>
  <c r="Y72" i="9"/>
  <c r="L72" i="9"/>
  <c r="E72" i="9"/>
  <c r="Q72" i="9"/>
  <c r="O72" i="9"/>
  <c r="AA72" i="9"/>
  <c r="V72" i="9"/>
  <c r="R72" i="9"/>
  <c r="S72" i="9"/>
  <c r="N72" i="9"/>
  <c r="G72" i="9"/>
  <c r="J72" i="9"/>
  <c r="F72" i="9"/>
  <c r="H72" i="9"/>
  <c r="P72" i="9"/>
  <c r="W72" i="9"/>
  <c r="K72" i="9"/>
  <c r="I72" i="9"/>
  <c r="X72" i="9"/>
  <c r="T72" i="9"/>
  <c r="R94" i="9"/>
  <c r="M94" i="9"/>
  <c r="W94" i="9"/>
  <c r="N94" i="9"/>
  <c r="U94" i="9"/>
  <c r="X94" i="9"/>
  <c r="E94" i="9"/>
  <c r="Q94" i="9"/>
  <c r="AB94" i="9"/>
  <c r="I94" i="9"/>
  <c r="J94" i="9"/>
  <c r="L94" i="9"/>
  <c r="V94" i="9"/>
  <c r="Z94" i="9"/>
  <c r="H94" i="9"/>
  <c r="AA94" i="9"/>
  <c r="Y94" i="9"/>
  <c r="K94" i="9"/>
  <c r="S94" i="9"/>
  <c r="P94" i="9"/>
  <c r="G94" i="9"/>
  <c r="T94" i="9"/>
  <c r="O94" i="9"/>
  <c r="F94" i="9"/>
  <c r="N107" i="9"/>
  <c r="J107" i="9"/>
  <c r="Z107" i="9"/>
  <c r="K107" i="9"/>
  <c r="S107" i="9"/>
  <c r="P107" i="9"/>
  <c r="U107" i="9"/>
  <c r="R107" i="9"/>
  <c r="G107" i="9"/>
  <c r="T107" i="9"/>
  <c r="I107" i="9"/>
  <c r="M107" i="9"/>
  <c r="L107" i="9"/>
  <c r="V107" i="9"/>
  <c r="AA107" i="9"/>
  <c r="O107" i="9"/>
  <c r="H107" i="9"/>
  <c r="E107" i="9"/>
  <c r="Y107" i="9"/>
  <c r="X107" i="9"/>
  <c r="AB107" i="9"/>
  <c r="Q107" i="9"/>
  <c r="W107" i="9"/>
  <c r="F107" i="9"/>
  <c r="E159" i="9"/>
  <c r="O159" i="9"/>
  <c r="K159" i="9"/>
  <c r="R159" i="9"/>
  <c r="T159" i="9"/>
  <c r="X159" i="9"/>
  <c r="Z159" i="9"/>
  <c r="J159" i="9"/>
  <c r="V159" i="9"/>
  <c r="I159" i="9"/>
  <c r="Y159" i="9"/>
  <c r="H159" i="9"/>
  <c r="F159" i="9"/>
  <c r="M159" i="9"/>
  <c r="G159" i="9"/>
  <c r="AA159" i="9"/>
  <c r="N159" i="9"/>
  <c r="L159" i="9"/>
  <c r="AB159" i="9"/>
  <c r="S159" i="9"/>
  <c r="Q159" i="9"/>
  <c r="W159" i="9"/>
  <c r="P159" i="9"/>
  <c r="U159" i="9"/>
  <c r="O203" i="9"/>
  <c r="Z203" i="9"/>
  <c r="J203" i="9"/>
  <c r="M203" i="9"/>
  <c r="R203" i="9"/>
  <c r="P203" i="9"/>
  <c r="AA203" i="9"/>
  <c r="Q203" i="9"/>
  <c r="K203" i="9"/>
  <c r="Y203" i="9"/>
  <c r="I203" i="9"/>
  <c r="X203" i="9"/>
  <c r="E203" i="9"/>
  <c r="S203" i="9"/>
  <c r="W203" i="9"/>
  <c r="V203" i="9"/>
  <c r="G203" i="9"/>
  <c r="H203" i="9"/>
  <c r="F203" i="9"/>
  <c r="U203" i="9"/>
  <c r="T203" i="9"/>
  <c r="AB203" i="9"/>
  <c r="N203" i="9"/>
  <c r="L203" i="9"/>
  <c r="M223" i="9"/>
  <c r="G223" i="9"/>
  <c r="Y223" i="9"/>
  <c r="K223" i="9"/>
  <c r="T223" i="9"/>
  <c r="X223" i="9"/>
  <c r="U223" i="9"/>
  <c r="AA223" i="9"/>
  <c r="Z223" i="9"/>
  <c r="J223" i="9"/>
  <c r="P223" i="9"/>
  <c r="H223" i="9"/>
  <c r="E223" i="9"/>
  <c r="W223" i="9"/>
  <c r="L223" i="9"/>
  <c r="F223" i="9"/>
  <c r="I223" i="9"/>
  <c r="V223" i="9"/>
  <c r="S223" i="9"/>
  <c r="Q223" i="9"/>
  <c r="R223" i="9"/>
  <c r="N223" i="9"/>
  <c r="AB223" i="9"/>
  <c r="O223" i="9"/>
  <c r="I130" i="9"/>
  <c r="F130" i="9"/>
  <c r="J130" i="9"/>
  <c r="E130" i="9"/>
  <c r="V130" i="9"/>
  <c r="T130" i="9"/>
  <c r="S130" i="9"/>
  <c r="Q130" i="9"/>
  <c r="AB130" i="9"/>
  <c r="Y130" i="9"/>
  <c r="P130" i="9"/>
  <c r="W130" i="9"/>
  <c r="M130" i="9"/>
  <c r="R130" i="9"/>
  <c r="L130" i="9"/>
  <c r="U130" i="9"/>
  <c r="K130" i="9"/>
  <c r="Z130" i="9"/>
  <c r="AA130" i="9"/>
  <c r="G130" i="9"/>
  <c r="H130" i="9"/>
  <c r="O130" i="9"/>
  <c r="N130" i="9"/>
  <c r="X130" i="9"/>
  <c r="U163" i="9"/>
  <c r="J163" i="9"/>
  <c r="N163" i="9"/>
  <c r="Y163" i="9"/>
  <c r="K163" i="9"/>
  <c r="L163" i="9"/>
  <c r="E163" i="9"/>
  <c r="Q163" i="9"/>
  <c r="G163" i="9"/>
  <c r="I163" i="9"/>
  <c r="Z163" i="9"/>
  <c r="M163" i="9"/>
  <c r="R163" i="9"/>
  <c r="H163" i="9"/>
  <c r="AA163" i="9"/>
  <c r="S163" i="9"/>
  <c r="P163" i="9"/>
  <c r="V163" i="9"/>
  <c r="X163" i="9"/>
  <c r="O163" i="9"/>
  <c r="F163" i="9"/>
  <c r="AB163" i="9"/>
  <c r="T163" i="9"/>
  <c r="W163" i="9"/>
  <c r="R190" i="9"/>
  <c r="J190" i="9"/>
  <c r="E190" i="9"/>
  <c r="F190" i="9"/>
  <c r="X190" i="9"/>
  <c r="L190" i="9"/>
  <c r="S190" i="9"/>
  <c r="Y190" i="9"/>
  <c r="Z190" i="9"/>
  <c r="U190" i="9"/>
  <c r="T190" i="9"/>
  <c r="V190" i="9"/>
  <c r="G190" i="9"/>
  <c r="H190" i="9"/>
  <c r="AB190" i="9"/>
  <c r="I190" i="9"/>
  <c r="Q190" i="9"/>
  <c r="AA190" i="9"/>
  <c r="M190" i="9"/>
  <c r="P190" i="9"/>
  <c r="N190" i="9"/>
  <c r="O190" i="9"/>
  <c r="K190" i="9"/>
  <c r="W190" i="9"/>
  <c r="M69" i="9"/>
  <c r="U69" i="9"/>
  <c r="F69" i="9"/>
  <c r="W69" i="9"/>
  <c r="AA69" i="9"/>
  <c r="L69" i="9"/>
  <c r="AB69" i="9"/>
  <c r="R69" i="9"/>
  <c r="Y69" i="9"/>
  <c r="N69" i="9"/>
  <c r="S69" i="9"/>
  <c r="J69" i="9"/>
  <c r="Z69" i="9"/>
  <c r="V69" i="9"/>
  <c r="P69" i="9"/>
  <c r="G69" i="9"/>
  <c r="K69" i="9"/>
  <c r="T69" i="9"/>
  <c r="Q69" i="9"/>
  <c r="O69" i="9"/>
  <c r="X69" i="9"/>
  <c r="H69" i="9"/>
  <c r="E69" i="9"/>
  <c r="I69" i="9"/>
  <c r="AA117" i="9"/>
  <c r="I117" i="9"/>
  <c r="AB117" i="9"/>
  <c r="W117" i="9"/>
  <c r="M117" i="9"/>
  <c r="H117" i="9"/>
  <c r="U117" i="9"/>
  <c r="O117" i="9"/>
  <c r="G117" i="9"/>
  <c r="Q117" i="9"/>
  <c r="L117" i="9"/>
  <c r="P117" i="9"/>
  <c r="S117" i="9"/>
  <c r="J117" i="9"/>
  <c r="F117" i="9"/>
  <c r="E117" i="9"/>
  <c r="X117" i="9"/>
  <c r="N117" i="9"/>
  <c r="R117" i="9"/>
  <c r="K117" i="9"/>
  <c r="V117" i="9"/>
  <c r="Y117" i="9"/>
  <c r="Z117" i="9"/>
  <c r="T117" i="9"/>
  <c r="AB44" i="9"/>
  <c r="F44" i="9"/>
  <c r="E44" i="9"/>
  <c r="Q44" i="9"/>
  <c r="I44" i="9"/>
  <c r="H44" i="9"/>
  <c r="AA44" i="9"/>
  <c r="O44" i="9"/>
  <c r="V44" i="9"/>
  <c r="L44" i="9"/>
  <c r="Z44" i="9"/>
  <c r="M44" i="9"/>
  <c r="S44" i="9"/>
  <c r="P44" i="9"/>
  <c r="U44" i="9"/>
  <c r="G44" i="9"/>
  <c r="R44" i="9"/>
  <c r="N44" i="9"/>
  <c r="T44" i="9"/>
  <c r="K44" i="9"/>
  <c r="J44" i="9"/>
  <c r="W44" i="9"/>
  <c r="Y44" i="9"/>
  <c r="X44" i="9"/>
  <c r="U171" i="9"/>
  <c r="J171" i="9"/>
  <c r="M171" i="9"/>
  <c r="G171" i="9"/>
  <c r="L171" i="9"/>
  <c r="H171" i="9"/>
  <c r="K171" i="9"/>
  <c r="E171" i="9"/>
  <c r="N171" i="9"/>
  <c r="R171" i="9"/>
  <c r="W171" i="9"/>
  <c r="F171" i="9"/>
  <c r="O171" i="9"/>
  <c r="T171" i="9"/>
  <c r="Q171" i="9"/>
  <c r="Y171" i="9"/>
  <c r="Z171" i="9"/>
  <c r="P171" i="9"/>
  <c r="AA171" i="9"/>
  <c r="I171" i="9"/>
  <c r="X171" i="9"/>
  <c r="V171" i="9"/>
  <c r="S171" i="9"/>
  <c r="AB171" i="9"/>
  <c r="O229" i="9"/>
  <c r="S229" i="9"/>
  <c r="U229" i="9"/>
  <c r="AA229" i="9"/>
  <c r="J229" i="9"/>
  <c r="H229" i="9"/>
  <c r="E229" i="9"/>
  <c r="G229" i="9"/>
  <c r="W229" i="9"/>
  <c r="R229" i="9"/>
  <c r="Z229" i="9"/>
  <c r="Q229" i="9"/>
  <c r="N229" i="9"/>
  <c r="T229" i="9"/>
  <c r="Y229" i="9"/>
  <c r="V229" i="9"/>
  <c r="K229" i="9"/>
  <c r="I229" i="9"/>
  <c r="F229" i="9"/>
  <c r="L229" i="9"/>
  <c r="P229" i="9"/>
  <c r="M229" i="9"/>
  <c r="AB229" i="9"/>
  <c r="X229" i="9"/>
  <c r="AB99" i="9"/>
  <c r="M99" i="9"/>
  <c r="V99" i="9"/>
  <c r="I99" i="9"/>
  <c r="Q99" i="9"/>
  <c r="P99" i="9"/>
  <c r="E99" i="9"/>
  <c r="R99" i="9"/>
  <c r="F99" i="9"/>
  <c r="S99" i="9"/>
  <c r="U99" i="9"/>
  <c r="W99" i="9"/>
  <c r="N99" i="9"/>
  <c r="X99" i="9"/>
  <c r="O99" i="9"/>
  <c r="Y99" i="9"/>
  <c r="T99" i="9"/>
  <c r="J99" i="9"/>
  <c r="L99" i="9"/>
  <c r="Z99" i="9"/>
  <c r="K99" i="9"/>
  <c r="AA99" i="9"/>
  <c r="H99" i="9"/>
  <c r="G99" i="9"/>
  <c r="I128" i="9"/>
  <c r="K128" i="9"/>
  <c r="O128" i="9"/>
  <c r="J128" i="9"/>
  <c r="AB128" i="9"/>
  <c r="X128" i="9"/>
  <c r="S128" i="9"/>
  <c r="AA128" i="9"/>
  <c r="R128" i="9"/>
  <c r="M128" i="9"/>
  <c r="W128" i="9"/>
  <c r="F128" i="9"/>
  <c r="Q128" i="9"/>
  <c r="H128" i="9"/>
  <c r="Z128" i="9"/>
  <c r="V128" i="9"/>
  <c r="Y128" i="9"/>
  <c r="L128" i="9"/>
  <c r="E128" i="9"/>
  <c r="N128" i="9"/>
  <c r="P128" i="9"/>
  <c r="U128" i="9"/>
  <c r="G128" i="9"/>
  <c r="T128" i="9"/>
  <c r="AB86" i="9"/>
  <c r="E86" i="9"/>
  <c r="K86" i="9"/>
  <c r="N86" i="9"/>
  <c r="I86" i="9"/>
  <c r="X86" i="9"/>
  <c r="V86" i="9"/>
  <c r="W86" i="9"/>
  <c r="U86" i="9"/>
  <c r="Y86" i="9"/>
  <c r="P86" i="9"/>
  <c r="L86" i="9"/>
  <c r="F86" i="9"/>
  <c r="R86" i="9"/>
  <c r="H86" i="9"/>
  <c r="G86" i="9"/>
  <c r="Q86" i="9"/>
  <c r="M86" i="9"/>
  <c r="S86" i="9"/>
  <c r="O86" i="9"/>
  <c r="T86" i="9"/>
  <c r="Z86" i="9"/>
  <c r="J86" i="9"/>
  <c r="AA86" i="9"/>
  <c r="S176" i="9"/>
  <c r="N176" i="9"/>
  <c r="Y176" i="9"/>
  <c r="Z176" i="9"/>
  <c r="R176" i="9"/>
  <c r="U176" i="9"/>
  <c r="V176" i="9"/>
  <c r="J176" i="9"/>
  <c r="W176" i="9"/>
  <c r="X176" i="9"/>
  <c r="I176" i="9"/>
  <c r="Q176" i="9"/>
  <c r="F176" i="9"/>
  <c r="M176" i="9"/>
  <c r="AB176" i="9"/>
  <c r="E176" i="9"/>
  <c r="T176" i="9"/>
  <c r="G176" i="9"/>
  <c r="O176" i="9"/>
  <c r="P176" i="9"/>
  <c r="AA176" i="9"/>
  <c r="H176" i="9"/>
  <c r="K176" i="9"/>
  <c r="L176" i="9"/>
  <c r="Q165" i="9"/>
  <c r="AB165" i="9"/>
  <c r="V165" i="9"/>
  <c r="M165" i="9"/>
  <c r="I165" i="9"/>
  <c r="H165" i="9"/>
  <c r="J165" i="9"/>
  <c r="Z165" i="9"/>
  <c r="G165" i="9"/>
  <c r="X165" i="9"/>
  <c r="O165" i="9"/>
  <c r="N165" i="9"/>
  <c r="L165" i="9"/>
  <c r="K165" i="9"/>
  <c r="Y165" i="9"/>
  <c r="S165" i="9"/>
  <c r="E165" i="9"/>
  <c r="AA165" i="9"/>
  <c r="R165" i="9"/>
  <c r="P165" i="9"/>
  <c r="F165" i="9"/>
  <c r="U165" i="9"/>
  <c r="W165" i="9"/>
  <c r="T165" i="9"/>
  <c r="Z58" i="9"/>
  <c r="W58" i="9"/>
  <c r="E58" i="9"/>
  <c r="Q58" i="9"/>
  <c r="S58" i="9"/>
  <c r="I58" i="9"/>
  <c r="AB58" i="9"/>
  <c r="J58" i="9"/>
  <c r="Y58" i="9"/>
  <c r="L58" i="9"/>
  <c r="G58" i="9"/>
  <c r="M58" i="9"/>
  <c r="T58" i="9"/>
  <c r="O58" i="9"/>
  <c r="V58" i="9"/>
  <c r="N58" i="9"/>
  <c r="X58" i="9"/>
  <c r="R58" i="9"/>
  <c r="U58" i="9"/>
  <c r="F58" i="9"/>
  <c r="H58" i="9"/>
  <c r="AA58" i="9"/>
  <c r="P58" i="9"/>
  <c r="K58" i="9"/>
  <c r="AA207" i="9"/>
  <c r="K207" i="9"/>
  <c r="V207" i="9"/>
  <c r="M207" i="9"/>
  <c r="S207" i="9"/>
  <c r="Y207" i="9"/>
  <c r="E207" i="9"/>
  <c r="Z207" i="9"/>
  <c r="I207" i="9"/>
  <c r="X207" i="9"/>
  <c r="F207" i="9"/>
  <c r="U207" i="9"/>
  <c r="W207" i="9"/>
  <c r="H207" i="9"/>
  <c r="O207" i="9"/>
  <c r="J207" i="9"/>
  <c r="N207" i="9"/>
  <c r="T207" i="9"/>
  <c r="G207" i="9"/>
  <c r="AB207" i="9"/>
  <c r="Q207" i="9"/>
  <c r="R207" i="9"/>
  <c r="P207" i="9"/>
  <c r="L207" i="9"/>
  <c r="S134" i="9"/>
  <c r="Q134" i="9"/>
  <c r="K134" i="9"/>
  <c r="AA134" i="9"/>
  <c r="N134" i="9"/>
  <c r="P134" i="9"/>
  <c r="M134" i="9"/>
  <c r="Y134" i="9"/>
  <c r="G134" i="9"/>
  <c r="F134" i="9"/>
  <c r="H134" i="9"/>
  <c r="O134" i="9"/>
  <c r="J134" i="9"/>
  <c r="U134" i="9"/>
  <c r="L134" i="9"/>
  <c r="E134" i="9"/>
  <c r="X134" i="9"/>
  <c r="AB134" i="9"/>
  <c r="R134" i="9"/>
  <c r="V134" i="9"/>
  <c r="W134" i="9"/>
  <c r="T134" i="9"/>
  <c r="Z134" i="9"/>
  <c r="I134" i="9"/>
  <c r="S122" i="9"/>
  <c r="AA122" i="9"/>
  <c r="M122" i="9"/>
  <c r="R122" i="9"/>
  <c r="J122" i="9"/>
  <c r="L122" i="9"/>
  <c r="F122" i="9"/>
  <c r="Z122" i="9"/>
  <c r="Y122" i="9"/>
  <c r="X122" i="9"/>
  <c r="N122" i="9"/>
  <c r="E122" i="9"/>
  <c r="K122" i="9"/>
  <c r="T122" i="9"/>
  <c r="V122" i="9"/>
  <c r="U122" i="9"/>
  <c r="H122" i="9"/>
  <c r="W122" i="9"/>
  <c r="O122" i="9"/>
  <c r="AB122" i="9"/>
  <c r="I122" i="9"/>
  <c r="G122" i="9"/>
  <c r="Q122" i="9"/>
  <c r="P122" i="9"/>
  <c r="O238" i="9"/>
  <c r="AA238" i="9"/>
  <c r="K238" i="9"/>
  <c r="Z238" i="9"/>
  <c r="I238" i="9"/>
  <c r="X238" i="9"/>
  <c r="V238" i="9"/>
  <c r="U238" i="9"/>
  <c r="E238" i="9"/>
  <c r="H238" i="9"/>
  <c r="G238" i="9"/>
  <c r="J238" i="9"/>
  <c r="Y238" i="9"/>
  <c r="T238" i="9"/>
  <c r="AB238" i="9"/>
  <c r="Q238" i="9"/>
  <c r="N238" i="9"/>
  <c r="L238" i="9"/>
  <c r="W238" i="9"/>
  <c r="R238" i="9"/>
  <c r="S238" i="9"/>
  <c r="M238" i="9"/>
  <c r="F238" i="9"/>
  <c r="P238" i="9"/>
  <c r="W120" i="9"/>
  <c r="J120" i="9"/>
  <c r="E120" i="9"/>
  <c r="AA120" i="9"/>
  <c r="F120" i="9"/>
  <c r="L120" i="9"/>
  <c r="N120" i="9"/>
  <c r="Q120" i="9"/>
  <c r="Z120" i="9"/>
  <c r="R120" i="9"/>
  <c r="H120" i="9"/>
  <c r="V120" i="9"/>
  <c r="Y120" i="9"/>
  <c r="U120" i="9"/>
  <c r="T120" i="9"/>
  <c r="O120" i="9"/>
  <c r="I120" i="9"/>
  <c r="X120" i="9"/>
  <c r="G120" i="9"/>
  <c r="S120" i="9"/>
  <c r="P120" i="9"/>
  <c r="AB120" i="9"/>
  <c r="K120" i="9"/>
  <c r="M120" i="9"/>
  <c r="O47" i="9"/>
  <c r="J47" i="9"/>
  <c r="K47" i="9"/>
  <c r="I47" i="9"/>
  <c r="L47" i="9"/>
  <c r="H47" i="9"/>
  <c r="Z47" i="9"/>
  <c r="R47" i="9"/>
  <c r="AA47" i="9"/>
  <c r="Q47" i="9"/>
  <c r="E47" i="9"/>
  <c r="G47" i="9"/>
  <c r="F47" i="9"/>
  <c r="X47" i="9"/>
  <c r="W47" i="9"/>
  <c r="V47" i="9"/>
  <c r="P47" i="9"/>
  <c r="AB47" i="9"/>
  <c r="N47" i="9"/>
  <c r="Y47" i="9"/>
  <c r="S47" i="9"/>
  <c r="U47" i="9"/>
  <c r="M47" i="9"/>
  <c r="T47" i="9"/>
  <c r="E75" i="9"/>
  <c r="W75" i="9"/>
  <c r="V75" i="9"/>
  <c r="K75" i="9"/>
  <c r="N75" i="9"/>
  <c r="P75" i="9"/>
  <c r="J75" i="9"/>
  <c r="Z75" i="9"/>
  <c r="Y75" i="9"/>
  <c r="L75" i="9"/>
  <c r="H75" i="9"/>
  <c r="O75" i="9"/>
  <c r="R75" i="9"/>
  <c r="I75" i="9"/>
  <c r="AA75" i="9"/>
  <c r="X75" i="9"/>
  <c r="AB75" i="9"/>
  <c r="U75" i="9"/>
  <c r="M75" i="9"/>
  <c r="S75" i="9"/>
  <c r="G75" i="9"/>
  <c r="F75" i="9"/>
  <c r="Q75" i="9"/>
  <c r="T75" i="9"/>
  <c r="O45" i="9"/>
  <c r="E45" i="9"/>
  <c r="Q45" i="9"/>
  <c r="I45" i="9"/>
  <c r="H45" i="9"/>
  <c r="S45" i="9"/>
  <c r="R45" i="9"/>
  <c r="U45" i="9"/>
  <c r="K45" i="9"/>
  <c r="Z45" i="9"/>
  <c r="X45" i="9"/>
  <c r="T45" i="9"/>
  <c r="J45" i="9"/>
  <c r="V45" i="9"/>
  <c r="P45" i="9"/>
  <c r="AB45" i="9"/>
  <c r="Y45" i="9"/>
  <c r="F45" i="9"/>
  <c r="M45" i="9"/>
  <c r="N45" i="9"/>
  <c r="L45" i="9"/>
  <c r="W45" i="9"/>
  <c r="G45" i="9"/>
  <c r="AA45" i="9"/>
  <c r="K191" i="9"/>
  <c r="Q191" i="9"/>
  <c r="O191" i="9"/>
  <c r="R191" i="9"/>
  <c r="S191" i="9"/>
  <c r="G191" i="9"/>
  <c r="U191" i="9"/>
  <c r="E191" i="9"/>
  <c r="W191" i="9"/>
  <c r="P191" i="9"/>
  <c r="J191" i="9"/>
  <c r="N191" i="9"/>
  <c r="AA191" i="9"/>
  <c r="X191" i="9"/>
  <c r="V191" i="9"/>
  <c r="Z191" i="9"/>
  <c r="M191" i="9"/>
  <c r="T191" i="9"/>
  <c r="H191" i="9"/>
  <c r="F191" i="9"/>
  <c r="AB191" i="9"/>
  <c r="I191" i="9"/>
  <c r="Y191" i="9"/>
  <c r="L191" i="9"/>
  <c r="S180" i="9"/>
  <c r="Y180" i="9"/>
  <c r="K180" i="9"/>
  <c r="R180" i="9"/>
  <c r="P180" i="9"/>
  <c r="H180" i="9"/>
  <c r="I180" i="9"/>
  <c r="U180" i="9"/>
  <c r="E180" i="9"/>
  <c r="M180" i="9"/>
  <c r="L180" i="9"/>
  <c r="AB180" i="9"/>
  <c r="V180" i="9"/>
  <c r="F180" i="9"/>
  <c r="W180" i="9"/>
  <c r="T180" i="9"/>
  <c r="Q180" i="9"/>
  <c r="Z180" i="9"/>
  <c r="J180" i="9"/>
  <c r="X180" i="9"/>
  <c r="G180" i="9"/>
  <c r="N180" i="9"/>
  <c r="AA180" i="9"/>
  <c r="O180" i="9"/>
  <c r="O127" i="9"/>
  <c r="E127" i="9"/>
  <c r="N127" i="9"/>
  <c r="W127" i="9"/>
  <c r="P127" i="9"/>
  <c r="L127" i="9"/>
  <c r="U127" i="9"/>
  <c r="J127" i="9"/>
  <c r="V127" i="9"/>
  <c r="S127" i="9"/>
  <c r="X127" i="9"/>
  <c r="F127" i="9"/>
  <c r="M127" i="9"/>
  <c r="Y127" i="9"/>
  <c r="Q127" i="9"/>
  <c r="K127" i="9"/>
  <c r="T127" i="9"/>
  <c r="Z127" i="9"/>
  <c r="I127" i="9"/>
  <c r="R127" i="9"/>
  <c r="AA127" i="9"/>
  <c r="AB127" i="9"/>
  <c r="G127" i="9"/>
  <c r="H127" i="9"/>
  <c r="D148" i="5"/>
  <c r="C182" i="5"/>
  <c r="D186" i="5"/>
  <c r="D190" i="5" s="1"/>
  <c r="AA205" i="9"/>
  <c r="F205" i="9"/>
  <c r="Q205" i="9"/>
  <c r="U205" i="9"/>
  <c r="Z205" i="9"/>
  <c r="J205" i="9"/>
  <c r="O205" i="9"/>
  <c r="E205" i="9"/>
  <c r="AB205" i="9"/>
  <c r="V205" i="9"/>
  <c r="K205" i="9"/>
  <c r="N205" i="9"/>
  <c r="M205" i="9"/>
  <c r="Y205" i="9"/>
  <c r="G205" i="9"/>
  <c r="R205" i="9"/>
  <c r="I205" i="9"/>
  <c r="W205" i="9"/>
  <c r="L205" i="9"/>
  <c r="P205" i="9"/>
  <c r="S205" i="9"/>
  <c r="T205" i="9"/>
  <c r="X205" i="9"/>
  <c r="H205" i="9"/>
  <c r="S136" i="9"/>
  <c r="O136" i="9"/>
  <c r="V136" i="9"/>
  <c r="N136" i="9"/>
  <c r="AB136" i="9"/>
  <c r="J136" i="9"/>
  <c r="Q136" i="9"/>
  <c r="Y136" i="9"/>
  <c r="I136" i="9"/>
  <c r="Z136" i="9"/>
  <c r="E136" i="9"/>
  <c r="K136" i="9"/>
  <c r="AA136" i="9"/>
  <c r="G136" i="9"/>
  <c r="F136" i="9"/>
  <c r="R136" i="9"/>
  <c r="U136" i="9"/>
  <c r="M136" i="9"/>
  <c r="P136" i="9"/>
  <c r="W136" i="9"/>
  <c r="H136" i="9"/>
  <c r="L136" i="9"/>
  <c r="T136" i="9"/>
  <c r="X136" i="9"/>
  <c r="F228" i="9"/>
  <c r="G228" i="9"/>
  <c r="K228" i="9"/>
  <c r="M228" i="9"/>
  <c r="V228" i="9"/>
  <c r="AB228" i="9"/>
  <c r="AA228" i="9"/>
  <c r="E228" i="9"/>
  <c r="Z228" i="9"/>
  <c r="R228" i="9"/>
  <c r="U228" i="9"/>
  <c r="J228" i="9"/>
  <c r="Q228" i="9"/>
  <c r="W228" i="9"/>
  <c r="O228" i="9"/>
  <c r="Y228" i="9"/>
  <c r="I228" i="9"/>
  <c r="N228" i="9"/>
  <c r="P228" i="9"/>
  <c r="X228" i="9"/>
  <c r="H228" i="9"/>
  <c r="T228" i="9"/>
  <c r="S228" i="9"/>
  <c r="L228" i="9"/>
  <c r="W138" i="9"/>
  <c r="I138" i="9"/>
  <c r="O138" i="9"/>
  <c r="V138" i="9"/>
  <c r="N138" i="9"/>
  <c r="AB138" i="9"/>
  <c r="J138" i="9"/>
  <c r="Q138" i="9"/>
  <c r="Y138" i="9"/>
  <c r="G138" i="9"/>
  <c r="S138" i="9"/>
  <c r="M138" i="9"/>
  <c r="Z138" i="9"/>
  <c r="E138" i="9"/>
  <c r="K138" i="9"/>
  <c r="R138" i="9"/>
  <c r="F138" i="9"/>
  <c r="U138" i="9"/>
  <c r="H138" i="9"/>
  <c r="X138" i="9"/>
  <c r="AA138" i="9"/>
  <c r="L138" i="9"/>
  <c r="P138" i="9"/>
  <c r="T138" i="9"/>
  <c r="E103" i="9"/>
  <c r="AB103" i="9"/>
  <c r="O103" i="9"/>
  <c r="Z103" i="9"/>
  <c r="U103" i="9"/>
  <c r="R103" i="9"/>
  <c r="J103" i="9"/>
  <c r="M103" i="9"/>
  <c r="W103" i="9"/>
  <c r="G103" i="9"/>
  <c r="K103" i="9"/>
  <c r="Q103" i="9"/>
  <c r="Y103" i="9"/>
  <c r="V103" i="9"/>
  <c r="I103" i="9"/>
  <c r="AA103" i="9"/>
  <c r="N103" i="9"/>
  <c r="F103" i="9"/>
  <c r="L103" i="9"/>
  <c r="T103" i="9"/>
  <c r="P103" i="9"/>
  <c r="S103" i="9"/>
  <c r="X103" i="9"/>
  <c r="H103" i="9"/>
  <c r="W142" i="9"/>
  <c r="S142" i="9"/>
  <c r="M142" i="9"/>
  <c r="U142" i="9"/>
  <c r="AA142" i="9"/>
  <c r="F142" i="9"/>
  <c r="O142" i="9"/>
  <c r="V142" i="9"/>
  <c r="N142" i="9"/>
  <c r="AB142" i="9"/>
  <c r="J142" i="9"/>
  <c r="Q142" i="9"/>
  <c r="Y142" i="9"/>
  <c r="R142" i="9"/>
  <c r="I142" i="9"/>
  <c r="Z142" i="9"/>
  <c r="E142" i="9"/>
  <c r="G142" i="9"/>
  <c r="H142" i="9"/>
  <c r="X142" i="9"/>
  <c r="P142" i="9"/>
  <c r="K142" i="9"/>
  <c r="T142" i="9"/>
  <c r="L142" i="9"/>
  <c r="Y225" i="9"/>
  <c r="M225" i="9"/>
  <c r="Q225" i="9"/>
  <c r="O225" i="9"/>
  <c r="S225" i="9"/>
  <c r="AB225" i="9"/>
  <c r="G225" i="9"/>
  <c r="K225" i="9"/>
  <c r="E225" i="9"/>
  <c r="I225" i="9"/>
  <c r="W225" i="9"/>
  <c r="AA225" i="9"/>
  <c r="F225" i="9"/>
  <c r="U225" i="9"/>
  <c r="J225" i="9"/>
  <c r="R225" i="9"/>
  <c r="N225" i="9"/>
  <c r="V225" i="9"/>
  <c r="L225" i="9"/>
  <c r="T225" i="9"/>
  <c r="X225" i="9"/>
  <c r="P225" i="9"/>
  <c r="Z225" i="9"/>
  <c r="H225" i="9"/>
  <c r="AB73" i="9"/>
  <c r="G73" i="9"/>
  <c r="O73" i="9"/>
  <c r="J73" i="9"/>
  <c r="M73" i="9"/>
  <c r="R73" i="9"/>
  <c r="E73" i="9"/>
  <c r="Z73" i="9"/>
  <c r="W73" i="9"/>
  <c r="U73" i="9"/>
  <c r="F73" i="9"/>
  <c r="AA73" i="9"/>
  <c r="V73" i="9"/>
  <c r="Y73" i="9"/>
  <c r="I73" i="9"/>
  <c r="K73" i="9"/>
  <c r="N73" i="9"/>
  <c r="S73" i="9"/>
  <c r="T73" i="9"/>
  <c r="H73" i="9"/>
  <c r="X73" i="9"/>
  <c r="L73" i="9"/>
  <c r="Q73" i="9"/>
  <c r="P73" i="9"/>
  <c r="U185" i="9"/>
  <c r="V185" i="9"/>
  <c r="AB185" i="9"/>
  <c r="J185" i="9"/>
  <c r="K185" i="9"/>
  <c r="E185" i="9"/>
  <c r="F185" i="9"/>
  <c r="O185" i="9"/>
  <c r="Q185" i="9"/>
  <c r="Z185" i="9"/>
  <c r="N185" i="9"/>
  <c r="M185" i="9"/>
  <c r="I185" i="9"/>
  <c r="W185" i="9"/>
  <c r="S185" i="9"/>
  <c r="Y185" i="9"/>
  <c r="G185" i="9"/>
  <c r="L185" i="9"/>
  <c r="H185" i="9"/>
  <c r="P185" i="9"/>
  <c r="AA185" i="9"/>
  <c r="T185" i="9"/>
  <c r="R185" i="9"/>
  <c r="X185" i="9"/>
  <c r="AB40" i="9"/>
  <c r="G40" i="9"/>
  <c r="W40" i="9"/>
  <c r="E40" i="9"/>
  <c r="U40" i="9"/>
  <c r="R40" i="9"/>
  <c r="F40" i="9"/>
  <c r="O40" i="9"/>
  <c r="Q40" i="9"/>
  <c r="J40" i="9"/>
  <c r="K40" i="9"/>
  <c r="M40" i="9"/>
  <c r="Z40" i="9"/>
  <c r="AA40" i="9"/>
  <c r="I40" i="9"/>
  <c r="V40" i="9"/>
  <c r="S40" i="9"/>
  <c r="Y40" i="9"/>
  <c r="L40" i="9"/>
  <c r="X40" i="9"/>
  <c r="H40" i="9"/>
  <c r="P40" i="9"/>
  <c r="N40" i="9"/>
  <c r="T40" i="9"/>
  <c r="F109" i="9"/>
  <c r="Z109" i="9"/>
  <c r="E109" i="9"/>
  <c r="I109" i="9"/>
  <c r="U109" i="9"/>
  <c r="N109" i="9"/>
  <c r="S109" i="9"/>
  <c r="K109" i="9"/>
  <c r="O109" i="9"/>
  <c r="V109" i="9"/>
  <c r="AA109" i="9"/>
  <c r="R109" i="9"/>
  <c r="Q109" i="9"/>
  <c r="W109" i="9"/>
  <c r="Y109" i="9"/>
  <c r="M109" i="9"/>
  <c r="G109" i="9"/>
  <c r="AB109" i="9"/>
  <c r="J109" i="9"/>
  <c r="L109" i="9"/>
  <c r="P109" i="9"/>
  <c r="T109" i="9"/>
  <c r="X109" i="9"/>
  <c r="H109" i="9"/>
  <c r="N111" i="9"/>
  <c r="F111" i="9"/>
  <c r="U111" i="9"/>
  <c r="AA111" i="9"/>
  <c r="M111" i="9"/>
  <c r="Y111" i="9"/>
  <c r="AB111" i="9"/>
  <c r="G111" i="9"/>
  <c r="W111" i="9"/>
  <c r="J111" i="9"/>
  <c r="E111" i="9"/>
  <c r="Q111" i="9"/>
  <c r="S111" i="9"/>
  <c r="Z111" i="9"/>
  <c r="I111" i="9"/>
  <c r="O111" i="9"/>
  <c r="R111" i="9"/>
  <c r="V111" i="9"/>
  <c r="T111" i="9"/>
  <c r="P111" i="9"/>
  <c r="X111" i="9"/>
  <c r="H111" i="9"/>
  <c r="K111" i="9"/>
  <c r="L111" i="9"/>
  <c r="S156" i="9"/>
  <c r="I156" i="9"/>
  <c r="AB156" i="9"/>
  <c r="J156" i="9"/>
  <c r="Q156" i="9"/>
  <c r="Y156" i="9"/>
  <c r="U156" i="9"/>
  <c r="AA156" i="9"/>
  <c r="F156" i="9"/>
  <c r="G156" i="9"/>
  <c r="O156" i="9"/>
  <c r="N156" i="9"/>
  <c r="R156" i="9"/>
  <c r="E156" i="9"/>
  <c r="V156" i="9"/>
  <c r="M156" i="9"/>
  <c r="W156" i="9"/>
  <c r="Z156" i="9"/>
  <c r="P156" i="9"/>
  <c r="L156" i="9"/>
  <c r="T156" i="9"/>
  <c r="K156" i="9"/>
  <c r="X156" i="9"/>
  <c r="H156" i="9"/>
  <c r="Z54" i="9"/>
  <c r="V54" i="9"/>
  <c r="K54" i="9"/>
  <c r="G54" i="9"/>
  <c r="AB54" i="9"/>
  <c r="E54" i="9"/>
  <c r="O54" i="9"/>
  <c r="U54" i="9"/>
  <c r="F54" i="9"/>
  <c r="M54" i="9"/>
  <c r="Q54" i="9"/>
  <c r="J54" i="9"/>
  <c r="R54" i="9"/>
  <c r="W54" i="9"/>
  <c r="AA54" i="9"/>
  <c r="N54" i="9"/>
  <c r="Y54" i="9"/>
  <c r="I54" i="9"/>
  <c r="T54" i="9"/>
  <c r="X54" i="9"/>
  <c r="H54" i="9"/>
  <c r="L54" i="9"/>
  <c r="P54" i="9"/>
  <c r="S54" i="9"/>
  <c r="AA105" i="9"/>
  <c r="I105" i="9"/>
  <c r="V105" i="9"/>
  <c r="S105" i="9"/>
  <c r="E105" i="9"/>
  <c r="Z105" i="9"/>
  <c r="O105" i="9"/>
  <c r="F105" i="9"/>
  <c r="M105" i="9"/>
  <c r="Y105" i="9"/>
  <c r="AB105" i="9"/>
  <c r="G105" i="9"/>
  <c r="K105" i="9"/>
  <c r="N105" i="9"/>
  <c r="W105" i="9"/>
  <c r="J105" i="9"/>
  <c r="R105" i="9"/>
  <c r="T105" i="9"/>
  <c r="Q105" i="9"/>
  <c r="U105" i="9"/>
  <c r="L105" i="9"/>
  <c r="H105" i="9"/>
  <c r="P105" i="9"/>
  <c r="X105" i="9"/>
  <c r="N184" i="9"/>
  <c r="Z184" i="9"/>
  <c r="E184" i="9"/>
  <c r="G184" i="9"/>
  <c r="K184" i="9"/>
  <c r="O184" i="9"/>
  <c r="M184" i="9"/>
  <c r="F184" i="9"/>
  <c r="J184" i="9"/>
  <c r="AA184" i="9"/>
  <c r="Y184" i="9"/>
  <c r="AB184" i="9"/>
  <c r="W184" i="9"/>
  <c r="V184" i="9"/>
  <c r="U184" i="9"/>
  <c r="I184" i="9"/>
  <c r="S184" i="9"/>
  <c r="R184" i="9"/>
  <c r="P184" i="9"/>
  <c r="H184" i="9"/>
  <c r="L184" i="9"/>
  <c r="Q184" i="9"/>
  <c r="T184" i="9"/>
  <c r="X184" i="9"/>
  <c r="I140" i="9"/>
  <c r="S140" i="9"/>
  <c r="AB140" i="9"/>
  <c r="J140" i="9"/>
  <c r="Q140" i="9"/>
  <c r="Y140" i="9"/>
  <c r="Z140" i="9"/>
  <c r="E140" i="9"/>
  <c r="U140" i="9"/>
  <c r="AA140" i="9"/>
  <c r="F140" i="9"/>
  <c r="G140" i="9"/>
  <c r="V140" i="9"/>
  <c r="K140" i="9"/>
  <c r="N140" i="9"/>
  <c r="M140" i="9"/>
  <c r="W140" i="9"/>
  <c r="P140" i="9"/>
  <c r="O140" i="9"/>
  <c r="L140" i="9"/>
  <c r="T140" i="9"/>
  <c r="R140" i="9"/>
  <c r="X140" i="9"/>
  <c r="H140" i="9"/>
  <c r="AB137" i="9"/>
  <c r="O137" i="9"/>
  <c r="E137" i="9"/>
  <c r="J137" i="9"/>
  <c r="U137" i="9"/>
  <c r="F137" i="9"/>
  <c r="V137" i="9"/>
  <c r="Z137" i="9"/>
  <c r="AA137" i="9"/>
  <c r="Q137" i="9"/>
  <c r="K137" i="9"/>
  <c r="N137" i="9"/>
  <c r="M137" i="9"/>
  <c r="I137" i="9"/>
  <c r="W137" i="9"/>
  <c r="S137" i="9"/>
  <c r="Y137" i="9"/>
  <c r="G137" i="9"/>
  <c r="L137" i="9"/>
  <c r="H137" i="9"/>
  <c r="R137" i="9"/>
  <c r="P137" i="9"/>
  <c r="T137" i="9"/>
  <c r="X137" i="9"/>
  <c r="N204" i="9"/>
  <c r="AB204" i="9"/>
  <c r="J204" i="9"/>
  <c r="M204" i="9"/>
  <c r="Q204" i="9"/>
  <c r="O204" i="9"/>
  <c r="G204" i="9"/>
  <c r="F204" i="9"/>
  <c r="E204" i="9"/>
  <c r="AA204" i="9"/>
  <c r="Y204" i="9"/>
  <c r="Z204" i="9"/>
  <c r="W204" i="9"/>
  <c r="V204" i="9"/>
  <c r="U204" i="9"/>
  <c r="S204" i="9"/>
  <c r="R204" i="9"/>
  <c r="I204" i="9"/>
  <c r="P204" i="9"/>
  <c r="L204" i="9"/>
  <c r="T204" i="9"/>
  <c r="K204" i="9"/>
  <c r="X204" i="9"/>
  <c r="H204" i="9"/>
  <c r="E227" i="9"/>
  <c r="O227" i="9"/>
  <c r="U227" i="9"/>
  <c r="Z227" i="9"/>
  <c r="J227" i="9"/>
  <c r="W227" i="9"/>
  <c r="AA227" i="9"/>
  <c r="F227" i="9"/>
  <c r="R227" i="9"/>
  <c r="Q227" i="9"/>
  <c r="I227" i="9"/>
  <c r="M227" i="9"/>
  <c r="K227" i="9"/>
  <c r="S227" i="9"/>
  <c r="G227" i="9"/>
  <c r="N227" i="9"/>
  <c r="T227" i="9"/>
  <c r="V227" i="9"/>
  <c r="X227" i="9"/>
  <c r="Y227" i="9"/>
  <c r="H227" i="9"/>
  <c r="P227" i="9"/>
  <c r="L227" i="9"/>
  <c r="AB227" i="9"/>
  <c r="O141" i="9"/>
  <c r="K141" i="9"/>
  <c r="AB141" i="9"/>
  <c r="U141" i="9"/>
  <c r="Z141" i="9"/>
  <c r="Q141" i="9"/>
  <c r="E141" i="9"/>
  <c r="F141" i="9"/>
  <c r="J141" i="9"/>
  <c r="AA141" i="9"/>
  <c r="V141" i="9"/>
  <c r="N141" i="9"/>
  <c r="M141" i="9"/>
  <c r="Y141" i="9"/>
  <c r="G141" i="9"/>
  <c r="R141" i="9"/>
  <c r="I141" i="9"/>
  <c r="W141" i="9"/>
  <c r="L141" i="9"/>
  <c r="P141" i="9"/>
  <c r="S141" i="9"/>
  <c r="T141" i="9"/>
  <c r="X141" i="9"/>
  <c r="H141" i="9"/>
  <c r="M76" i="9"/>
  <c r="F76" i="9"/>
  <c r="AB76" i="9"/>
  <c r="K76" i="9"/>
  <c r="G76" i="9"/>
  <c r="J76" i="9"/>
  <c r="R76" i="9"/>
  <c r="AA76" i="9"/>
  <c r="Z76" i="9"/>
  <c r="V76" i="9"/>
  <c r="U76" i="9"/>
  <c r="O76" i="9"/>
  <c r="E76" i="9"/>
  <c r="Q76" i="9"/>
  <c r="W76" i="9"/>
  <c r="S76" i="9"/>
  <c r="I76" i="9"/>
  <c r="N76" i="9"/>
  <c r="Y76" i="9"/>
  <c r="H76" i="9"/>
  <c r="X76" i="9"/>
  <c r="L76" i="9"/>
  <c r="P76" i="9"/>
  <c r="T76" i="9"/>
  <c r="O55" i="9"/>
  <c r="AB55" i="9"/>
  <c r="Z55" i="9"/>
  <c r="J55" i="9"/>
  <c r="U55" i="9"/>
  <c r="E55" i="9"/>
  <c r="G55" i="9"/>
  <c r="M55" i="9"/>
  <c r="R55" i="9"/>
  <c r="W55" i="9"/>
  <c r="K55" i="9"/>
  <c r="AA55" i="9"/>
  <c r="Y55" i="9"/>
  <c r="F55" i="9"/>
  <c r="I55" i="9"/>
  <c r="Q55" i="9"/>
  <c r="N55" i="9"/>
  <c r="P55" i="9"/>
  <c r="V55" i="9"/>
  <c r="X55" i="9"/>
  <c r="H55" i="9"/>
  <c r="L55" i="9"/>
  <c r="T55" i="9"/>
  <c r="S55" i="9"/>
  <c r="F397" i="10"/>
  <c r="E398" i="10"/>
  <c r="D417" i="5"/>
  <c r="AD608" i="5"/>
  <c r="Y608" i="5"/>
  <c r="D473" i="5"/>
  <c r="AF608" i="5"/>
  <c r="AC608" i="5"/>
  <c r="F141" i="5"/>
  <c r="F146" i="5" s="1"/>
  <c r="AE103" i="5"/>
  <c r="T608" i="5"/>
  <c r="AD193" i="5"/>
  <c r="J192" i="5"/>
  <c r="AA193" i="5"/>
  <c r="T191" i="5"/>
  <c r="K193" i="5"/>
  <c r="I192" i="5"/>
  <c r="U191" i="5"/>
  <c r="AG193" i="5"/>
  <c r="AH192" i="5"/>
  <c r="P193" i="5"/>
  <c r="T193" i="5"/>
  <c r="AG192" i="5"/>
  <c r="O193" i="5"/>
  <c r="W193" i="5"/>
  <c r="AB191" i="5"/>
  <c r="O191" i="5"/>
  <c r="AB193" i="5"/>
  <c r="Y192" i="5"/>
  <c r="F192" i="5"/>
  <c r="Z192" i="5"/>
  <c r="AH191" i="5"/>
  <c r="E191" i="5"/>
  <c r="M193" i="5"/>
  <c r="F191" i="5"/>
  <c r="O192" i="5"/>
  <c r="J191" i="5"/>
  <c r="U193" i="5"/>
  <c r="G191" i="5"/>
  <c r="G193" i="5"/>
  <c r="W191" i="5"/>
  <c r="AE191" i="5"/>
  <c r="AI192" i="5"/>
  <c r="Y191" i="5"/>
  <c r="Q193" i="5"/>
  <c r="AD191" i="5"/>
  <c r="AH193" i="5"/>
  <c r="AI193" i="5"/>
  <c r="AI191" i="5"/>
  <c r="E193" i="5"/>
  <c r="AE193" i="5"/>
  <c r="P191" i="5"/>
  <c r="V191" i="5"/>
  <c r="R192" i="5"/>
  <c r="Z193" i="5"/>
  <c r="R191" i="5"/>
  <c r="M192" i="5"/>
  <c r="L193" i="5"/>
  <c r="AA191" i="5"/>
  <c r="L192" i="5"/>
  <c r="V192" i="5"/>
  <c r="Q191" i="5"/>
  <c r="K192" i="5"/>
  <c r="L191" i="5"/>
  <c r="Q192" i="5"/>
  <c r="I193" i="5"/>
  <c r="C137" i="5"/>
  <c r="C140" i="5"/>
  <c r="I147" i="5"/>
  <c r="I148" i="5"/>
  <c r="D146" i="5"/>
  <c r="D147" i="5"/>
  <c r="I145" i="5"/>
  <c r="J147" i="5"/>
  <c r="D145" i="5"/>
  <c r="J145" i="5"/>
  <c r="J148" i="5"/>
  <c r="K141" i="5"/>
  <c r="L608" i="5"/>
  <c r="J608" i="5"/>
  <c r="F608" i="5"/>
  <c r="G608" i="5"/>
  <c r="H192" i="5"/>
  <c r="F65" i="5"/>
  <c r="C68" i="5"/>
  <c r="G61" i="5"/>
  <c r="C61" i="5"/>
  <c r="C107" i="5"/>
  <c r="C67" i="5"/>
  <c r="M107" i="5"/>
  <c r="C100" i="5"/>
  <c r="S100" i="5"/>
  <c r="C106" i="5"/>
  <c r="K67" i="5"/>
  <c r="C104" i="5"/>
  <c r="S103" i="5"/>
  <c r="S104" i="5"/>
  <c r="S105" i="5"/>
  <c r="C65" i="5"/>
  <c r="G66" i="5"/>
  <c r="C103" i="5"/>
  <c r="C108" i="5"/>
  <c r="G64" i="5"/>
  <c r="C69" i="5"/>
  <c r="C66" i="5"/>
  <c r="AE108" i="5"/>
  <c r="C105" i="5"/>
  <c r="C64" i="5"/>
  <c r="M608" i="5"/>
  <c r="E401" i="5"/>
  <c r="S608" i="5"/>
  <c r="R608" i="5"/>
  <c r="Q608" i="5"/>
  <c r="N608" i="5"/>
  <c r="E608" i="5"/>
  <c r="J401" i="5"/>
  <c r="K608" i="5"/>
  <c r="O608" i="5"/>
  <c r="I608" i="5"/>
  <c r="L401" i="5"/>
  <c r="K401" i="5"/>
  <c r="E141" i="5"/>
  <c r="E147" i="5" s="1"/>
  <c r="G401" i="5"/>
  <c r="F401" i="5"/>
  <c r="AC193" i="5"/>
  <c r="H401" i="5"/>
  <c r="I401" i="5"/>
  <c r="S113" i="9" l="1"/>
  <c r="Y175" i="9"/>
  <c r="AF192" i="5"/>
  <c r="AB175" i="9"/>
  <c r="V33" i="9"/>
  <c r="O33" i="9"/>
  <c r="S33" i="9"/>
  <c r="I33" i="9"/>
  <c r="AA33" i="9"/>
  <c r="P33" i="9"/>
  <c r="R175" i="9"/>
  <c r="L175" i="9"/>
  <c r="O175" i="9"/>
  <c r="I175" i="9"/>
  <c r="X175" i="9"/>
  <c r="K175" i="9"/>
  <c r="AA175" i="9"/>
  <c r="G175" i="9"/>
  <c r="J175" i="9"/>
  <c r="M175" i="9"/>
  <c r="T175" i="9"/>
  <c r="W175" i="9"/>
  <c r="F175" i="9"/>
  <c r="V175" i="9"/>
  <c r="S175" i="9"/>
  <c r="Q175" i="9"/>
  <c r="N175" i="9"/>
  <c r="Z175" i="9"/>
  <c r="H175" i="9"/>
  <c r="P175" i="9"/>
  <c r="U175" i="9"/>
  <c r="X33" i="9"/>
  <c r="K33" i="9"/>
  <c r="J33" i="9"/>
  <c r="M33" i="9"/>
  <c r="F33" i="9"/>
  <c r="T33" i="9"/>
  <c r="G145" i="5"/>
  <c r="G148" i="5"/>
  <c r="G146" i="5"/>
  <c r="Z33" i="9"/>
  <c r="N33" i="9"/>
  <c r="Y33" i="9"/>
  <c r="Q33" i="9"/>
  <c r="G33" i="9"/>
  <c r="U33" i="9"/>
  <c r="R33" i="9"/>
  <c r="W33" i="9"/>
  <c r="E33" i="9"/>
  <c r="AB33" i="9"/>
  <c r="L33" i="9"/>
  <c r="U160" i="9"/>
  <c r="K160" i="9"/>
  <c r="Q160" i="9"/>
  <c r="T160" i="9"/>
  <c r="V160" i="9"/>
  <c r="H160" i="9"/>
  <c r="W160" i="9"/>
  <c r="I160" i="9"/>
  <c r="AA160" i="9"/>
  <c r="P160" i="9"/>
  <c r="Z160" i="9"/>
  <c r="J160" i="9"/>
  <c r="R160" i="9"/>
  <c r="M160" i="9"/>
  <c r="E160" i="9"/>
  <c r="Y160" i="9"/>
  <c r="F160" i="9"/>
  <c r="S160" i="9"/>
  <c r="AB160" i="9"/>
  <c r="L160" i="9"/>
  <c r="N160" i="9"/>
  <c r="G160" i="9"/>
  <c r="X160" i="9"/>
  <c r="X193" i="5"/>
  <c r="T43" i="9"/>
  <c r="D193" i="5"/>
  <c r="H146" i="5"/>
  <c r="H43" i="9"/>
  <c r="H148" i="5"/>
  <c r="U43" i="9"/>
  <c r="Q43" i="9"/>
  <c r="H145" i="5"/>
  <c r="X190" i="5"/>
  <c r="X191" i="5"/>
  <c r="R43" i="9"/>
  <c r="Y43" i="9"/>
  <c r="F43" i="9"/>
  <c r="K43" i="9"/>
  <c r="S43" i="9"/>
  <c r="G43" i="9"/>
  <c r="Z43" i="9"/>
  <c r="M43" i="9"/>
  <c r="W43" i="9"/>
  <c r="AA43" i="9"/>
  <c r="E43" i="9"/>
  <c r="L43" i="9"/>
  <c r="J43" i="9"/>
  <c r="AB43" i="9"/>
  <c r="V43" i="9"/>
  <c r="N43" i="9"/>
  <c r="P43" i="9"/>
  <c r="X43" i="9"/>
  <c r="O43" i="9"/>
  <c r="AF193" i="5"/>
  <c r="AF191" i="5"/>
  <c r="F148" i="5"/>
  <c r="D401" i="5"/>
  <c r="D192" i="5"/>
  <c r="D191" i="5"/>
  <c r="F145" i="5"/>
  <c r="G30" i="9"/>
  <c r="U30" i="9"/>
  <c r="M30" i="9"/>
  <c r="T30" i="9"/>
  <c r="J30" i="9"/>
  <c r="H30" i="9"/>
  <c r="V30" i="9"/>
  <c r="K30" i="9"/>
  <c r="L30" i="9"/>
  <c r="I30" i="9"/>
  <c r="P30" i="9"/>
  <c r="N30" i="9"/>
  <c r="O30" i="9"/>
  <c r="W30" i="9"/>
  <c r="AA30" i="9"/>
  <c r="Q30" i="9"/>
  <c r="Y30" i="9"/>
  <c r="S30" i="9"/>
  <c r="R30" i="9"/>
  <c r="Z30" i="9"/>
  <c r="AB30" i="9"/>
  <c r="E30" i="9"/>
  <c r="X30" i="9"/>
  <c r="D34" i="9"/>
  <c r="O34" i="9" s="1"/>
  <c r="O226" i="9"/>
  <c r="R226" i="9"/>
  <c r="G226" i="9"/>
  <c r="U226" i="9"/>
  <c r="X226" i="9"/>
  <c r="L226" i="9"/>
  <c r="V226" i="9"/>
  <c r="AA226" i="9"/>
  <c r="M226" i="9"/>
  <c r="Y226" i="9"/>
  <c r="E226" i="9"/>
  <c r="T226" i="9"/>
  <c r="AB226" i="9"/>
  <c r="K226" i="9"/>
  <c r="Q226" i="9"/>
  <c r="W226" i="9"/>
  <c r="I226" i="9"/>
  <c r="N226" i="9"/>
  <c r="F226" i="9"/>
  <c r="J226" i="9"/>
  <c r="Z226" i="9"/>
  <c r="S226" i="9"/>
  <c r="H226" i="9"/>
  <c r="P226" i="9"/>
  <c r="Q48" i="9"/>
  <c r="N48" i="9"/>
  <c r="Y48" i="9"/>
  <c r="M48" i="9"/>
  <c r="I48" i="9"/>
  <c r="U48" i="9"/>
  <c r="E48" i="9"/>
  <c r="S48" i="9"/>
  <c r="T48" i="9"/>
  <c r="H48" i="9"/>
  <c r="X48" i="9"/>
  <c r="J48" i="9"/>
  <c r="W48" i="9"/>
  <c r="G48" i="9"/>
  <c r="K48" i="9"/>
  <c r="AB48" i="9"/>
  <c r="F48" i="9"/>
  <c r="L48" i="9"/>
  <c r="R48" i="9"/>
  <c r="Z48" i="9"/>
  <c r="V48" i="9"/>
  <c r="O48" i="9"/>
  <c r="P48" i="9"/>
  <c r="AA48" i="9"/>
  <c r="D239" i="9"/>
  <c r="X239" i="9" s="1"/>
  <c r="V32" i="9"/>
  <c r="E32" i="9"/>
  <c r="G32" i="9"/>
  <c r="R32" i="9"/>
  <c r="N32" i="9"/>
  <c r="L32" i="9"/>
  <c r="AA32" i="9"/>
  <c r="Z32" i="9"/>
  <c r="M32" i="9"/>
  <c r="T32" i="9"/>
  <c r="O32" i="9"/>
  <c r="P32" i="9"/>
  <c r="K32" i="9"/>
  <c r="AB32" i="9"/>
  <c r="Y32" i="9"/>
  <c r="I32" i="9"/>
  <c r="S32" i="9"/>
  <c r="H32" i="9"/>
  <c r="Q32" i="9"/>
  <c r="F32" i="9"/>
  <c r="U32" i="9"/>
  <c r="J32" i="9"/>
  <c r="X32" i="9"/>
  <c r="W32" i="9"/>
  <c r="Z104" i="9"/>
  <c r="K104" i="9"/>
  <c r="R104" i="9"/>
  <c r="S104" i="9"/>
  <c r="X104" i="9"/>
  <c r="T104" i="9"/>
  <c r="AB104" i="9"/>
  <c r="U104" i="9"/>
  <c r="V104" i="9"/>
  <c r="M104" i="9"/>
  <c r="Y104" i="9"/>
  <c r="N104" i="9"/>
  <c r="G104" i="9"/>
  <c r="O104" i="9"/>
  <c r="E104" i="9"/>
  <c r="I104" i="9"/>
  <c r="AA104" i="9"/>
  <c r="P104" i="9"/>
  <c r="W104" i="9"/>
  <c r="Q104" i="9"/>
  <c r="F104" i="9"/>
  <c r="J104" i="9"/>
  <c r="H104" i="9"/>
  <c r="L104" i="9"/>
  <c r="F147" i="5"/>
  <c r="AA212" i="9"/>
  <c r="R212" i="9"/>
  <c r="K212" i="9"/>
  <c r="E212" i="9"/>
  <c r="X212" i="9"/>
  <c r="T212" i="9"/>
  <c r="N212" i="9"/>
  <c r="F212" i="9"/>
  <c r="Q212" i="9"/>
  <c r="J212" i="9"/>
  <c r="S212" i="9"/>
  <c r="H212" i="9"/>
  <c r="U212" i="9"/>
  <c r="I212" i="9"/>
  <c r="O212" i="9"/>
  <c r="G212" i="9"/>
  <c r="V212" i="9"/>
  <c r="L212" i="9"/>
  <c r="W212" i="9"/>
  <c r="Z212" i="9"/>
  <c r="M212" i="9"/>
  <c r="Y212" i="9"/>
  <c r="P212" i="9"/>
  <c r="AB212" i="9"/>
  <c r="M198" i="9"/>
  <c r="R198" i="9"/>
  <c r="N198" i="9"/>
  <c r="P198" i="9"/>
  <c r="Y198" i="9"/>
  <c r="Z198" i="9"/>
  <c r="G198" i="9"/>
  <c r="Q198" i="9"/>
  <c r="AB198" i="9"/>
  <c r="O198" i="9"/>
  <c r="F198" i="9"/>
  <c r="L198" i="9"/>
  <c r="S198" i="9"/>
  <c r="U198" i="9"/>
  <c r="I198" i="9"/>
  <c r="E198" i="9"/>
  <c r="K198" i="9"/>
  <c r="J198" i="9"/>
  <c r="V198" i="9"/>
  <c r="AA198" i="9"/>
  <c r="X198" i="9"/>
  <c r="W198" i="9"/>
  <c r="T198" i="9"/>
  <c r="H198" i="9"/>
  <c r="C186" i="5"/>
  <c r="C190" i="5" s="1"/>
  <c r="W93" i="9"/>
  <c r="M93" i="9"/>
  <c r="Q93" i="9"/>
  <c r="I93" i="9"/>
  <c r="T93" i="9"/>
  <c r="X93" i="9"/>
  <c r="U93" i="9"/>
  <c r="AA93" i="9"/>
  <c r="N93" i="9"/>
  <c r="L93" i="9"/>
  <c r="Z93" i="9"/>
  <c r="F93" i="9"/>
  <c r="S93" i="9"/>
  <c r="AB93" i="9"/>
  <c r="R93" i="9"/>
  <c r="K93" i="9"/>
  <c r="H93" i="9"/>
  <c r="E93" i="9"/>
  <c r="O93" i="9"/>
  <c r="V93" i="9"/>
  <c r="P93" i="9"/>
  <c r="J93" i="9"/>
  <c r="Y93" i="9"/>
  <c r="G93" i="9"/>
  <c r="S118" i="9"/>
  <c r="AA118" i="9"/>
  <c r="Z118" i="9"/>
  <c r="O118" i="9"/>
  <c r="Y118" i="9"/>
  <c r="L118" i="9"/>
  <c r="M118" i="9"/>
  <c r="Q118" i="9"/>
  <c r="K118" i="9"/>
  <c r="H118" i="9"/>
  <c r="T118" i="9"/>
  <c r="I118" i="9"/>
  <c r="U118" i="9"/>
  <c r="X118" i="9"/>
  <c r="W118" i="9"/>
  <c r="R118" i="9"/>
  <c r="AB118" i="9"/>
  <c r="F118" i="9"/>
  <c r="G118" i="9"/>
  <c r="J118" i="9"/>
  <c r="P118" i="9"/>
  <c r="N118" i="9"/>
  <c r="E118" i="9"/>
  <c r="V118" i="9"/>
  <c r="Z64" i="9"/>
  <c r="G64" i="9"/>
  <c r="U64" i="9"/>
  <c r="N64" i="9"/>
  <c r="L64" i="9"/>
  <c r="X64" i="9"/>
  <c r="R64" i="9"/>
  <c r="AA64" i="9"/>
  <c r="S64" i="9"/>
  <c r="T64" i="9"/>
  <c r="O64" i="9"/>
  <c r="I64" i="9"/>
  <c r="P64" i="9"/>
  <c r="J64" i="9"/>
  <c r="Q64" i="9"/>
  <c r="V64" i="9"/>
  <c r="E64" i="9"/>
  <c r="K64" i="9"/>
  <c r="AB64" i="9"/>
  <c r="F64" i="9"/>
  <c r="M64" i="9"/>
  <c r="Y64" i="9"/>
  <c r="H64" i="9"/>
  <c r="W64" i="9"/>
  <c r="E399" i="10"/>
  <c r="F398" i="10"/>
  <c r="AC191" i="5"/>
  <c r="AC192" i="5"/>
  <c r="N192" i="5"/>
  <c r="N191" i="5"/>
  <c r="N193" i="5"/>
  <c r="S192" i="5"/>
  <c r="S191" i="5"/>
  <c r="S193" i="5"/>
  <c r="H193" i="5"/>
  <c r="H191" i="5"/>
  <c r="D149" i="5"/>
  <c r="I149" i="5"/>
  <c r="J149" i="5"/>
  <c r="K146" i="5"/>
  <c r="K148" i="5"/>
  <c r="K147" i="5"/>
  <c r="D608" i="5"/>
  <c r="E145" i="5"/>
  <c r="E146" i="5"/>
  <c r="E148" i="5"/>
  <c r="K145" i="5"/>
  <c r="B110" i="5"/>
  <c r="A74" i="5"/>
  <c r="B247" i="9" s="1"/>
  <c r="B74" i="5"/>
  <c r="A75" i="5"/>
  <c r="B75" i="5"/>
  <c r="A76" i="5"/>
  <c r="B249" i="9" s="1"/>
  <c r="B76" i="5"/>
  <c r="A77" i="5"/>
  <c r="B250" i="9" s="1"/>
  <c r="B77" i="5"/>
  <c r="A78" i="5"/>
  <c r="B78" i="5"/>
  <c r="A79" i="5"/>
  <c r="B252" i="9" s="1"/>
  <c r="B79" i="5"/>
  <c r="A80" i="5"/>
  <c r="B80" i="5"/>
  <c r="A81" i="5"/>
  <c r="B254" i="9" s="1"/>
  <c r="B81" i="5"/>
  <c r="A82" i="5"/>
  <c r="B255" i="9" s="1"/>
  <c r="B82" i="5"/>
  <c r="A83" i="5"/>
  <c r="B256" i="9" s="1"/>
  <c r="B83" i="5"/>
  <c r="A84" i="5"/>
  <c r="B84" i="5"/>
  <c r="A85" i="5"/>
  <c r="B258" i="9" s="1"/>
  <c r="B85" i="5"/>
  <c r="A86" i="5"/>
  <c r="B86" i="5"/>
  <c r="A87" i="5"/>
  <c r="B260" i="9" s="1"/>
  <c r="B87" i="5"/>
  <c r="A88" i="5"/>
  <c r="B261" i="9" s="1"/>
  <c r="B88" i="5"/>
  <c r="A89" i="5"/>
  <c r="B262" i="9" s="1"/>
  <c r="B89" i="5"/>
  <c r="A90" i="5"/>
  <c r="B90" i="5"/>
  <c r="A91" i="5"/>
  <c r="B264" i="9" s="1"/>
  <c r="B91" i="5"/>
  <c r="A52" i="5"/>
  <c r="B33" i="5"/>
  <c r="B73" i="5" s="1"/>
  <c r="A33" i="5"/>
  <c r="A73" i="5" s="1"/>
  <c r="B31" i="5"/>
  <c r="A31" i="5"/>
  <c r="G149" i="5" l="1"/>
  <c r="H239" i="9"/>
  <c r="H149" i="5"/>
  <c r="F149" i="5"/>
  <c r="W239" i="9"/>
  <c r="T239" i="9"/>
  <c r="J239" i="9"/>
  <c r="S239" i="9"/>
  <c r="M239" i="9"/>
  <c r="S34" i="9"/>
  <c r="Z34" i="9"/>
  <c r="K34" i="9"/>
  <c r="X34" i="9"/>
  <c r="AB34" i="9"/>
  <c r="I34" i="9"/>
  <c r="L34" i="9"/>
  <c r="P34" i="9"/>
  <c r="V34" i="9"/>
  <c r="W34" i="9"/>
  <c r="E34" i="9"/>
  <c r="G34" i="9"/>
  <c r="F34" i="9"/>
  <c r="R34" i="9"/>
  <c r="N34" i="9"/>
  <c r="Y34" i="9"/>
  <c r="J34" i="9"/>
  <c r="M34" i="9"/>
  <c r="T34" i="9"/>
  <c r="H34" i="9"/>
  <c r="AA34" i="9"/>
  <c r="Q34" i="9"/>
  <c r="U34" i="9"/>
  <c r="C192" i="5"/>
  <c r="U239" i="9"/>
  <c r="Q239" i="9"/>
  <c r="N239" i="9"/>
  <c r="V239" i="9"/>
  <c r="R239" i="9"/>
  <c r="AA239" i="9"/>
  <c r="E239" i="9"/>
  <c r="Z239" i="9"/>
  <c r="G239" i="9"/>
  <c r="AB239" i="9"/>
  <c r="P239" i="9"/>
  <c r="K239" i="9"/>
  <c r="Y239" i="9"/>
  <c r="I239" i="9"/>
  <c r="O239" i="9"/>
  <c r="L239" i="9"/>
  <c r="F239" i="9"/>
  <c r="AJ262" i="9"/>
  <c r="AV262" i="9"/>
  <c r="AJ254" i="9"/>
  <c r="AV254" i="9"/>
  <c r="A129" i="5"/>
  <c r="B263" i="9"/>
  <c r="AJ261" i="9"/>
  <c r="AV261" i="9"/>
  <c r="A125" i="5"/>
  <c r="B259" i="9"/>
  <c r="A123" i="5"/>
  <c r="B257" i="9"/>
  <c r="AV255" i="9"/>
  <c r="AJ255" i="9"/>
  <c r="A119" i="5"/>
  <c r="B253" i="9"/>
  <c r="A117" i="5"/>
  <c r="B251" i="9"/>
  <c r="AV249" i="9"/>
  <c r="AJ249" i="9"/>
  <c r="A114" i="5"/>
  <c r="B248" i="9"/>
  <c r="A112" i="5"/>
  <c r="B246" i="9"/>
  <c r="AJ256" i="9"/>
  <c r="AV256" i="9"/>
  <c r="B130" i="5"/>
  <c r="C264" i="9"/>
  <c r="AO264" i="9" s="1"/>
  <c r="B128" i="5"/>
  <c r="C262" i="9"/>
  <c r="AS262" i="9" s="1"/>
  <c r="B126" i="5"/>
  <c r="C260" i="9"/>
  <c r="AS260" i="9" s="1"/>
  <c r="B124" i="5"/>
  <c r="C258" i="9"/>
  <c r="AO258" i="9" s="1"/>
  <c r="B122" i="5"/>
  <c r="C256" i="9"/>
  <c r="B120" i="5"/>
  <c r="C254" i="9"/>
  <c r="AS254" i="9" s="1"/>
  <c r="B118" i="5"/>
  <c r="C252" i="9"/>
  <c r="AS252" i="9" s="1"/>
  <c r="B116" i="5"/>
  <c r="C250" i="9"/>
  <c r="BE250" i="9" s="1"/>
  <c r="B113" i="5"/>
  <c r="C247" i="9"/>
  <c r="AS247" i="9" s="1"/>
  <c r="AQ260" i="9"/>
  <c r="AJ260" i="9"/>
  <c r="AV260" i="9"/>
  <c r="AZ260" i="9"/>
  <c r="AL260" i="9"/>
  <c r="BE252" i="9"/>
  <c r="BB252" i="9"/>
  <c r="AJ252" i="9"/>
  <c r="AV252" i="9"/>
  <c r="AL252" i="9"/>
  <c r="BF247" i="9"/>
  <c r="AJ247" i="9"/>
  <c r="AV247" i="9"/>
  <c r="BA247" i="9"/>
  <c r="AS264" i="9"/>
  <c r="AT264" i="9"/>
  <c r="AM264" i="9"/>
  <c r="AV264" i="9"/>
  <c r="AJ264" i="9"/>
  <c r="BB264" i="9"/>
  <c r="AS258" i="9"/>
  <c r="BB258" i="9"/>
  <c r="AJ258" i="9"/>
  <c r="AV258" i="9"/>
  <c r="AX258" i="9"/>
  <c r="AY250" i="9"/>
  <c r="BF250" i="9"/>
  <c r="AM250" i="9"/>
  <c r="AJ250" i="9"/>
  <c r="AV250" i="9"/>
  <c r="B112" i="5"/>
  <c r="H112" i="5" s="1"/>
  <c r="C246" i="9"/>
  <c r="B129" i="5"/>
  <c r="I129" i="5" s="1"/>
  <c r="C263" i="9"/>
  <c r="B127" i="5"/>
  <c r="C261" i="9"/>
  <c r="B125" i="5"/>
  <c r="M125" i="5" s="1"/>
  <c r="C259" i="9"/>
  <c r="B123" i="5"/>
  <c r="D123" i="5" s="1"/>
  <c r="C257" i="9"/>
  <c r="B121" i="5"/>
  <c r="C255" i="9"/>
  <c r="BB255" i="9" s="1"/>
  <c r="B119" i="5"/>
  <c r="D119" i="5" s="1"/>
  <c r="C253" i="9"/>
  <c r="B117" i="5"/>
  <c r="D117" i="5" s="1"/>
  <c r="C251" i="9"/>
  <c r="B115" i="5"/>
  <c r="C249" i="9"/>
  <c r="B114" i="5"/>
  <c r="D114" i="5" s="1"/>
  <c r="C248" i="9"/>
  <c r="E400" i="10"/>
  <c r="F399" i="10"/>
  <c r="E149" i="5"/>
  <c r="K149" i="5"/>
  <c r="C191" i="5"/>
  <c r="C193" i="5"/>
  <c r="C129" i="5"/>
  <c r="M129" i="5"/>
  <c r="U129" i="5"/>
  <c r="AG129" i="5"/>
  <c r="O129" i="5"/>
  <c r="W129" i="5"/>
  <c r="AI129" i="5"/>
  <c r="T129" i="5"/>
  <c r="F129" i="5"/>
  <c r="AD129" i="5"/>
  <c r="X129" i="5"/>
  <c r="AH129" i="5"/>
  <c r="Z129" i="5"/>
  <c r="C117" i="5"/>
  <c r="L117" i="5"/>
  <c r="X117" i="5"/>
  <c r="AF117" i="5"/>
  <c r="R117" i="5"/>
  <c r="AH117" i="5"/>
  <c r="N117" i="5"/>
  <c r="AD117" i="5"/>
  <c r="J117" i="5"/>
  <c r="U117" i="5"/>
  <c r="Q117" i="5"/>
  <c r="AA117" i="5"/>
  <c r="AG117" i="5"/>
  <c r="L114" i="5"/>
  <c r="X114" i="5"/>
  <c r="AF114" i="5"/>
  <c r="I114" i="5"/>
  <c r="U114" i="5"/>
  <c r="AC114" i="5"/>
  <c r="J114" i="5"/>
  <c r="V114" i="5"/>
  <c r="AD114" i="5"/>
  <c r="AA114" i="5"/>
  <c r="W114" i="5"/>
  <c r="G114" i="5"/>
  <c r="E125" i="5"/>
  <c r="Q125" i="5"/>
  <c r="Y125" i="5"/>
  <c r="F125" i="5"/>
  <c r="R125" i="5"/>
  <c r="Z125" i="5"/>
  <c r="G125" i="5"/>
  <c r="S125" i="5"/>
  <c r="AA125" i="5"/>
  <c r="D125" i="5"/>
  <c r="X125" i="5"/>
  <c r="AB125" i="5"/>
  <c r="C88" i="5"/>
  <c r="E20" i="8" s="1"/>
  <c r="F88" i="5"/>
  <c r="J88" i="5"/>
  <c r="H88" i="5"/>
  <c r="D88" i="5"/>
  <c r="K88" i="5"/>
  <c r="E88" i="5"/>
  <c r="G88" i="5"/>
  <c r="I88" i="5"/>
  <c r="F82" i="5"/>
  <c r="J82" i="5"/>
  <c r="H82" i="5"/>
  <c r="C82" i="5"/>
  <c r="E14" i="8" s="1"/>
  <c r="I82" i="5"/>
  <c r="D82" i="5"/>
  <c r="K82" i="5"/>
  <c r="E82" i="5"/>
  <c r="G82" i="5"/>
  <c r="C76" i="5"/>
  <c r="E8" i="8" s="1"/>
  <c r="F76" i="5"/>
  <c r="J76" i="5"/>
  <c r="H76" i="5"/>
  <c r="G76" i="5"/>
  <c r="I76" i="5"/>
  <c r="D76" i="5"/>
  <c r="K76" i="5"/>
  <c r="E76" i="5"/>
  <c r="A115" i="5"/>
  <c r="A121" i="5"/>
  <c r="A127" i="5"/>
  <c r="F90" i="5"/>
  <c r="J90" i="5"/>
  <c r="H90" i="5"/>
  <c r="C90" i="5"/>
  <c r="E22" i="8" s="1"/>
  <c r="I90" i="5"/>
  <c r="D90" i="5"/>
  <c r="K90" i="5"/>
  <c r="E90" i="5"/>
  <c r="G90" i="5"/>
  <c r="C80" i="5"/>
  <c r="E12" i="8" s="1"/>
  <c r="F80" i="5"/>
  <c r="J80" i="5"/>
  <c r="H80" i="5"/>
  <c r="D80" i="5"/>
  <c r="K80" i="5"/>
  <c r="E80" i="5"/>
  <c r="G80" i="5"/>
  <c r="I80" i="5"/>
  <c r="F75" i="5"/>
  <c r="J75" i="5"/>
  <c r="H75" i="5"/>
  <c r="C75" i="5"/>
  <c r="E7" i="8" s="1"/>
  <c r="I75" i="5"/>
  <c r="D75" i="5"/>
  <c r="K75" i="5"/>
  <c r="E75" i="5"/>
  <c r="G75" i="5"/>
  <c r="F91" i="5"/>
  <c r="J91" i="5"/>
  <c r="E91" i="5"/>
  <c r="K91" i="5"/>
  <c r="H91" i="5"/>
  <c r="C91" i="5"/>
  <c r="E23" i="8" s="1"/>
  <c r="I91" i="5"/>
  <c r="D91" i="5"/>
  <c r="G91" i="5"/>
  <c r="F89" i="5"/>
  <c r="J89" i="5"/>
  <c r="C89" i="5"/>
  <c r="E21" i="8" s="1"/>
  <c r="E89" i="5"/>
  <c r="K89" i="5"/>
  <c r="I89" i="5"/>
  <c r="D89" i="5"/>
  <c r="G89" i="5"/>
  <c r="H89" i="5"/>
  <c r="F87" i="5"/>
  <c r="J87" i="5"/>
  <c r="C87" i="5"/>
  <c r="E19" i="8" s="1"/>
  <c r="E87" i="5"/>
  <c r="K87" i="5"/>
  <c r="D87" i="5"/>
  <c r="G87" i="5"/>
  <c r="H87" i="5"/>
  <c r="I87" i="5"/>
  <c r="F85" i="5"/>
  <c r="J85" i="5"/>
  <c r="C85" i="5"/>
  <c r="E17" i="8" s="1"/>
  <c r="E85" i="5"/>
  <c r="K85" i="5"/>
  <c r="G85" i="5"/>
  <c r="H85" i="5"/>
  <c r="I85" i="5"/>
  <c r="D85" i="5"/>
  <c r="F83" i="5"/>
  <c r="J83" i="5"/>
  <c r="E83" i="5"/>
  <c r="K83" i="5"/>
  <c r="H83" i="5"/>
  <c r="I83" i="5"/>
  <c r="D83" i="5"/>
  <c r="C83" i="5"/>
  <c r="E15" i="8" s="1"/>
  <c r="G83" i="5"/>
  <c r="F81" i="5"/>
  <c r="J81" i="5"/>
  <c r="C81" i="5"/>
  <c r="E13" i="8" s="1"/>
  <c r="E81" i="5"/>
  <c r="K81" i="5"/>
  <c r="I81" i="5"/>
  <c r="D81" i="5"/>
  <c r="G81" i="5"/>
  <c r="H81" i="5"/>
  <c r="F79" i="5"/>
  <c r="J79" i="5"/>
  <c r="C79" i="5"/>
  <c r="E11" i="8" s="1"/>
  <c r="E79" i="5"/>
  <c r="K79" i="5"/>
  <c r="D79" i="5"/>
  <c r="G79" i="5"/>
  <c r="H79" i="5"/>
  <c r="I79" i="5"/>
  <c r="F77" i="5"/>
  <c r="J77" i="5"/>
  <c r="C77" i="5"/>
  <c r="E9" i="8" s="1"/>
  <c r="E77" i="5"/>
  <c r="K77" i="5"/>
  <c r="G77" i="5"/>
  <c r="H77" i="5"/>
  <c r="I77" i="5"/>
  <c r="D77" i="5"/>
  <c r="F74" i="5"/>
  <c r="J74" i="5"/>
  <c r="C74" i="5"/>
  <c r="E6" i="8" s="1"/>
  <c r="E74" i="5"/>
  <c r="K74" i="5"/>
  <c r="I74" i="5"/>
  <c r="D74" i="5"/>
  <c r="G74" i="5"/>
  <c r="H74" i="5"/>
  <c r="F86" i="5"/>
  <c r="J86" i="5"/>
  <c r="H86" i="5"/>
  <c r="C86" i="5"/>
  <c r="E18" i="8" s="1"/>
  <c r="E86" i="5"/>
  <c r="G86" i="5"/>
  <c r="I86" i="5"/>
  <c r="D86" i="5"/>
  <c r="K86" i="5"/>
  <c r="C84" i="5"/>
  <c r="E16" i="8" s="1"/>
  <c r="F84" i="5"/>
  <c r="J84" i="5"/>
  <c r="H84" i="5"/>
  <c r="G84" i="5"/>
  <c r="I84" i="5"/>
  <c r="D84" i="5"/>
  <c r="K84" i="5"/>
  <c r="E84" i="5"/>
  <c r="F78" i="5"/>
  <c r="J78" i="5"/>
  <c r="H78" i="5"/>
  <c r="E78" i="5"/>
  <c r="G78" i="5"/>
  <c r="C78" i="5"/>
  <c r="E10" i="8" s="1"/>
  <c r="I78" i="5"/>
  <c r="D78" i="5"/>
  <c r="K78" i="5"/>
  <c r="G73" i="5"/>
  <c r="K73" i="5"/>
  <c r="C73" i="5"/>
  <c r="E5" i="8" s="1"/>
  <c r="I73" i="5"/>
  <c r="F73" i="5"/>
  <c r="H73" i="5"/>
  <c r="D73" i="5"/>
  <c r="J73" i="5"/>
  <c r="E73" i="5"/>
  <c r="A113" i="5"/>
  <c r="A116" i="5"/>
  <c r="A118" i="5"/>
  <c r="A120" i="5"/>
  <c r="A122" i="5"/>
  <c r="A124" i="5"/>
  <c r="A126" i="5"/>
  <c r="A128" i="5"/>
  <c r="A130" i="5"/>
  <c r="O33" i="5"/>
  <c r="U51" i="5"/>
  <c r="AA51" i="5"/>
  <c r="O51" i="5"/>
  <c r="X51" i="5"/>
  <c r="AF51" i="5"/>
  <c r="R51" i="5"/>
  <c r="Z51" i="5"/>
  <c r="AG51" i="5"/>
  <c r="T51" i="5"/>
  <c r="AC51" i="5"/>
  <c r="AH51" i="5"/>
  <c r="AD51" i="5"/>
  <c r="AI51" i="5"/>
  <c r="W51" i="5"/>
  <c r="E51" i="5"/>
  <c r="D51" i="5"/>
  <c r="S51" i="5"/>
  <c r="N51" i="5"/>
  <c r="G51" i="5"/>
  <c r="P51" i="5"/>
  <c r="J51" i="5"/>
  <c r="K51" i="5"/>
  <c r="M51" i="5"/>
  <c r="F51" i="5"/>
  <c r="Q51" i="5"/>
  <c r="H51" i="5"/>
  <c r="AE51" i="5"/>
  <c r="V51" i="5"/>
  <c r="Y51" i="5"/>
  <c r="AB51" i="5"/>
  <c r="L51" i="5"/>
  <c r="I51" i="5"/>
  <c r="T49" i="5"/>
  <c r="Z49" i="5"/>
  <c r="AF49" i="5"/>
  <c r="U49" i="5"/>
  <c r="AA49" i="5"/>
  <c r="AG49" i="5"/>
  <c r="R49" i="5"/>
  <c r="AD49" i="5"/>
  <c r="W49" i="5"/>
  <c r="AH49" i="5"/>
  <c r="X49" i="5"/>
  <c r="AI49" i="5"/>
  <c r="O49" i="5"/>
  <c r="AC49" i="5"/>
  <c r="J49" i="5"/>
  <c r="D49" i="5"/>
  <c r="Y49" i="5"/>
  <c r="P49" i="5"/>
  <c r="AE49" i="5"/>
  <c r="G49" i="5"/>
  <c r="E49" i="5"/>
  <c r="I49" i="5"/>
  <c r="M49" i="5"/>
  <c r="S49" i="5"/>
  <c r="AB49" i="5"/>
  <c r="N49" i="5"/>
  <c r="Q49" i="5"/>
  <c r="V49" i="5"/>
  <c r="K49" i="5"/>
  <c r="H49" i="5"/>
  <c r="F49" i="5"/>
  <c r="L49" i="5"/>
  <c r="K47" i="5"/>
  <c r="U47" i="5"/>
  <c r="AA47" i="5"/>
  <c r="AG47" i="5"/>
  <c r="O47" i="5"/>
  <c r="W47" i="5"/>
  <c r="AC47" i="5"/>
  <c r="AH47" i="5"/>
  <c r="E47" i="5"/>
  <c r="Z47" i="5"/>
  <c r="R47" i="5"/>
  <c r="AD47" i="5"/>
  <c r="T47" i="5"/>
  <c r="AF47" i="5"/>
  <c r="AI47" i="5"/>
  <c r="X47" i="5"/>
  <c r="V47" i="5"/>
  <c r="I47" i="5"/>
  <c r="Y47" i="5"/>
  <c r="M47" i="5"/>
  <c r="G47" i="5"/>
  <c r="P47" i="5"/>
  <c r="AE47" i="5"/>
  <c r="N47" i="5"/>
  <c r="H47" i="5"/>
  <c r="J47" i="5"/>
  <c r="Q47" i="5"/>
  <c r="S47" i="5"/>
  <c r="L47" i="5"/>
  <c r="AB47" i="5"/>
  <c r="F47" i="5"/>
  <c r="D47" i="5"/>
  <c r="R45" i="5"/>
  <c r="X45" i="5"/>
  <c r="AD45" i="5"/>
  <c r="AI45" i="5"/>
  <c r="T45" i="5"/>
  <c r="Z45" i="5"/>
  <c r="AF45" i="5"/>
  <c r="W45" i="5"/>
  <c r="AH45" i="5"/>
  <c r="AA45" i="5"/>
  <c r="O45" i="5"/>
  <c r="AC45" i="5"/>
  <c r="AG45" i="5"/>
  <c r="U45" i="5"/>
  <c r="AE45" i="5"/>
  <c r="Y45" i="5"/>
  <c r="G45" i="5"/>
  <c r="V45" i="5"/>
  <c r="AB45" i="5"/>
  <c r="N45" i="5"/>
  <c r="L45" i="5"/>
  <c r="I45" i="5"/>
  <c r="S45" i="5"/>
  <c r="K45" i="5"/>
  <c r="Q45" i="5"/>
  <c r="F45" i="5"/>
  <c r="M45" i="5"/>
  <c r="H45" i="5"/>
  <c r="J45" i="5"/>
  <c r="E45" i="5"/>
  <c r="P45" i="5"/>
  <c r="D45" i="5"/>
  <c r="O43" i="5"/>
  <c r="W43" i="5"/>
  <c r="AC43" i="5"/>
  <c r="AH43" i="5"/>
  <c r="R43" i="5"/>
  <c r="X43" i="5"/>
  <c r="AD43" i="5"/>
  <c r="AI43" i="5"/>
  <c r="T43" i="5"/>
  <c r="Z43" i="5"/>
  <c r="AF43" i="5"/>
  <c r="AG43" i="5"/>
  <c r="U43" i="5"/>
  <c r="AA43" i="5"/>
  <c r="Y43" i="5"/>
  <c r="E43" i="5"/>
  <c r="F43" i="5"/>
  <c r="L43" i="5"/>
  <c r="S43" i="5"/>
  <c r="H43" i="5"/>
  <c r="AE43" i="5"/>
  <c r="M43" i="5"/>
  <c r="P43" i="5"/>
  <c r="V43" i="5"/>
  <c r="I43" i="5"/>
  <c r="G43" i="5"/>
  <c r="D43" i="5"/>
  <c r="J43" i="5"/>
  <c r="N43" i="5"/>
  <c r="K43" i="5"/>
  <c r="Q43" i="5"/>
  <c r="AB43" i="5"/>
  <c r="R41" i="5"/>
  <c r="X41" i="5"/>
  <c r="AD41" i="5"/>
  <c r="AI41" i="5"/>
  <c r="T41" i="5"/>
  <c r="Z41" i="5"/>
  <c r="AF41" i="5"/>
  <c r="U41" i="5"/>
  <c r="AA41" i="5"/>
  <c r="AG41" i="5"/>
  <c r="AC41" i="5"/>
  <c r="AH41" i="5"/>
  <c r="O41" i="5"/>
  <c r="W41" i="5"/>
  <c r="L41" i="5"/>
  <c r="Y41" i="5"/>
  <c r="F41" i="5"/>
  <c r="V41" i="5"/>
  <c r="I41" i="5"/>
  <c r="P41" i="5"/>
  <c r="E41" i="5"/>
  <c r="G41" i="5"/>
  <c r="K41" i="5"/>
  <c r="N41" i="5"/>
  <c r="D41" i="5"/>
  <c r="J41" i="5"/>
  <c r="AB41" i="5"/>
  <c r="H41" i="5"/>
  <c r="AE41" i="5"/>
  <c r="S41" i="5"/>
  <c r="Q41" i="5"/>
  <c r="M41" i="5"/>
  <c r="R39" i="5"/>
  <c r="X39" i="5"/>
  <c r="AD39" i="5"/>
  <c r="AI39" i="5"/>
  <c r="T39" i="5"/>
  <c r="Z39" i="5"/>
  <c r="AF39" i="5"/>
  <c r="U39" i="5"/>
  <c r="AA39" i="5"/>
  <c r="AG39" i="5"/>
  <c r="W39" i="5"/>
  <c r="AC39" i="5"/>
  <c r="AH39" i="5"/>
  <c r="O39" i="5"/>
  <c r="F39" i="5"/>
  <c r="D39" i="5"/>
  <c r="S39" i="5"/>
  <c r="L39" i="5"/>
  <c r="V39" i="5"/>
  <c r="P39" i="5"/>
  <c r="J39" i="5"/>
  <c r="Y39" i="5"/>
  <c r="G39" i="5"/>
  <c r="AB39" i="5"/>
  <c r="AE39" i="5"/>
  <c r="H39" i="5"/>
  <c r="K39" i="5"/>
  <c r="I39" i="5"/>
  <c r="N39" i="5"/>
  <c r="E39" i="5"/>
  <c r="Q39" i="5"/>
  <c r="M39" i="5"/>
  <c r="R37" i="5"/>
  <c r="X37" i="5"/>
  <c r="AD37" i="5"/>
  <c r="AI37" i="5"/>
  <c r="T37" i="5"/>
  <c r="Z37" i="5"/>
  <c r="AF37" i="5"/>
  <c r="U37" i="5"/>
  <c r="AA37" i="5"/>
  <c r="AG37" i="5"/>
  <c r="O37" i="5"/>
  <c r="W37" i="5"/>
  <c r="AC37" i="5"/>
  <c r="AH37" i="5"/>
  <c r="V37" i="5"/>
  <c r="S37" i="5"/>
  <c r="F37" i="5"/>
  <c r="Y37" i="5"/>
  <c r="AB37" i="5"/>
  <c r="I37" i="5"/>
  <c r="E37" i="5"/>
  <c r="D37" i="5"/>
  <c r="K37" i="5"/>
  <c r="AE37" i="5"/>
  <c r="G37" i="5"/>
  <c r="M37" i="5"/>
  <c r="Q37" i="5"/>
  <c r="L37" i="5"/>
  <c r="P37" i="5"/>
  <c r="N37" i="5"/>
  <c r="J37" i="5"/>
  <c r="H37" i="5"/>
  <c r="R34" i="5"/>
  <c r="X34" i="5"/>
  <c r="AD34" i="5"/>
  <c r="AI34" i="5"/>
  <c r="T34" i="5"/>
  <c r="Z34" i="5"/>
  <c r="AF34" i="5"/>
  <c r="N34" i="5"/>
  <c r="U34" i="5"/>
  <c r="AA34" i="5"/>
  <c r="AG34" i="5"/>
  <c r="AC34" i="5"/>
  <c r="AH34" i="5"/>
  <c r="O34" i="5"/>
  <c r="W34" i="5"/>
  <c r="F34" i="5"/>
  <c r="E34" i="5"/>
  <c r="Q34" i="5"/>
  <c r="L34" i="5"/>
  <c r="I34" i="5"/>
  <c r="M34" i="5"/>
  <c r="V34" i="5"/>
  <c r="D34" i="5"/>
  <c r="H34" i="5"/>
  <c r="P34" i="5"/>
  <c r="G34" i="5"/>
  <c r="AB34" i="5"/>
  <c r="J34" i="5"/>
  <c r="K34" i="5"/>
  <c r="S34" i="5"/>
  <c r="Y34" i="5"/>
  <c r="AE34" i="5"/>
  <c r="O50" i="5"/>
  <c r="R50" i="5"/>
  <c r="X50" i="5"/>
  <c r="AD50" i="5"/>
  <c r="AI50" i="5"/>
  <c r="U50" i="5"/>
  <c r="AC50" i="5"/>
  <c r="W50" i="5"/>
  <c r="AF50" i="5"/>
  <c r="Z50" i="5"/>
  <c r="AG50" i="5"/>
  <c r="T50" i="5"/>
  <c r="AA50" i="5"/>
  <c r="AH50" i="5"/>
  <c r="D50" i="5"/>
  <c r="Y50" i="5"/>
  <c r="J50" i="5"/>
  <c r="AE50" i="5"/>
  <c r="I50" i="5"/>
  <c r="L50" i="5"/>
  <c r="H50" i="5"/>
  <c r="N50" i="5"/>
  <c r="P50" i="5"/>
  <c r="M50" i="5"/>
  <c r="AB50" i="5"/>
  <c r="S50" i="5"/>
  <c r="F50" i="5"/>
  <c r="Q50" i="5"/>
  <c r="K50" i="5"/>
  <c r="G50" i="5"/>
  <c r="E50" i="5"/>
  <c r="V50" i="5"/>
  <c r="P48" i="5"/>
  <c r="W48" i="5"/>
  <c r="AC48" i="5"/>
  <c r="AH48" i="5"/>
  <c r="R48" i="5"/>
  <c r="X48" i="5"/>
  <c r="AD48" i="5"/>
  <c r="AI48" i="5"/>
  <c r="O48" i="5"/>
  <c r="AA48" i="5"/>
  <c r="T48" i="5"/>
  <c r="AF48" i="5"/>
  <c r="U48" i="5"/>
  <c r="AG48" i="5"/>
  <c r="Z48" i="5"/>
  <c r="V48" i="5"/>
  <c r="F48" i="5"/>
  <c r="N48" i="5"/>
  <c r="Y48" i="5"/>
  <c r="H48" i="5"/>
  <c r="L48" i="5"/>
  <c r="E48" i="5"/>
  <c r="S48" i="5"/>
  <c r="D48" i="5"/>
  <c r="K48" i="5"/>
  <c r="I48" i="5"/>
  <c r="Q48" i="5"/>
  <c r="J48" i="5"/>
  <c r="AB48" i="5"/>
  <c r="M48" i="5"/>
  <c r="G48" i="5"/>
  <c r="AE48" i="5"/>
  <c r="U46" i="5"/>
  <c r="AA46" i="5"/>
  <c r="AG46" i="5"/>
  <c r="O46" i="5"/>
  <c r="W46" i="5"/>
  <c r="AC46" i="5"/>
  <c r="AH46" i="5"/>
  <c r="Z46" i="5"/>
  <c r="R46" i="5"/>
  <c r="AD46" i="5"/>
  <c r="T46" i="5"/>
  <c r="AF46" i="5"/>
  <c r="X46" i="5"/>
  <c r="AI46" i="5"/>
  <c r="V46" i="5"/>
  <c r="S46" i="5"/>
  <c r="E46" i="5"/>
  <c r="Q46" i="5"/>
  <c r="P46" i="5"/>
  <c r="N46" i="5"/>
  <c r="AE46" i="5"/>
  <c r="D46" i="5"/>
  <c r="G46" i="5"/>
  <c r="K46" i="5"/>
  <c r="I46" i="5"/>
  <c r="H46" i="5"/>
  <c r="L46" i="5"/>
  <c r="AB46" i="5"/>
  <c r="J46" i="5"/>
  <c r="M46" i="5"/>
  <c r="Y46" i="5"/>
  <c r="F46" i="5"/>
  <c r="T44" i="5"/>
  <c r="Z44" i="5"/>
  <c r="U44" i="5"/>
  <c r="AA44" i="5"/>
  <c r="AG44" i="5"/>
  <c r="O44" i="5"/>
  <c r="W44" i="5"/>
  <c r="AC44" i="5"/>
  <c r="AH44" i="5"/>
  <c r="AF44" i="5"/>
  <c r="R44" i="5"/>
  <c r="AI44" i="5"/>
  <c r="X44" i="5"/>
  <c r="AD44" i="5"/>
  <c r="J44" i="5"/>
  <c r="F44" i="5"/>
  <c r="L44" i="5"/>
  <c r="K44" i="5"/>
  <c r="I44" i="5"/>
  <c r="P44" i="5"/>
  <c r="M44" i="5"/>
  <c r="Y44" i="5"/>
  <c r="Q44" i="5"/>
  <c r="H44" i="5"/>
  <c r="D44" i="5"/>
  <c r="S44" i="5"/>
  <c r="E44" i="5"/>
  <c r="V44" i="5"/>
  <c r="AE44" i="5"/>
  <c r="AB44" i="5"/>
  <c r="N44" i="5"/>
  <c r="G44" i="5"/>
  <c r="U42" i="5"/>
  <c r="Z42" i="5"/>
  <c r="AF42" i="5"/>
  <c r="O42" i="5"/>
  <c r="W42" i="5"/>
  <c r="AA42" i="5"/>
  <c r="AG42" i="5"/>
  <c r="R42" i="5"/>
  <c r="X42" i="5"/>
  <c r="AC42" i="5"/>
  <c r="AH42" i="5"/>
  <c r="AD42" i="5"/>
  <c r="AI42" i="5"/>
  <c r="T42" i="5"/>
  <c r="Y42" i="5"/>
  <c r="N42" i="5"/>
  <c r="Q42" i="5"/>
  <c r="P42" i="5"/>
  <c r="I42" i="5"/>
  <c r="E42" i="5"/>
  <c r="AB42" i="5"/>
  <c r="G42" i="5"/>
  <c r="L42" i="5"/>
  <c r="J42" i="5"/>
  <c r="M42" i="5"/>
  <c r="F42" i="5"/>
  <c r="V42" i="5"/>
  <c r="S42" i="5"/>
  <c r="D42" i="5"/>
  <c r="K42" i="5"/>
  <c r="H42" i="5"/>
  <c r="AE42" i="5"/>
  <c r="U40" i="5"/>
  <c r="AA40" i="5"/>
  <c r="AG40" i="5"/>
  <c r="O40" i="5"/>
  <c r="W40" i="5"/>
  <c r="AC40" i="5"/>
  <c r="AH40" i="5"/>
  <c r="R40" i="5"/>
  <c r="X40" i="5"/>
  <c r="AD40" i="5"/>
  <c r="AI40" i="5"/>
  <c r="Z40" i="5"/>
  <c r="AF40" i="5"/>
  <c r="T40" i="5"/>
  <c r="I40" i="5"/>
  <c r="AE40" i="5"/>
  <c r="M40" i="5"/>
  <c r="D40" i="5"/>
  <c r="K40" i="5"/>
  <c r="E40" i="5"/>
  <c r="J40" i="5"/>
  <c r="G40" i="5"/>
  <c r="S40" i="5"/>
  <c r="V40" i="5"/>
  <c r="AB40" i="5"/>
  <c r="L40" i="5"/>
  <c r="Q40" i="5"/>
  <c r="N40" i="5"/>
  <c r="P40" i="5"/>
  <c r="F40" i="5"/>
  <c r="H40" i="5"/>
  <c r="Y40" i="5"/>
  <c r="U38" i="5"/>
  <c r="AA38" i="5"/>
  <c r="AG38" i="5"/>
  <c r="O38" i="5"/>
  <c r="W38" i="5"/>
  <c r="AC38" i="5"/>
  <c r="AH38" i="5"/>
  <c r="R38" i="5"/>
  <c r="X38" i="5"/>
  <c r="AD38" i="5"/>
  <c r="AI38" i="5"/>
  <c r="T38" i="5"/>
  <c r="Z38" i="5"/>
  <c r="AF38" i="5"/>
  <c r="Q38" i="5"/>
  <c r="P38" i="5"/>
  <c r="J38" i="5"/>
  <c r="AB38" i="5"/>
  <c r="S38" i="5"/>
  <c r="D38" i="5"/>
  <c r="G38" i="5"/>
  <c r="M38" i="5"/>
  <c r="I38" i="5"/>
  <c r="F38" i="5"/>
  <c r="E38" i="5"/>
  <c r="L38" i="5"/>
  <c r="K38" i="5"/>
  <c r="N38" i="5"/>
  <c r="V38" i="5"/>
  <c r="H38" i="5"/>
  <c r="AE38" i="5"/>
  <c r="Y38" i="5"/>
  <c r="U36" i="5"/>
  <c r="AA36" i="5"/>
  <c r="AG36" i="5"/>
  <c r="O36" i="5"/>
  <c r="W36" i="5"/>
  <c r="AC36" i="5"/>
  <c r="AH36" i="5"/>
  <c r="R36" i="5"/>
  <c r="X36" i="5"/>
  <c r="AD36" i="5"/>
  <c r="AI36" i="5"/>
  <c r="T36" i="5"/>
  <c r="Z36" i="5"/>
  <c r="AF36" i="5"/>
  <c r="D36" i="5"/>
  <c r="K36" i="5"/>
  <c r="F36" i="5"/>
  <c r="Q36" i="5"/>
  <c r="M36" i="5"/>
  <c r="P36" i="5"/>
  <c r="V36" i="5"/>
  <c r="I36" i="5"/>
  <c r="L36" i="5"/>
  <c r="G36" i="5"/>
  <c r="AB36" i="5"/>
  <c r="E36" i="5"/>
  <c r="J36" i="5"/>
  <c r="Y36" i="5"/>
  <c r="S36" i="5"/>
  <c r="H36" i="5"/>
  <c r="N36" i="5"/>
  <c r="AE36" i="5"/>
  <c r="U35" i="5"/>
  <c r="AA35" i="5"/>
  <c r="AG35" i="5"/>
  <c r="O35" i="5"/>
  <c r="W35" i="5"/>
  <c r="AC35" i="5"/>
  <c r="AH35" i="5"/>
  <c r="R35" i="5"/>
  <c r="X35" i="5"/>
  <c r="AD35" i="5"/>
  <c r="AI35" i="5"/>
  <c r="AF35" i="5"/>
  <c r="T35" i="5"/>
  <c r="Z35" i="5"/>
  <c r="N35" i="5"/>
  <c r="H35" i="5"/>
  <c r="Q35" i="5"/>
  <c r="E35" i="5"/>
  <c r="K35" i="5"/>
  <c r="L35" i="5"/>
  <c r="M35" i="5"/>
  <c r="P35" i="5"/>
  <c r="AE35" i="5"/>
  <c r="D35" i="5"/>
  <c r="I35" i="5"/>
  <c r="V35" i="5"/>
  <c r="G35" i="5"/>
  <c r="Y35" i="5"/>
  <c r="F35" i="5"/>
  <c r="AB35" i="5"/>
  <c r="S35" i="5"/>
  <c r="J35" i="5"/>
  <c r="R33" i="5"/>
  <c r="X33" i="5"/>
  <c r="AD33" i="5"/>
  <c r="AI33" i="5"/>
  <c r="T33" i="5"/>
  <c r="AA33" i="5"/>
  <c r="AH33" i="5"/>
  <c r="AC33" i="5"/>
  <c r="W33" i="5"/>
  <c r="U33" i="5"/>
  <c r="AF33" i="5"/>
  <c r="AG33" i="5"/>
  <c r="Z33" i="5"/>
  <c r="P33" i="5"/>
  <c r="AE33" i="5"/>
  <c r="K33" i="5"/>
  <c r="F33" i="5"/>
  <c r="L33" i="5"/>
  <c r="S33" i="5"/>
  <c r="I33" i="5"/>
  <c r="J33" i="5"/>
  <c r="Q33" i="5"/>
  <c r="M33" i="5"/>
  <c r="H33" i="5"/>
  <c r="E33" i="5"/>
  <c r="Y33" i="5"/>
  <c r="G33" i="5"/>
  <c r="N33" i="5"/>
  <c r="V33" i="5"/>
  <c r="AB33" i="5"/>
  <c r="D33" i="5"/>
  <c r="I8" i="5"/>
  <c r="I9" i="5"/>
  <c r="I11" i="5"/>
  <c r="I13" i="5"/>
  <c r="I15" i="5"/>
  <c r="I17" i="5"/>
  <c r="I19" i="5"/>
  <c r="I21" i="5"/>
  <c r="I23" i="5"/>
  <c r="I10" i="5"/>
  <c r="I18" i="5"/>
  <c r="I22" i="5"/>
  <c r="I12" i="5"/>
  <c r="I20" i="5"/>
  <c r="I6" i="5"/>
  <c r="I7" i="5"/>
  <c r="I14" i="5"/>
  <c r="I16" i="5"/>
  <c r="I24" i="5"/>
  <c r="E7" i="5"/>
  <c r="E8" i="5"/>
  <c r="E14" i="5"/>
  <c r="E15" i="5"/>
  <c r="E22" i="5"/>
  <c r="E23" i="5"/>
  <c r="E9" i="5"/>
  <c r="E16" i="5"/>
  <c r="E17" i="5"/>
  <c r="E24" i="5"/>
  <c r="E6" i="5"/>
  <c r="E10" i="5"/>
  <c r="E11" i="5"/>
  <c r="E18" i="5"/>
  <c r="E19" i="5"/>
  <c r="E13" i="5"/>
  <c r="E20" i="5"/>
  <c r="E21" i="5"/>
  <c r="E12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K7" i="5"/>
  <c r="K10" i="5"/>
  <c r="K12" i="5"/>
  <c r="K14" i="5"/>
  <c r="K16" i="5"/>
  <c r="K18" i="5"/>
  <c r="K20" i="5"/>
  <c r="K22" i="5"/>
  <c r="K24" i="5"/>
  <c r="K8" i="5"/>
  <c r="K15" i="5"/>
  <c r="K23" i="5"/>
  <c r="K19" i="5"/>
  <c r="K9" i="5"/>
  <c r="K17" i="5"/>
  <c r="K11" i="5"/>
  <c r="K13" i="5"/>
  <c r="K21" i="5"/>
  <c r="K6" i="5"/>
  <c r="G11" i="5"/>
  <c r="G12" i="5"/>
  <c r="G19" i="5"/>
  <c r="G20" i="5"/>
  <c r="G8" i="5"/>
  <c r="G24" i="5"/>
  <c r="G7" i="5"/>
  <c r="G13" i="5"/>
  <c r="G14" i="5"/>
  <c r="G21" i="5"/>
  <c r="G22" i="5"/>
  <c r="G15" i="5"/>
  <c r="G16" i="5"/>
  <c r="G23" i="5"/>
  <c r="G18" i="5"/>
  <c r="G9" i="5"/>
  <c r="G6" i="5"/>
  <c r="G10" i="5"/>
  <c r="G17" i="5"/>
  <c r="J9" i="5"/>
  <c r="J16" i="5"/>
  <c r="J17" i="5"/>
  <c r="J24" i="5"/>
  <c r="J10" i="5"/>
  <c r="J11" i="5"/>
  <c r="J18" i="5"/>
  <c r="J19" i="5"/>
  <c r="J12" i="5"/>
  <c r="J13" i="5"/>
  <c r="J20" i="5"/>
  <c r="J21" i="5"/>
  <c r="J8" i="5"/>
  <c r="J14" i="5"/>
  <c r="J23" i="5"/>
  <c r="J7" i="5"/>
  <c r="J6" i="5"/>
  <c r="J15" i="5"/>
  <c r="J22" i="5"/>
  <c r="F7" i="5"/>
  <c r="F10" i="5"/>
  <c r="F12" i="5"/>
  <c r="F14" i="5"/>
  <c r="F16" i="5"/>
  <c r="F18" i="5"/>
  <c r="F20" i="5"/>
  <c r="F22" i="5"/>
  <c r="F24" i="5"/>
  <c r="F13" i="5"/>
  <c r="F21" i="5"/>
  <c r="F8" i="5"/>
  <c r="F15" i="5"/>
  <c r="F23" i="5"/>
  <c r="F9" i="5"/>
  <c r="F17" i="5"/>
  <c r="F11" i="5"/>
  <c r="F19" i="5"/>
  <c r="F6" i="5"/>
  <c r="L125" i="5" l="1"/>
  <c r="AI125" i="5"/>
  <c r="K125" i="5"/>
  <c r="V125" i="5"/>
  <c r="AG125" i="5"/>
  <c r="I125" i="5"/>
  <c r="AI114" i="5"/>
  <c r="K114" i="5"/>
  <c r="N114" i="5"/>
  <c r="Y114" i="5"/>
  <c r="E114" i="5"/>
  <c r="P114" i="5"/>
  <c r="K117" i="5"/>
  <c r="AE117" i="5"/>
  <c r="AI117" i="5"/>
  <c r="I117" i="5"/>
  <c r="M117" i="5"/>
  <c r="P117" i="5"/>
  <c r="N123" i="5"/>
  <c r="AF129" i="5"/>
  <c r="V129" i="5"/>
  <c r="D129" i="5"/>
  <c r="S129" i="5"/>
  <c r="AC129" i="5"/>
  <c r="E129" i="5"/>
  <c r="BB250" i="9"/>
  <c r="AT250" i="9"/>
  <c r="AZ258" i="9"/>
  <c r="AN258" i="9"/>
  <c r="AL264" i="9"/>
  <c r="AR264" i="9"/>
  <c r="BD264" i="9"/>
  <c r="AZ247" i="9"/>
  <c r="BE247" i="9"/>
  <c r="AO252" i="9"/>
  <c r="AX260" i="9"/>
  <c r="AP260" i="9"/>
  <c r="AI112" i="5"/>
  <c r="AF125" i="5"/>
  <c r="T125" i="5"/>
  <c r="W125" i="5"/>
  <c r="AH125" i="5"/>
  <c r="J125" i="5"/>
  <c r="U125" i="5"/>
  <c r="C125" i="5"/>
  <c r="O114" i="5"/>
  <c r="Z114" i="5"/>
  <c r="F114" i="5"/>
  <c r="M114" i="5"/>
  <c r="AB114" i="5"/>
  <c r="H114" i="5"/>
  <c r="V117" i="5"/>
  <c r="O117" i="5"/>
  <c r="Y117" i="5"/>
  <c r="W117" i="5"/>
  <c r="AB117" i="5"/>
  <c r="H117" i="5"/>
  <c r="R129" i="5"/>
  <c r="H129" i="5"/>
  <c r="AB129" i="5"/>
  <c r="AE129" i="5"/>
  <c r="G129" i="5"/>
  <c r="Q129" i="5"/>
  <c r="AR250" i="9"/>
  <c r="AP258" i="9"/>
  <c r="AY264" i="9"/>
  <c r="BC264" i="9"/>
  <c r="AZ252" i="9"/>
  <c r="AT252" i="9"/>
  <c r="BD260" i="9"/>
  <c r="BA250" i="9"/>
  <c r="AN250" i="9"/>
  <c r="AO250" i="9"/>
  <c r="BF258" i="9"/>
  <c r="AM258" i="9"/>
  <c r="BC258" i="9"/>
  <c r="AX247" i="9"/>
  <c r="BF252" i="9"/>
  <c r="AQ252" i="9"/>
  <c r="AN252" i="9"/>
  <c r="BA260" i="9"/>
  <c r="AL250" i="9"/>
  <c r="BC250" i="9"/>
  <c r="AP250" i="9"/>
  <c r="AS250" i="9"/>
  <c r="AL258" i="9"/>
  <c r="BA258" i="9"/>
  <c r="AR258" i="9"/>
  <c r="BE258" i="9"/>
  <c r="BD258" i="9"/>
  <c r="BA264" i="9"/>
  <c r="AQ264" i="9"/>
  <c r="AZ264" i="9"/>
  <c r="BF264" i="9"/>
  <c r="AL247" i="9"/>
  <c r="BD247" i="9"/>
  <c r="AR247" i="9"/>
  <c r="AY252" i="9"/>
  <c r="AR252" i="9"/>
  <c r="BC252" i="9"/>
  <c r="BA252" i="9"/>
  <c r="BD252" i="9"/>
  <c r="BB260" i="9"/>
  <c r="BE260" i="9"/>
  <c r="AR260" i="9"/>
  <c r="BC260" i="9"/>
  <c r="AX250" i="9"/>
  <c r="AQ250" i="9"/>
  <c r="BD250" i="9"/>
  <c r="AZ250" i="9"/>
  <c r="AY258" i="9"/>
  <c r="AQ258" i="9"/>
  <c r="AT258" i="9"/>
  <c r="AX264" i="9"/>
  <c r="AN264" i="9"/>
  <c r="BE264" i="9"/>
  <c r="AP264" i="9"/>
  <c r="BC247" i="9"/>
  <c r="BB247" i="9"/>
  <c r="AN247" i="9"/>
  <c r="AX252" i="9"/>
  <c r="AM252" i="9"/>
  <c r="AP252" i="9"/>
  <c r="BF260" i="9"/>
  <c r="AY260" i="9"/>
  <c r="AM260" i="9"/>
  <c r="C11" i="5"/>
  <c r="C7" i="5"/>
  <c r="I119" i="5"/>
  <c r="P112" i="5"/>
  <c r="P125" i="5"/>
  <c r="H125" i="5"/>
  <c r="AE125" i="5"/>
  <c r="O125" i="5"/>
  <c r="AD125" i="5"/>
  <c r="N125" i="5"/>
  <c r="AC125" i="5"/>
  <c r="S114" i="5"/>
  <c r="AE114" i="5"/>
  <c r="AH114" i="5"/>
  <c r="R114" i="5"/>
  <c r="AG114" i="5"/>
  <c r="Q114" i="5"/>
  <c r="C114" i="5"/>
  <c r="T114" i="5"/>
  <c r="F117" i="5"/>
  <c r="Z117" i="5"/>
  <c r="E117" i="5"/>
  <c r="S117" i="5"/>
  <c r="AC117" i="5"/>
  <c r="G117" i="5"/>
  <c r="T117" i="5"/>
  <c r="K123" i="5"/>
  <c r="J129" i="5"/>
  <c r="P129" i="5"/>
  <c r="N129" i="5"/>
  <c r="L129" i="5"/>
  <c r="AA129" i="5"/>
  <c r="K129" i="5"/>
  <c r="Y129" i="5"/>
  <c r="AA119" i="5"/>
  <c r="C15" i="5"/>
  <c r="C14" i="5"/>
  <c r="C21" i="5"/>
  <c r="C13" i="5"/>
  <c r="C19" i="5"/>
  <c r="C22" i="5"/>
  <c r="C17" i="5"/>
  <c r="C9" i="5"/>
  <c r="C24" i="5"/>
  <c r="C20" i="5"/>
  <c r="C16" i="5"/>
  <c r="C12" i="5"/>
  <c r="C8" i="5"/>
  <c r="C23" i="5"/>
  <c r="C18" i="5"/>
  <c r="C10" i="5"/>
  <c r="AM247" i="9"/>
  <c r="AP247" i="9"/>
  <c r="AO247" i="9"/>
  <c r="AY247" i="9"/>
  <c r="AQ247" i="9"/>
  <c r="AT247" i="9"/>
  <c r="Q112" i="5"/>
  <c r="N112" i="5"/>
  <c r="AE119" i="5"/>
  <c r="R119" i="5"/>
  <c r="Q123" i="5"/>
  <c r="W123" i="5"/>
  <c r="F112" i="5"/>
  <c r="W112" i="5"/>
  <c r="J119" i="5"/>
  <c r="AB119" i="5"/>
  <c r="U123" i="5"/>
  <c r="AB123" i="5"/>
  <c r="U112" i="5"/>
  <c r="AF112" i="5"/>
  <c r="AD119" i="5"/>
  <c r="L119" i="5"/>
  <c r="AH123" i="5"/>
  <c r="L123" i="5"/>
  <c r="C112" i="5"/>
  <c r="AA112" i="5"/>
  <c r="Z112" i="5"/>
  <c r="E112" i="5"/>
  <c r="S112" i="5"/>
  <c r="AC112" i="5"/>
  <c r="G112" i="5"/>
  <c r="T112" i="5"/>
  <c r="AG119" i="5"/>
  <c r="Q119" i="5"/>
  <c r="O119" i="5"/>
  <c r="AI119" i="5"/>
  <c r="N119" i="5"/>
  <c r="W119" i="5"/>
  <c r="AF119" i="5"/>
  <c r="P119" i="5"/>
  <c r="AF123" i="5"/>
  <c r="V123" i="5"/>
  <c r="Z123" i="5"/>
  <c r="E123" i="5"/>
  <c r="S123" i="5"/>
  <c r="AC123" i="5"/>
  <c r="G123" i="5"/>
  <c r="P123" i="5"/>
  <c r="C123" i="5"/>
  <c r="AK249" i="9"/>
  <c r="AW249" i="9"/>
  <c r="AK253" i="9"/>
  <c r="AW253" i="9"/>
  <c r="AW257" i="9"/>
  <c r="AK257" i="9"/>
  <c r="AK261" i="9"/>
  <c r="AW261" i="9"/>
  <c r="AW246" i="9"/>
  <c r="AK246" i="9"/>
  <c r="AK247" i="9"/>
  <c r="AW247" i="9"/>
  <c r="AW252" i="9"/>
  <c r="AK252" i="9"/>
  <c r="AK256" i="9"/>
  <c r="AW256" i="9"/>
  <c r="AK260" i="9"/>
  <c r="AW260" i="9"/>
  <c r="AK264" i="9"/>
  <c r="AW264" i="9"/>
  <c r="BB256" i="9"/>
  <c r="AM256" i="9"/>
  <c r="BD256" i="9"/>
  <c r="AO256" i="9"/>
  <c r="AJ248" i="9"/>
  <c r="AZ248" i="9"/>
  <c r="AO248" i="9"/>
  <c r="AS248" i="9"/>
  <c r="BA248" i="9"/>
  <c r="AP248" i="9"/>
  <c r="AT248" i="9"/>
  <c r="BC248" i="9"/>
  <c r="AN248" i="9"/>
  <c r="BB248" i="9"/>
  <c r="AM248" i="9"/>
  <c r="AQ248" i="9"/>
  <c r="AY248" i="9"/>
  <c r="AR248" i="9"/>
  <c r="AV248" i="9"/>
  <c r="BF248" i="9"/>
  <c r="AX248" i="9"/>
  <c r="BE248" i="9"/>
  <c r="BD248" i="9"/>
  <c r="AL248" i="9"/>
  <c r="AX249" i="9"/>
  <c r="AM249" i="9"/>
  <c r="BC249" i="9"/>
  <c r="AO249" i="9"/>
  <c r="BB253" i="9"/>
  <c r="BF253" i="9"/>
  <c r="AO253" i="9"/>
  <c r="AS253" i="9"/>
  <c r="BE253" i="9"/>
  <c r="AR253" i="9"/>
  <c r="BC253" i="9"/>
  <c r="AP253" i="9"/>
  <c r="AT253" i="9"/>
  <c r="BA253" i="9"/>
  <c r="AN253" i="9"/>
  <c r="AY253" i="9"/>
  <c r="BD253" i="9"/>
  <c r="AM253" i="9"/>
  <c r="AQ253" i="9"/>
  <c r="AV253" i="9"/>
  <c r="AJ253" i="9"/>
  <c r="AX253" i="9"/>
  <c r="AZ253" i="9"/>
  <c r="AL253" i="9"/>
  <c r="BF255" i="9"/>
  <c r="BD255" i="9"/>
  <c r="AP255" i="9"/>
  <c r="AO255" i="9"/>
  <c r="AO259" i="9"/>
  <c r="AS259" i="9"/>
  <c r="AN259" i="9"/>
  <c r="AP259" i="9"/>
  <c r="AT259" i="9"/>
  <c r="AV259" i="9"/>
  <c r="AM259" i="9"/>
  <c r="AQ259" i="9"/>
  <c r="AR259" i="9"/>
  <c r="AJ259" i="9"/>
  <c r="BE259" i="9"/>
  <c r="BA259" i="9"/>
  <c r="BF259" i="9"/>
  <c r="BD259" i="9"/>
  <c r="AZ259" i="9"/>
  <c r="BB259" i="9"/>
  <c r="AX259" i="9"/>
  <c r="BC259" i="9"/>
  <c r="AY259" i="9"/>
  <c r="AL259" i="9"/>
  <c r="BD261" i="9"/>
  <c r="AX261" i="9"/>
  <c r="AR261" i="9"/>
  <c r="AT261" i="9"/>
  <c r="AO261" i="9"/>
  <c r="AL254" i="9"/>
  <c r="BA254" i="9"/>
  <c r="BF254" i="9"/>
  <c r="AY254" i="9"/>
  <c r="AL262" i="9"/>
  <c r="AY262" i="9"/>
  <c r="AN262" i="9"/>
  <c r="BB262" i="9"/>
  <c r="BE262" i="9"/>
  <c r="AZ256" i="9"/>
  <c r="AN256" i="9"/>
  <c r="BE256" i="9"/>
  <c r="AR256" i="9"/>
  <c r="BC256" i="9"/>
  <c r="AZ249" i="9"/>
  <c r="BD249" i="9"/>
  <c r="AN249" i="9"/>
  <c r="BB249" i="9"/>
  <c r="BE255" i="9"/>
  <c r="AR255" i="9"/>
  <c r="BC255" i="9"/>
  <c r="BC261" i="9"/>
  <c r="BE261" i="9"/>
  <c r="AN261" i="9"/>
  <c r="AP261" i="9"/>
  <c r="AZ261" i="9"/>
  <c r="BE254" i="9"/>
  <c r="AX254" i="9"/>
  <c r="AR254" i="9"/>
  <c r="AN254" i="9"/>
  <c r="AX262" i="9"/>
  <c r="AQ262" i="9"/>
  <c r="BC262" i="9"/>
  <c r="AG112" i="5"/>
  <c r="D112" i="5"/>
  <c r="O112" i="5"/>
  <c r="AD112" i="5"/>
  <c r="I112" i="5"/>
  <c r="R112" i="5"/>
  <c r="AB112" i="5"/>
  <c r="L112" i="5"/>
  <c r="F119" i="5"/>
  <c r="Z119" i="5"/>
  <c r="E119" i="5"/>
  <c r="Y119" i="5"/>
  <c r="AH119" i="5"/>
  <c r="M119" i="5"/>
  <c r="X119" i="5"/>
  <c r="H119" i="5"/>
  <c r="AA123" i="5"/>
  <c r="AI123" i="5"/>
  <c r="O123" i="5"/>
  <c r="AD123" i="5"/>
  <c r="I123" i="5"/>
  <c r="R123" i="5"/>
  <c r="X123" i="5"/>
  <c r="H123" i="5"/>
  <c r="AK248" i="9"/>
  <c r="AW248" i="9"/>
  <c r="AW251" i="9"/>
  <c r="AK251" i="9"/>
  <c r="AK255" i="9"/>
  <c r="AW255" i="9"/>
  <c r="AW259" i="9"/>
  <c r="AK259" i="9"/>
  <c r="AK263" i="9"/>
  <c r="AW263" i="9"/>
  <c r="AK250" i="9"/>
  <c r="AW250" i="9"/>
  <c r="AW254" i="9"/>
  <c r="AK254" i="9"/>
  <c r="AW258" i="9"/>
  <c r="AK258" i="9"/>
  <c r="AK262" i="9"/>
  <c r="AW262" i="9"/>
  <c r="AL256" i="9"/>
  <c r="BA256" i="9"/>
  <c r="AY256" i="9"/>
  <c r="AT256" i="9"/>
  <c r="BF256" i="9"/>
  <c r="AV246" i="9"/>
  <c r="BA246" i="9"/>
  <c r="BE246" i="9"/>
  <c r="AP246" i="9"/>
  <c r="AT246" i="9"/>
  <c r="BB246" i="9"/>
  <c r="BF246" i="9"/>
  <c r="AQ246" i="9"/>
  <c r="AM246" i="9"/>
  <c r="BC246" i="9"/>
  <c r="AN246" i="9"/>
  <c r="AR246" i="9"/>
  <c r="BD246" i="9"/>
  <c r="AO246" i="9"/>
  <c r="AS246" i="9"/>
  <c r="AJ246" i="9"/>
  <c r="AX246" i="9"/>
  <c r="AZ246" i="9"/>
  <c r="AY246" i="9"/>
  <c r="AL246" i="9"/>
  <c r="AL249" i="9"/>
  <c r="AY249" i="9"/>
  <c r="AR249" i="9"/>
  <c r="AT249" i="9"/>
  <c r="BE249" i="9"/>
  <c r="BA251" i="9"/>
  <c r="AO251" i="9"/>
  <c r="AS251" i="9"/>
  <c r="AP251" i="9"/>
  <c r="AT251" i="9"/>
  <c r="AZ251" i="9"/>
  <c r="AR251" i="9"/>
  <c r="AY251" i="9"/>
  <c r="AM251" i="9"/>
  <c r="AQ251" i="9"/>
  <c r="AN251" i="9"/>
  <c r="AJ251" i="9"/>
  <c r="AV251" i="9"/>
  <c r="BF251" i="9"/>
  <c r="BC251" i="9"/>
  <c r="BE251" i="9"/>
  <c r="BD251" i="9"/>
  <c r="BB251" i="9"/>
  <c r="AX251" i="9"/>
  <c r="AL251" i="9"/>
  <c r="AL255" i="9"/>
  <c r="AY255" i="9"/>
  <c r="AQ255" i="9"/>
  <c r="BA255" i="9"/>
  <c r="AN255" i="9"/>
  <c r="AY257" i="9"/>
  <c r="AO257" i="9"/>
  <c r="AS257" i="9"/>
  <c r="AR257" i="9"/>
  <c r="AZ257" i="9"/>
  <c r="AP257" i="9"/>
  <c r="AT257" i="9"/>
  <c r="AN257" i="9"/>
  <c r="BA257" i="9"/>
  <c r="AM257" i="9"/>
  <c r="AQ257" i="9"/>
  <c r="AJ257" i="9"/>
  <c r="AV257" i="9"/>
  <c r="BD257" i="9"/>
  <c r="BE257" i="9"/>
  <c r="BF257" i="9"/>
  <c r="BC257" i="9"/>
  <c r="BB257" i="9"/>
  <c r="AX257" i="9"/>
  <c r="AL257" i="9"/>
  <c r="AL261" i="9"/>
  <c r="AY261" i="9"/>
  <c r="AQ261" i="9"/>
  <c r="BA261" i="9"/>
  <c r="AZ263" i="9"/>
  <c r="BE263" i="9"/>
  <c r="AO263" i="9"/>
  <c r="AS263" i="9"/>
  <c r="BD263" i="9"/>
  <c r="BB263" i="9"/>
  <c r="BF263" i="9"/>
  <c r="AP263" i="9"/>
  <c r="AT263" i="9"/>
  <c r="BC263" i="9"/>
  <c r="AM263" i="9"/>
  <c r="AQ263" i="9"/>
  <c r="AY263" i="9"/>
  <c r="AN263" i="9"/>
  <c r="AR263" i="9"/>
  <c r="AV263" i="9"/>
  <c r="AJ263" i="9"/>
  <c r="BA263" i="9"/>
  <c r="AX263" i="9"/>
  <c r="AL263" i="9"/>
  <c r="BB254" i="9"/>
  <c r="BC254" i="9"/>
  <c r="AQ254" i="9"/>
  <c r="AT254" i="9"/>
  <c r="AO254" i="9"/>
  <c r="BA262" i="9"/>
  <c r="AM262" i="9"/>
  <c r="AT262" i="9"/>
  <c r="AO262" i="9"/>
  <c r="D16" i="9"/>
  <c r="C14" i="8" s="1"/>
  <c r="V112" i="5"/>
  <c r="K112" i="5"/>
  <c r="AE112" i="5"/>
  <c r="J112" i="5"/>
  <c r="Y112" i="5"/>
  <c r="AH112" i="5"/>
  <c r="M112" i="5"/>
  <c r="X112" i="5"/>
  <c r="K119" i="5"/>
  <c r="V119" i="5"/>
  <c r="U119" i="5"/>
  <c r="C119" i="5"/>
  <c r="S119" i="5"/>
  <c r="AC119" i="5"/>
  <c r="G119" i="5"/>
  <c r="T119" i="5"/>
  <c r="F123" i="5"/>
  <c r="AE123" i="5"/>
  <c r="J123" i="5"/>
  <c r="Y123" i="5"/>
  <c r="AG123" i="5"/>
  <c r="M123" i="5"/>
  <c r="T123" i="5"/>
  <c r="AN260" i="9"/>
  <c r="AT260" i="9"/>
  <c r="AO260" i="9"/>
  <c r="AX256" i="9"/>
  <c r="AQ256" i="9"/>
  <c r="AP256" i="9"/>
  <c r="AS256" i="9"/>
  <c r="BA249" i="9"/>
  <c r="BF249" i="9"/>
  <c r="AQ249" i="9"/>
  <c r="AP249" i="9"/>
  <c r="AS249" i="9"/>
  <c r="AZ255" i="9"/>
  <c r="AX255" i="9"/>
  <c r="AM255" i="9"/>
  <c r="AT255" i="9"/>
  <c r="AS255" i="9"/>
  <c r="BB261" i="9"/>
  <c r="BF261" i="9"/>
  <c r="AM261" i="9"/>
  <c r="AS261" i="9"/>
  <c r="BD254" i="9"/>
  <c r="AZ254" i="9"/>
  <c r="AM254" i="9"/>
  <c r="AP254" i="9"/>
  <c r="AZ262" i="9"/>
  <c r="AR262" i="9"/>
  <c r="BF262" i="9"/>
  <c r="AP262" i="9"/>
  <c r="BD262" i="9"/>
  <c r="D23" i="9"/>
  <c r="D19" i="9"/>
  <c r="I19" i="9" s="1"/>
  <c r="D15" i="9"/>
  <c r="D11" i="9"/>
  <c r="D8" i="9"/>
  <c r="D24" i="9"/>
  <c r="N24" i="9" s="1"/>
  <c r="D12" i="9"/>
  <c r="D22" i="9"/>
  <c r="D18" i="9"/>
  <c r="D14" i="9"/>
  <c r="R14" i="9" s="1"/>
  <c r="D10" i="9"/>
  <c r="D7" i="9"/>
  <c r="D21" i="9"/>
  <c r="D17" i="9"/>
  <c r="D13" i="9"/>
  <c r="D9" i="9"/>
  <c r="W9" i="9" s="1"/>
  <c r="D6" i="9"/>
  <c r="C5" i="8" s="1"/>
  <c r="D20" i="9"/>
  <c r="E16" i="9"/>
  <c r="F400" i="10"/>
  <c r="E401" i="10"/>
  <c r="C6" i="5"/>
  <c r="C194" i="5"/>
  <c r="C33" i="5"/>
  <c r="C36" i="5"/>
  <c r="C50" i="5"/>
  <c r="C34" i="5"/>
  <c r="C46" i="5"/>
  <c r="C37" i="5"/>
  <c r="C42" i="5"/>
  <c r="C38" i="5"/>
  <c r="C43" i="5"/>
  <c r="C40" i="5"/>
  <c r="C44" i="5"/>
  <c r="C41" i="5"/>
  <c r="C35" i="5"/>
  <c r="C48" i="5"/>
  <c r="C39" i="5"/>
  <c r="C45" i="5"/>
  <c r="C47" i="5"/>
  <c r="C49" i="5"/>
  <c r="C51" i="5"/>
  <c r="AH52" i="5"/>
  <c r="U52" i="5"/>
  <c r="X52" i="5"/>
  <c r="G52" i="5"/>
  <c r="AB52" i="5"/>
  <c r="Y52" i="5"/>
  <c r="L52" i="5"/>
  <c r="P52" i="5"/>
  <c r="W52" i="5"/>
  <c r="D52" i="5"/>
  <c r="AE52" i="5"/>
  <c r="AF52" i="5"/>
  <c r="F52" i="5"/>
  <c r="T52" i="5"/>
  <c r="N52" i="5"/>
  <c r="S52" i="5"/>
  <c r="AD52" i="5"/>
  <c r="R52" i="5"/>
  <c r="Q52" i="5"/>
  <c r="AA52" i="5"/>
  <c r="V52" i="5"/>
  <c r="E52" i="5"/>
  <c r="H52" i="5"/>
  <c r="K52" i="5"/>
  <c r="AC52" i="5"/>
  <c r="O52" i="5"/>
  <c r="M52" i="5"/>
  <c r="J52" i="5"/>
  <c r="Z52" i="5"/>
  <c r="I52" i="5"/>
  <c r="AG52" i="5"/>
  <c r="AI52" i="5"/>
  <c r="A110" i="5"/>
  <c r="C130" i="5"/>
  <c r="E130" i="5"/>
  <c r="I130" i="5"/>
  <c r="M130" i="5"/>
  <c r="Q130" i="5"/>
  <c r="U130" i="5"/>
  <c r="Y130" i="5"/>
  <c r="AC130" i="5"/>
  <c r="AG130" i="5"/>
  <c r="G130" i="5"/>
  <c r="K130" i="5"/>
  <c r="O130" i="5"/>
  <c r="S130" i="5"/>
  <c r="W130" i="5"/>
  <c r="AA130" i="5"/>
  <c r="AE130" i="5"/>
  <c r="AI130" i="5"/>
  <c r="D130" i="5"/>
  <c r="L130" i="5"/>
  <c r="T130" i="5"/>
  <c r="AB130" i="5"/>
  <c r="F130" i="5"/>
  <c r="N130" i="5"/>
  <c r="V130" i="5"/>
  <c r="AD130" i="5"/>
  <c r="H130" i="5"/>
  <c r="P130" i="5"/>
  <c r="X130" i="5"/>
  <c r="AF130" i="5"/>
  <c r="AH130" i="5"/>
  <c r="J130" i="5"/>
  <c r="R130" i="5"/>
  <c r="Z130" i="5"/>
  <c r="C122" i="5"/>
  <c r="D122" i="5"/>
  <c r="H122" i="5"/>
  <c r="L122" i="5"/>
  <c r="P122" i="5"/>
  <c r="T122" i="5"/>
  <c r="X122" i="5"/>
  <c r="AB122" i="5"/>
  <c r="AF122" i="5"/>
  <c r="G122" i="5"/>
  <c r="M122" i="5"/>
  <c r="R122" i="5"/>
  <c r="W122" i="5"/>
  <c r="AC122" i="5"/>
  <c r="AH122" i="5"/>
  <c r="I122" i="5"/>
  <c r="N122" i="5"/>
  <c r="S122" i="5"/>
  <c r="Y122" i="5"/>
  <c r="AD122" i="5"/>
  <c r="AI122" i="5"/>
  <c r="E122" i="5"/>
  <c r="J122" i="5"/>
  <c r="O122" i="5"/>
  <c r="U122" i="5"/>
  <c r="Z122" i="5"/>
  <c r="AE122" i="5"/>
  <c r="F122" i="5"/>
  <c r="AA122" i="5"/>
  <c r="K122" i="5"/>
  <c r="AG122" i="5"/>
  <c r="Q122" i="5"/>
  <c r="V122" i="5"/>
  <c r="C127" i="5"/>
  <c r="E127" i="5"/>
  <c r="I127" i="5"/>
  <c r="M127" i="5"/>
  <c r="Q127" i="5"/>
  <c r="U127" i="5"/>
  <c r="Y127" i="5"/>
  <c r="AC127" i="5"/>
  <c r="AG127" i="5"/>
  <c r="G127" i="5"/>
  <c r="K127" i="5"/>
  <c r="O127" i="5"/>
  <c r="S127" i="5"/>
  <c r="W127" i="5"/>
  <c r="AA127" i="5"/>
  <c r="AE127" i="5"/>
  <c r="AI127" i="5"/>
  <c r="D127" i="5"/>
  <c r="L127" i="5"/>
  <c r="T127" i="5"/>
  <c r="AB127" i="5"/>
  <c r="F127" i="5"/>
  <c r="N127" i="5"/>
  <c r="V127" i="5"/>
  <c r="AD127" i="5"/>
  <c r="H127" i="5"/>
  <c r="P127" i="5"/>
  <c r="X127" i="5"/>
  <c r="AF127" i="5"/>
  <c r="AH127" i="5"/>
  <c r="J127" i="5"/>
  <c r="R127" i="5"/>
  <c r="Z127" i="5"/>
  <c r="C128" i="5"/>
  <c r="E128" i="5"/>
  <c r="I128" i="5"/>
  <c r="M128" i="5"/>
  <c r="Q128" i="5"/>
  <c r="U128" i="5"/>
  <c r="Y128" i="5"/>
  <c r="AC128" i="5"/>
  <c r="AG128" i="5"/>
  <c r="G128" i="5"/>
  <c r="K128" i="5"/>
  <c r="O128" i="5"/>
  <c r="S128" i="5"/>
  <c r="W128" i="5"/>
  <c r="AA128" i="5"/>
  <c r="AE128" i="5"/>
  <c r="AI128" i="5"/>
  <c r="D128" i="5"/>
  <c r="L128" i="5"/>
  <c r="T128" i="5"/>
  <c r="AB128" i="5"/>
  <c r="F128" i="5"/>
  <c r="N128" i="5"/>
  <c r="V128" i="5"/>
  <c r="AD128" i="5"/>
  <c r="H128" i="5"/>
  <c r="P128" i="5"/>
  <c r="X128" i="5"/>
  <c r="AF128" i="5"/>
  <c r="AH128" i="5"/>
  <c r="J128" i="5"/>
  <c r="R128" i="5"/>
  <c r="Z128" i="5"/>
  <c r="C120" i="5"/>
  <c r="D120" i="5"/>
  <c r="H120" i="5"/>
  <c r="L120" i="5"/>
  <c r="P120" i="5"/>
  <c r="T120" i="5"/>
  <c r="X120" i="5"/>
  <c r="AB120" i="5"/>
  <c r="AF120" i="5"/>
  <c r="G120" i="5"/>
  <c r="M120" i="5"/>
  <c r="R120" i="5"/>
  <c r="W120" i="5"/>
  <c r="AC120" i="5"/>
  <c r="AH120" i="5"/>
  <c r="I120" i="5"/>
  <c r="N120" i="5"/>
  <c r="S120" i="5"/>
  <c r="Y120" i="5"/>
  <c r="AD120" i="5"/>
  <c r="AI120" i="5"/>
  <c r="E120" i="5"/>
  <c r="J120" i="5"/>
  <c r="O120" i="5"/>
  <c r="U120" i="5"/>
  <c r="Z120" i="5"/>
  <c r="AE120" i="5"/>
  <c r="F120" i="5"/>
  <c r="AA120" i="5"/>
  <c r="K120" i="5"/>
  <c r="AG120" i="5"/>
  <c r="Q120" i="5"/>
  <c r="V120" i="5"/>
  <c r="C113" i="5"/>
  <c r="D113" i="5"/>
  <c r="H113" i="5"/>
  <c r="L113" i="5"/>
  <c r="P113" i="5"/>
  <c r="T113" i="5"/>
  <c r="X113" i="5"/>
  <c r="AB113" i="5"/>
  <c r="AF113" i="5"/>
  <c r="E113" i="5"/>
  <c r="I113" i="5"/>
  <c r="M113" i="5"/>
  <c r="Q113" i="5"/>
  <c r="U113" i="5"/>
  <c r="Y113" i="5"/>
  <c r="AC113" i="5"/>
  <c r="AG113" i="5"/>
  <c r="F113" i="5"/>
  <c r="J113" i="5"/>
  <c r="N113" i="5"/>
  <c r="R113" i="5"/>
  <c r="V113" i="5"/>
  <c r="Z113" i="5"/>
  <c r="AD113" i="5"/>
  <c r="AH113" i="5"/>
  <c r="K113" i="5"/>
  <c r="AA113" i="5"/>
  <c r="O113" i="5"/>
  <c r="AE113" i="5"/>
  <c r="W113" i="5"/>
  <c r="AI113" i="5"/>
  <c r="G113" i="5"/>
  <c r="S113" i="5"/>
  <c r="C121" i="5"/>
  <c r="D121" i="5"/>
  <c r="H121" i="5"/>
  <c r="L121" i="5"/>
  <c r="P121" i="5"/>
  <c r="T121" i="5"/>
  <c r="X121" i="5"/>
  <c r="AB121" i="5"/>
  <c r="AF121" i="5"/>
  <c r="G121" i="5"/>
  <c r="M121" i="5"/>
  <c r="R121" i="5"/>
  <c r="W121" i="5"/>
  <c r="AC121" i="5"/>
  <c r="AH121" i="5"/>
  <c r="I121" i="5"/>
  <c r="N121" i="5"/>
  <c r="S121" i="5"/>
  <c r="Y121" i="5"/>
  <c r="AD121" i="5"/>
  <c r="AI121" i="5"/>
  <c r="E121" i="5"/>
  <c r="J121" i="5"/>
  <c r="O121" i="5"/>
  <c r="U121" i="5"/>
  <c r="Z121" i="5"/>
  <c r="AE121" i="5"/>
  <c r="Q121" i="5"/>
  <c r="V121" i="5"/>
  <c r="F121" i="5"/>
  <c r="AA121" i="5"/>
  <c r="K121" i="5"/>
  <c r="AG121" i="5"/>
  <c r="C126" i="5"/>
  <c r="E126" i="5"/>
  <c r="I126" i="5"/>
  <c r="M126" i="5"/>
  <c r="Q126" i="5"/>
  <c r="U126" i="5"/>
  <c r="Y126" i="5"/>
  <c r="AC126" i="5"/>
  <c r="AG126" i="5"/>
  <c r="F126" i="5"/>
  <c r="J126" i="5"/>
  <c r="N126" i="5"/>
  <c r="R126" i="5"/>
  <c r="V126" i="5"/>
  <c r="Z126" i="5"/>
  <c r="AD126" i="5"/>
  <c r="AH126" i="5"/>
  <c r="G126" i="5"/>
  <c r="K126" i="5"/>
  <c r="O126" i="5"/>
  <c r="S126" i="5"/>
  <c r="W126" i="5"/>
  <c r="AA126" i="5"/>
  <c r="AE126" i="5"/>
  <c r="AI126" i="5"/>
  <c r="D126" i="5"/>
  <c r="T126" i="5"/>
  <c r="H126" i="5"/>
  <c r="X126" i="5"/>
  <c r="L126" i="5"/>
  <c r="AB126" i="5"/>
  <c r="AF126" i="5"/>
  <c r="P126" i="5"/>
  <c r="C118" i="5"/>
  <c r="D118" i="5"/>
  <c r="H118" i="5"/>
  <c r="L118" i="5"/>
  <c r="P118" i="5"/>
  <c r="T118" i="5"/>
  <c r="X118" i="5"/>
  <c r="AB118" i="5"/>
  <c r="AF118" i="5"/>
  <c r="G118" i="5"/>
  <c r="M118" i="5"/>
  <c r="R118" i="5"/>
  <c r="W118" i="5"/>
  <c r="AC118" i="5"/>
  <c r="AH118" i="5"/>
  <c r="I118" i="5"/>
  <c r="N118" i="5"/>
  <c r="S118" i="5"/>
  <c r="Y118" i="5"/>
  <c r="AD118" i="5"/>
  <c r="AI118" i="5"/>
  <c r="E118" i="5"/>
  <c r="J118" i="5"/>
  <c r="O118" i="5"/>
  <c r="U118" i="5"/>
  <c r="Z118" i="5"/>
  <c r="AE118" i="5"/>
  <c r="F118" i="5"/>
  <c r="AA118" i="5"/>
  <c r="K118" i="5"/>
  <c r="AG118" i="5"/>
  <c r="Q118" i="5"/>
  <c r="V118" i="5"/>
  <c r="D115" i="5"/>
  <c r="H115" i="5"/>
  <c r="L115" i="5"/>
  <c r="P115" i="5"/>
  <c r="T115" i="5"/>
  <c r="X115" i="5"/>
  <c r="AB115" i="5"/>
  <c r="AF115" i="5"/>
  <c r="F115" i="5"/>
  <c r="J115" i="5"/>
  <c r="N115" i="5"/>
  <c r="R115" i="5"/>
  <c r="V115" i="5"/>
  <c r="Z115" i="5"/>
  <c r="AD115" i="5"/>
  <c r="AH115" i="5"/>
  <c r="I115" i="5"/>
  <c r="Q115" i="5"/>
  <c r="Y115" i="5"/>
  <c r="AG115" i="5"/>
  <c r="G115" i="5"/>
  <c r="S115" i="5"/>
  <c r="AC115" i="5"/>
  <c r="C115" i="5"/>
  <c r="K115" i="5"/>
  <c r="U115" i="5"/>
  <c r="AE115" i="5"/>
  <c r="M115" i="5"/>
  <c r="W115" i="5"/>
  <c r="AI115" i="5"/>
  <c r="E115" i="5"/>
  <c r="O115" i="5"/>
  <c r="AA115" i="5"/>
  <c r="C124" i="5"/>
  <c r="E124" i="5"/>
  <c r="I124" i="5"/>
  <c r="M124" i="5"/>
  <c r="Q124" i="5"/>
  <c r="U124" i="5"/>
  <c r="Y124" i="5"/>
  <c r="AC124" i="5"/>
  <c r="AG124" i="5"/>
  <c r="F124" i="5"/>
  <c r="J124" i="5"/>
  <c r="N124" i="5"/>
  <c r="R124" i="5"/>
  <c r="V124" i="5"/>
  <c r="Z124" i="5"/>
  <c r="AD124" i="5"/>
  <c r="AH124" i="5"/>
  <c r="G124" i="5"/>
  <c r="K124" i="5"/>
  <c r="O124" i="5"/>
  <c r="S124" i="5"/>
  <c r="W124" i="5"/>
  <c r="AA124" i="5"/>
  <c r="AE124" i="5"/>
  <c r="AI124" i="5"/>
  <c r="D124" i="5"/>
  <c r="T124" i="5"/>
  <c r="H124" i="5"/>
  <c r="X124" i="5"/>
  <c r="L124" i="5"/>
  <c r="AB124" i="5"/>
  <c r="AF124" i="5"/>
  <c r="P124" i="5"/>
  <c r="C116" i="5"/>
  <c r="D116" i="5"/>
  <c r="F116" i="5"/>
  <c r="H116" i="5"/>
  <c r="L116" i="5"/>
  <c r="P116" i="5"/>
  <c r="T116" i="5"/>
  <c r="X116" i="5"/>
  <c r="AB116" i="5"/>
  <c r="AF116" i="5"/>
  <c r="G116" i="5"/>
  <c r="M116" i="5"/>
  <c r="R116" i="5"/>
  <c r="W116" i="5"/>
  <c r="AC116" i="5"/>
  <c r="AH116" i="5"/>
  <c r="I116" i="5"/>
  <c r="N116" i="5"/>
  <c r="S116" i="5"/>
  <c r="Y116" i="5"/>
  <c r="AD116" i="5"/>
  <c r="AI116" i="5"/>
  <c r="J116" i="5"/>
  <c r="O116" i="5"/>
  <c r="U116" i="5"/>
  <c r="Z116" i="5"/>
  <c r="AE116" i="5"/>
  <c r="E116" i="5"/>
  <c r="AA116" i="5"/>
  <c r="K116" i="5"/>
  <c r="AG116" i="5"/>
  <c r="Q116" i="5"/>
  <c r="V116" i="5"/>
  <c r="J16" i="9" l="1"/>
  <c r="P14" i="9"/>
  <c r="M19" i="9"/>
  <c r="Z16" i="9"/>
  <c r="O16" i="9"/>
  <c r="T16" i="9"/>
  <c r="N16" i="9"/>
  <c r="F16" i="9"/>
  <c r="AA16" i="9"/>
  <c r="P16" i="9"/>
  <c r="K16" i="9"/>
  <c r="V16" i="9"/>
  <c r="H16" i="9"/>
  <c r="L16" i="9"/>
  <c r="G16" i="9"/>
  <c r="AB16" i="9"/>
  <c r="W16" i="9"/>
  <c r="R16" i="9"/>
  <c r="X16" i="9"/>
  <c r="I16" i="9"/>
  <c r="Q16" i="9"/>
  <c r="U16" i="9"/>
  <c r="Y16" i="9"/>
  <c r="M16" i="9"/>
  <c r="S16" i="9"/>
  <c r="U20" i="9"/>
  <c r="C18" i="8"/>
  <c r="W13" i="9"/>
  <c r="C11" i="8"/>
  <c r="M17" i="9"/>
  <c r="C15" i="8"/>
  <c r="W21" i="9"/>
  <c r="C19" i="8"/>
  <c r="Z7" i="9"/>
  <c r="C6" i="8"/>
  <c r="M10" i="9"/>
  <c r="C8" i="8"/>
  <c r="E14" i="9"/>
  <c r="C12" i="8"/>
  <c r="U18" i="9"/>
  <c r="C16" i="8"/>
  <c r="U22" i="9"/>
  <c r="C20" i="8"/>
  <c r="S12" i="9"/>
  <c r="C10" i="8"/>
  <c r="H24" i="9"/>
  <c r="C22" i="8"/>
  <c r="Q8" i="9"/>
  <c r="C7" i="8"/>
  <c r="R11" i="9"/>
  <c r="C9" i="8"/>
  <c r="AB15" i="9"/>
  <c r="C13" i="8"/>
  <c r="R19" i="9"/>
  <c r="C17" i="8"/>
  <c r="AB23" i="9"/>
  <c r="C21" i="8"/>
  <c r="V8" i="9"/>
  <c r="P18" i="9"/>
  <c r="J7" i="9"/>
  <c r="H17" i="9"/>
  <c r="Z20" i="9"/>
  <c r="J17" i="9"/>
  <c r="Y19" i="9"/>
  <c r="G20" i="9"/>
  <c r="W24" i="9"/>
  <c r="AA14" i="9"/>
  <c r="I17" i="9"/>
  <c r="Q19" i="9"/>
  <c r="Q20" i="9"/>
  <c r="U24" i="9"/>
  <c r="N14" i="9"/>
  <c r="Z17" i="9"/>
  <c r="O19" i="9"/>
  <c r="F20" i="9"/>
  <c r="G24" i="9"/>
  <c r="G14" i="9"/>
  <c r="Q14" i="9"/>
  <c r="X14" i="9"/>
  <c r="U17" i="9"/>
  <c r="G17" i="9"/>
  <c r="H19" i="9"/>
  <c r="U19" i="9"/>
  <c r="I20" i="9"/>
  <c r="S20" i="9"/>
  <c r="N20" i="9"/>
  <c r="I24" i="9"/>
  <c r="R24" i="9"/>
  <c r="AB14" i="9"/>
  <c r="F14" i="9"/>
  <c r="P17" i="9"/>
  <c r="O17" i="9"/>
  <c r="S17" i="9"/>
  <c r="S19" i="9"/>
  <c r="Z19" i="9"/>
  <c r="K20" i="9"/>
  <c r="Y20" i="9"/>
  <c r="AB24" i="9"/>
  <c r="L24" i="9"/>
  <c r="X24" i="9"/>
  <c r="S14" i="9"/>
  <c r="U14" i="9"/>
  <c r="H14" i="9"/>
  <c r="AA17" i="9"/>
  <c r="R17" i="9"/>
  <c r="AB17" i="9"/>
  <c r="T19" i="9"/>
  <c r="F19" i="9"/>
  <c r="AB19" i="9"/>
  <c r="M20" i="9"/>
  <c r="J20" i="9"/>
  <c r="X20" i="9"/>
  <c r="Y24" i="9"/>
  <c r="Q24" i="9"/>
  <c r="M24" i="9"/>
  <c r="Q21" i="9"/>
  <c r="I14" i="9"/>
  <c r="Y14" i="9"/>
  <c r="T14" i="9"/>
  <c r="M14" i="9"/>
  <c r="V14" i="9"/>
  <c r="Z14" i="9"/>
  <c r="L17" i="9"/>
  <c r="E17" i="9"/>
  <c r="T17" i="9"/>
  <c r="V17" i="9"/>
  <c r="X17" i="9"/>
  <c r="W17" i="9"/>
  <c r="X19" i="9"/>
  <c r="V19" i="9"/>
  <c r="K19" i="9"/>
  <c r="G19" i="9"/>
  <c r="E19" i="9"/>
  <c r="W19" i="9"/>
  <c r="L20" i="9"/>
  <c r="V20" i="9"/>
  <c r="AB20" i="9"/>
  <c r="R20" i="9"/>
  <c r="E20" i="9"/>
  <c r="H20" i="9"/>
  <c r="P24" i="9"/>
  <c r="F24" i="9"/>
  <c r="AA24" i="9"/>
  <c r="V24" i="9"/>
  <c r="K24" i="9"/>
  <c r="S24" i="9"/>
  <c r="W14" i="9"/>
  <c r="O14" i="9"/>
  <c r="K14" i="9"/>
  <c r="J14" i="9"/>
  <c r="L14" i="9"/>
  <c r="F17" i="9"/>
  <c r="Y17" i="9"/>
  <c r="N17" i="9"/>
  <c r="K17" i="9"/>
  <c r="Q17" i="9"/>
  <c r="L19" i="9"/>
  <c r="P19" i="9"/>
  <c r="N19" i="9"/>
  <c r="AA19" i="9"/>
  <c r="J19" i="9"/>
  <c r="W20" i="9"/>
  <c r="T20" i="9"/>
  <c r="O20" i="9"/>
  <c r="P20" i="9"/>
  <c r="AA20" i="9"/>
  <c r="E24" i="9"/>
  <c r="Z24" i="9"/>
  <c r="T24" i="9"/>
  <c r="J24" i="9"/>
  <c r="O24" i="9"/>
  <c r="X8" i="9"/>
  <c r="V18" i="9"/>
  <c r="S23" i="9"/>
  <c r="Z8" i="9"/>
  <c r="H18" i="9"/>
  <c r="G21" i="9"/>
  <c r="AA21" i="9"/>
  <c r="Q23" i="9"/>
  <c r="M8" i="9"/>
  <c r="F9" i="9"/>
  <c r="U21" i="9"/>
  <c r="X23" i="9"/>
  <c r="G7" i="9"/>
  <c r="T8" i="9"/>
  <c r="AA8" i="9"/>
  <c r="Y11" i="9"/>
  <c r="T18" i="9"/>
  <c r="AB18" i="9"/>
  <c r="K21" i="9"/>
  <c r="L23" i="9"/>
  <c r="I23" i="9"/>
  <c r="O13" i="9"/>
  <c r="W8" i="9"/>
  <c r="S18" i="9"/>
  <c r="X18" i="9"/>
  <c r="E21" i="9"/>
  <c r="L21" i="9"/>
  <c r="Z23" i="9"/>
  <c r="F23" i="9"/>
  <c r="R7" i="9"/>
  <c r="G8" i="9"/>
  <c r="K8" i="9"/>
  <c r="H9" i="9"/>
  <c r="M11" i="9"/>
  <c r="AB13" i="9"/>
  <c r="Y18" i="9"/>
  <c r="Q18" i="9"/>
  <c r="F21" i="9"/>
  <c r="N21" i="9"/>
  <c r="T22" i="9"/>
  <c r="P23" i="9"/>
  <c r="Y23" i="9"/>
  <c r="L10" i="9"/>
  <c r="W11" i="9"/>
  <c r="J15" i="9"/>
  <c r="J22" i="9"/>
  <c r="R10" i="9"/>
  <c r="I12" i="9"/>
  <c r="H8" i="9"/>
  <c r="P8" i="9"/>
  <c r="O8" i="9"/>
  <c r="E8" i="9"/>
  <c r="AB8" i="9"/>
  <c r="P9" i="9"/>
  <c r="N10" i="9"/>
  <c r="AB10" i="9"/>
  <c r="AA12" i="9"/>
  <c r="E12" i="9"/>
  <c r="Z13" i="9"/>
  <c r="Z15" i="9"/>
  <c r="S15" i="9"/>
  <c r="I18" i="9"/>
  <c r="Z18" i="9"/>
  <c r="R18" i="9"/>
  <c r="J18" i="9"/>
  <c r="V21" i="9"/>
  <c r="Z21" i="9"/>
  <c r="T21" i="9"/>
  <c r="S21" i="9"/>
  <c r="AB21" i="9"/>
  <c r="X22" i="9"/>
  <c r="T23" i="9"/>
  <c r="U23" i="9"/>
  <c r="O23" i="9"/>
  <c r="V23" i="9"/>
  <c r="P10" i="9"/>
  <c r="O12" i="9"/>
  <c r="N12" i="9"/>
  <c r="V13" i="9"/>
  <c r="K15" i="9"/>
  <c r="Q15" i="9"/>
  <c r="R8" i="9"/>
  <c r="U8" i="9"/>
  <c r="Y8" i="9"/>
  <c r="F8" i="9"/>
  <c r="E10" i="9"/>
  <c r="J12" i="9"/>
  <c r="AA13" i="9"/>
  <c r="S13" i="9"/>
  <c r="I15" i="9"/>
  <c r="N18" i="9"/>
  <c r="G18" i="9"/>
  <c r="K18" i="9"/>
  <c r="E18" i="9"/>
  <c r="M18" i="9"/>
  <c r="I21" i="9"/>
  <c r="J21" i="9"/>
  <c r="O21" i="9"/>
  <c r="M21" i="9"/>
  <c r="E23" i="9"/>
  <c r="M23" i="9"/>
  <c r="W23" i="9"/>
  <c r="K23" i="9"/>
  <c r="AA23" i="9"/>
  <c r="S7" i="9"/>
  <c r="AB7" i="9"/>
  <c r="Y9" i="9"/>
  <c r="G9" i="9"/>
  <c r="Y10" i="9"/>
  <c r="I10" i="9"/>
  <c r="K10" i="9"/>
  <c r="F10" i="9"/>
  <c r="Q10" i="9"/>
  <c r="J10" i="9"/>
  <c r="AA11" i="9"/>
  <c r="G12" i="9"/>
  <c r="AB12" i="9"/>
  <c r="W12" i="9"/>
  <c r="L12" i="9"/>
  <c r="P12" i="9"/>
  <c r="H12" i="9"/>
  <c r="J13" i="9"/>
  <c r="N13" i="9"/>
  <c r="P13" i="9"/>
  <c r="Y13" i="9"/>
  <c r="H13" i="9"/>
  <c r="G13" i="9"/>
  <c r="L15" i="9"/>
  <c r="P15" i="9"/>
  <c r="H15" i="9"/>
  <c r="O15" i="9"/>
  <c r="F15" i="9"/>
  <c r="V15" i="9"/>
  <c r="S22" i="9"/>
  <c r="L22" i="9"/>
  <c r="O10" i="9"/>
  <c r="W10" i="9"/>
  <c r="AA10" i="9"/>
  <c r="X10" i="9"/>
  <c r="U10" i="9"/>
  <c r="Z10" i="9"/>
  <c r="M12" i="9"/>
  <c r="V12" i="9"/>
  <c r="K12" i="9"/>
  <c r="F12" i="9"/>
  <c r="Z12" i="9"/>
  <c r="X12" i="9"/>
  <c r="E13" i="9"/>
  <c r="U13" i="9"/>
  <c r="I13" i="9"/>
  <c r="F13" i="9"/>
  <c r="Q13" i="9"/>
  <c r="L13" i="9"/>
  <c r="T15" i="9"/>
  <c r="E15" i="9"/>
  <c r="U15" i="9"/>
  <c r="M15" i="9"/>
  <c r="R15" i="9"/>
  <c r="N15" i="9"/>
  <c r="P7" i="9"/>
  <c r="N8" i="9"/>
  <c r="L8" i="9"/>
  <c r="I8" i="9"/>
  <c r="J8" i="9"/>
  <c r="S8" i="9"/>
  <c r="Z9" i="9"/>
  <c r="G10" i="9"/>
  <c r="S10" i="9"/>
  <c r="T10" i="9"/>
  <c r="H10" i="9"/>
  <c r="V10" i="9"/>
  <c r="N11" i="9"/>
  <c r="Z11" i="9"/>
  <c r="T12" i="9"/>
  <c r="Q12" i="9"/>
  <c r="Y12" i="9"/>
  <c r="R12" i="9"/>
  <c r="U12" i="9"/>
  <c r="T13" i="9"/>
  <c r="R13" i="9"/>
  <c r="K13" i="9"/>
  <c r="M13" i="9"/>
  <c r="X13" i="9"/>
  <c r="Y15" i="9"/>
  <c r="X15" i="9"/>
  <c r="W15" i="9"/>
  <c r="G15" i="9"/>
  <c r="AA15" i="9"/>
  <c r="W18" i="9"/>
  <c r="O18" i="9"/>
  <c r="AA18" i="9"/>
  <c r="L18" i="9"/>
  <c r="F18" i="9"/>
  <c r="P21" i="9"/>
  <c r="Y21" i="9"/>
  <c r="R21" i="9"/>
  <c r="X21" i="9"/>
  <c r="H21" i="9"/>
  <c r="E22" i="9"/>
  <c r="H23" i="9"/>
  <c r="R23" i="9"/>
  <c r="G23" i="9"/>
  <c r="J23" i="9"/>
  <c r="N23" i="9"/>
  <c r="Y7" i="9"/>
  <c r="Q7" i="9"/>
  <c r="T7" i="9"/>
  <c r="V7" i="9"/>
  <c r="E7" i="9"/>
  <c r="U7" i="9"/>
  <c r="N9" i="9"/>
  <c r="U9" i="9"/>
  <c r="I9" i="9"/>
  <c r="K9" i="9"/>
  <c r="L9" i="9"/>
  <c r="S9" i="9"/>
  <c r="H11" i="9"/>
  <c r="P11" i="9"/>
  <c r="I11" i="9"/>
  <c r="J11" i="9"/>
  <c r="V11" i="9"/>
  <c r="E11" i="9"/>
  <c r="Y22" i="9"/>
  <c r="I22" i="9"/>
  <c r="K22" i="9"/>
  <c r="Z22" i="9"/>
  <c r="R22" i="9"/>
  <c r="P22" i="9"/>
  <c r="O7" i="9"/>
  <c r="I7" i="9"/>
  <c r="K7" i="9"/>
  <c r="M7" i="9"/>
  <c r="X7" i="9"/>
  <c r="H7" i="9"/>
  <c r="X9" i="9"/>
  <c r="O9" i="9"/>
  <c r="V9" i="9"/>
  <c r="T9" i="9"/>
  <c r="Q9" i="9"/>
  <c r="AB9" i="9"/>
  <c r="X11" i="9"/>
  <c r="L11" i="9"/>
  <c r="G11" i="9"/>
  <c r="U11" i="9"/>
  <c r="F11" i="9"/>
  <c r="K11" i="9"/>
  <c r="O22" i="9"/>
  <c r="W22" i="9"/>
  <c r="AA22" i="9"/>
  <c r="M22" i="9"/>
  <c r="H22" i="9"/>
  <c r="AB22" i="9"/>
  <c r="N7" i="9"/>
  <c r="W7" i="9"/>
  <c r="AA7" i="9"/>
  <c r="L7" i="9"/>
  <c r="F7" i="9"/>
  <c r="AA9" i="9"/>
  <c r="R9" i="9"/>
  <c r="E9" i="9"/>
  <c r="J9" i="9"/>
  <c r="M9" i="9"/>
  <c r="T11" i="9"/>
  <c r="S11" i="9"/>
  <c r="Q11" i="9"/>
  <c r="AB11" i="9"/>
  <c r="O11" i="9"/>
  <c r="N22" i="9"/>
  <c r="G22" i="9"/>
  <c r="Q22" i="9"/>
  <c r="F22" i="9"/>
  <c r="V22" i="9"/>
  <c r="X6" i="9"/>
  <c r="M6" i="9"/>
  <c r="K6" i="9"/>
  <c r="Z6" i="9"/>
  <c r="I6" i="9"/>
  <c r="U6" i="9"/>
  <c r="W6" i="9"/>
  <c r="L6" i="9"/>
  <c r="S6" i="9"/>
  <c r="J6" i="9"/>
  <c r="F6" i="9"/>
  <c r="P6" i="9"/>
  <c r="AB6" i="9"/>
  <c r="Q6" i="9"/>
  <c r="N6" i="9"/>
  <c r="Y6" i="9"/>
  <c r="E6" i="9"/>
  <c r="R6" i="9"/>
  <c r="G6" i="9"/>
  <c r="H6" i="9"/>
  <c r="O6" i="9"/>
  <c r="AA6" i="9"/>
  <c r="V6" i="9"/>
  <c r="T6" i="9"/>
  <c r="F401" i="10"/>
  <c r="E402" i="10"/>
  <c r="K25" i="5"/>
  <c r="I25" i="5"/>
  <c r="H25" i="5"/>
  <c r="J25" i="5"/>
  <c r="E403" i="10" l="1"/>
  <c r="F402" i="10"/>
  <c r="E25" i="5"/>
  <c r="G25" i="5"/>
  <c r="D25" i="5"/>
  <c r="F25" i="5"/>
  <c r="D25" i="9" l="1"/>
  <c r="E404" i="10"/>
  <c r="F403" i="10"/>
  <c r="C52" i="5"/>
  <c r="R25" i="9" l="1"/>
  <c r="C23" i="8"/>
  <c r="AB25" i="9"/>
  <c r="Q25" i="9"/>
  <c r="S25" i="9"/>
  <c r="O25" i="9"/>
  <c r="J25" i="9"/>
  <c r="E25" i="9"/>
  <c r="I25" i="9"/>
  <c r="K25" i="9"/>
  <c r="F25" i="9"/>
  <c r="U25" i="9"/>
  <c r="X25" i="9"/>
  <c r="G25" i="9"/>
  <c r="V25" i="9"/>
  <c r="M25" i="9"/>
  <c r="P25" i="9"/>
  <c r="H25" i="9"/>
  <c r="Z25" i="9"/>
  <c r="Y25" i="9"/>
  <c r="T25" i="9"/>
  <c r="L25" i="9"/>
  <c r="AA25" i="9"/>
  <c r="N25" i="9"/>
  <c r="W25" i="9"/>
  <c r="F404" i="10"/>
  <c r="E405" i="10"/>
  <c r="C25" i="5"/>
  <c r="F405" i="10" l="1"/>
  <c r="E406" i="10"/>
  <c r="C402" i="5"/>
  <c r="E407" i="10" l="1"/>
  <c r="F407" i="10" s="1"/>
  <c r="F406" i="10"/>
  <c r="F194" i="5"/>
  <c r="F408" i="10" l="1"/>
  <c r="E194" i="5"/>
  <c r="AG194" i="5"/>
  <c r="X194" i="5"/>
  <c r="V194" i="5"/>
  <c r="AD194" i="5"/>
  <c r="T194" i="5"/>
  <c r="M194" i="5"/>
  <c r="G194" i="5"/>
  <c r="Q194" i="5"/>
  <c r="AI194" i="5"/>
  <c r="N194" i="5"/>
  <c r="L194" i="5"/>
  <c r="U194" i="5"/>
  <c r="K194" i="5"/>
  <c r="I194" i="5"/>
  <c r="AF194" i="5"/>
  <c r="AH194" i="5"/>
  <c r="R194" i="5"/>
  <c r="J194" i="5"/>
  <c r="Y194" i="5"/>
  <c r="AE194" i="5"/>
  <c r="AB194" i="5"/>
  <c r="Z194" i="5"/>
  <c r="AA194" i="5"/>
  <c r="AC194" i="5"/>
  <c r="P194" i="5"/>
  <c r="D194" i="5"/>
  <c r="O194" i="5"/>
  <c r="W194" i="5"/>
  <c r="H194" i="5"/>
  <c r="S194" i="5"/>
  <c r="G385" i="10" l="1"/>
  <c r="BJ243" i="9" s="1"/>
  <c r="G384" i="10"/>
  <c r="G386" i="10"/>
  <c r="BK243" i="9" s="1"/>
  <c r="G387" i="10"/>
  <c r="BL243" i="9" s="1"/>
  <c r="G388" i="10"/>
  <c r="BM243" i="9" s="1"/>
  <c r="G389" i="10"/>
  <c r="BN243" i="9" s="1"/>
  <c r="G390" i="10"/>
  <c r="G391" i="10"/>
  <c r="G392" i="10"/>
  <c r="G393" i="10"/>
  <c r="G394" i="10"/>
  <c r="BS243" i="9" s="1"/>
  <c r="G395" i="10"/>
  <c r="BT243" i="9" s="1"/>
  <c r="G396" i="10"/>
  <c r="BU243" i="9" s="1"/>
  <c r="G397" i="10"/>
  <c r="BV243" i="9" s="1"/>
  <c r="G398" i="10"/>
  <c r="G399" i="10"/>
  <c r="G400" i="10"/>
  <c r="G401" i="10"/>
  <c r="G402" i="10"/>
  <c r="CA243" i="9" s="1"/>
  <c r="G403" i="10"/>
  <c r="CB243" i="9" s="1"/>
  <c r="G404" i="10"/>
  <c r="CC243" i="9" s="1"/>
  <c r="G405" i="10"/>
  <c r="CD243" i="9" s="1"/>
  <c r="G407" i="10"/>
  <c r="CF243" i="9" s="1"/>
  <c r="G406" i="10"/>
  <c r="CE243" i="9" s="1"/>
  <c r="C141" i="5"/>
  <c r="C187" i="5" s="1"/>
  <c r="BX243" i="9" l="1"/>
  <c r="AR243" i="9"/>
  <c r="BW243" i="9"/>
  <c r="AQ243" i="9"/>
  <c r="AM243" i="9"/>
  <c r="BO243" i="9"/>
  <c r="BR243" i="9"/>
  <c r="AP243" i="9"/>
  <c r="G408" i="10"/>
  <c r="BI243" i="9"/>
  <c r="BP243" i="9"/>
  <c r="AN243" i="9"/>
  <c r="BZ243" i="9"/>
  <c r="AT243" i="9"/>
  <c r="BY243" i="9"/>
  <c r="AS243" i="9"/>
  <c r="BQ243" i="9"/>
  <c r="AO243" i="9"/>
  <c r="C145" i="5"/>
  <c r="C151" i="5"/>
  <c r="C146" i="5"/>
  <c r="C147" i="5"/>
  <c r="C148" i="5"/>
  <c r="AU263" i="9" l="1"/>
  <c r="AU243" i="9"/>
  <c r="AU252" i="9"/>
  <c r="BO252" i="9" s="1"/>
  <c r="K252" i="9" s="1"/>
  <c r="AU260" i="9"/>
  <c r="BQ260" i="9" s="1"/>
  <c r="M260" i="9" s="1"/>
  <c r="AU249" i="9"/>
  <c r="BQ249" i="9" s="1"/>
  <c r="M249" i="9" s="1"/>
  <c r="AU259" i="9"/>
  <c r="BI259" i="9" s="1"/>
  <c r="AU253" i="9"/>
  <c r="BZ253" i="9" s="1"/>
  <c r="V253" i="9" s="1"/>
  <c r="AU262" i="9"/>
  <c r="BP262" i="9" s="1"/>
  <c r="L262" i="9" s="1"/>
  <c r="AU255" i="9"/>
  <c r="BQ255" i="9" s="1"/>
  <c r="M255" i="9" s="1"/>
  <c r="AU256" i="9"/>
  <c r="BI256" i="9" s="1"/>
  <c r="AU258" i="9"/>
  <c r="BZ258" i="9" s="1"/>
  <c r="V258" i="9" s="1"/>
  <c r="AU247" i="9"/>
  <c r="BQ247" i="9" s="1"/>
  <c r="M247" i="9" s="1"/>
  <c r="AU251" i="9"/>
  <c r="BQ251" i="9" s="1"/>
  <c r="M251" i="9" s="1"/>
  <c r="AU264" i="9"/>
  <c r="AU261" i="9"/>
  <c r="BI261" i="9" s="1"/>
  <c r="AU254" i="9"/>
  <c r="BO254" i="9" s="1"/>
  <c r="K254" i="9" s="1"/>
  <c r="AU248" i="9"/>
  <c r="BI248" i="9" s="1"/>
  <c r="AU257" i="9"/>
  <c r="BI257" i="9" s="1"/>
  <c r="AU246" i="9"/>
  <c r="BQ246" i="9" s="1"/>
  <c r="AU250" i="9"/>
  <c r="BW250" i="9" s="1"/>
  <c r="S250" i="9" s="1"/>
  <c r="C149" i="5"/>
  <c r="BO263" i="9" l="1"/>
  <c r="K263" i="9" s="1"/>
  <c r="BI263" i="9"/>
  <c r="E263" i="9" s="1"/>
  <c r="BW263" i="9"/>
  <c r="S263" i="9" s="1"/>
  <c r="BR263" i="9"/>
  <c r="N263" i="9" s="1"/>
  <c r="BN264" i="9"/>
  <c r="J264" i="9" s="1"/>
  <c r="BJ264" i="9"/>
  <c r="F264" i="9" s="1"/>
  <c r="BS264" i="9"/>
  <c r="O264" i="9" s="1"/>
  <c r="CE264" i="9"/>
  <c r="AA264" i="9" s="1"/>
  <c r="BV264" i="9"/>
  <c r="R264" i="9" s="1"/>
  <c r="BT264" i="9"/>
  <c r="P264" i="9" s="1"/>
  <c r="CF264" i="9"/>
  <c r="AB264" i="9" s="1"/>
  <c r="CC264" i="9"/>
  <c r="Y264" i="9" s="1"/>
  <c r="CA264" i="9"/>
  <c r="W264" i="9" s="1"/>
  <c r="BK264" i="9"/>
  <c r="G264" i="9" s="1"/>
  <c r="CD264" i="9"/>
  <c r="Z264" i="9" s="1"/>
  <c r="BU264" i="9"/>
  <c r="Q264" i="9" s="1"/>
  <c r="CB264" i="9"/>
  <c r="X264" i="9" s="1"/>
  <c r="BL264" i="9"/>
  <c r="H264" i="9" s="1"/>
  <c r="BM264" i="9"/>
  <c r="I264" i="9" s="1"/>
  <c r="BX264" i="9"/>
  <c r="T264" i="9" s="1"/>
  <c r="BQ264" i="9"/>
  <c r="M264" i="9" s="1"/>
  <c r="BI264" i="9"/>
  <c r="BX263" i="9"/>
  <c r="T263" i="9" s="1"/>
  <c r="BQ263" i="9"/>
  <c r="M263" i="9" s="1"/>
  <c r="BR264" i="9"/>
  <c r="N264" i="9" s="1"/>
  <c r="BP264" i="9"/>
  <c r="L264" i="9" s="1"/>
  <c r="BZ264" i="9"/>
  <c r="V264" i="9" s="1"/>
  <c r="BY264" i="9"/>
  <c r="U264" i="9" s="1"/>
  <c r="BU263" i="9"/>
  <c r="Q263" i="9" s="1"/>
  <c r="CB263" i="9"/>
  <c r="X263" i="9" s="1"/>
  <c r="BT263" i="9"/>
  <c r="P263" i="9" s="1"/>
  <c r="CF263" i="9"/>
  <c r="AB263" i="9" s="1"/>
  <c r="CC263" i="9"/>
  <c r="Y263" i="9" s="1"/>
  <c r="BJ263" i="9"/>
  <c r="F263" i="9" s="1"/>
  <c r="BS263" i="9"/>
  <c r="O263" i="9" s="1"/>
  <c r="CE263" i="9"/>
  <c r="AA263" i="9" s="1"/>
  <c r="BV263" i="9"/>
  <c r="R263" i="9" s="1"/>
  <c r="BL263" i="9"/>
  <c r="H263" i="9" s="1"/>
  <c r="BM263" i="9"/>
  <c r="CA263" i="9"/>
  <c r="W263" i="9" s="1"/>
  <c r="BK263" i="9"/>
  <c r="G263" i="9" s="1"/>
  <c r="CD263" i="9"/>
  <c r="Z263" i="9" s="1"/>
  <c r="BN263" i="9"/>
  <c r="J263" i="9" s="1"/>
  <c r="BP263" i="9"/>
  <c r="L263" i="9" s="1"/>
  <c r="BZ263" i="9"/>
  <c r="V263" i="9" s="1"/>
  <c r="BO264" i="9"/>
  <c r="K264" i="9" s="1"/>
  <c r="BW264" i="9"/>
  <c r="S264" i="9" s="1"/>
  <c r="BY263" i="9"/>
  <c r="U263" i="9" s="1"/>
  <c r="BY260" i="9"/>
  <c r="U260" i="9" s="1"/>
  <c r="BR260" i="9"/>
  <c r="N260" i="9" s="1"/>
  <c r="BP260" i="9"/>
  <c r="L260" i="9" s="1"/>
  <c r="BW260" i="9"/>
  <c r="S260" i="9" s="1"/>
  <c r="BR247" i="9"/>
  <c r="N247" i="9" s="1"/>
  <c r="BW254" i="9"/>
  <c r="S254" i="9" s="1"/>
  <c r="BP254" i="9"/>
  <c r="L254" i="9" s="1"/>
  <c r="BO256" i="9"/>
  <c r="K256" i="9" s="1"/>
  <c r="BX254" i="9"/>
  <c r="T254" i="9" s="1"/>
  <c r="BR254" i="9"/>
  <c r="N254" i="9" s="1"/>
  <c r="BR255" i="9"/>
  <c r="N255" i="9" s="1"/>
  <c r="BW258" i="9"/>
  <c r="S258" i="9" s="1"/>
  <c r="BY249" i="9"/>
  <c r="U249" i="9" s="1"/>
  <c r="BR251" i="9"/>
  <c r="N251" i="9" s="1"/>
  <c r="BP251" i="9"/>
  <c r="L251" i="9" s="1"/>
  <c r="BW251" i="9"/>
  <c r="S251" i="9" s="1"/>
  <c r="BR248" i="9"/>
  <c r="N248" i="9" s="1"/>
  <c r="BR258" i="9"/>
  <c r="N258" i="9" s="1"/>
  <c r="BX248" i="9"/>
  <c r="T248" i="9" s="1"/>
  <c r="BX251" i="9"/>
  <c r="T251" i="9" s="1"/>
  <c r="BP258" i="9"/>
  <c r="L258" i="9" s="1"/>
  <c r="BR261" i="9"/>
  <c r="N261" i="9" s="1"/>
  <c r="BW261" i="9"/>
  <c r="S261" i="9" s="1"/>
  <c r="BW255" i="9"/>
  <c r="S255" i="9" s="1"/>
  <c r="BR246" i="9"/>
  <c r="N246" i="9" s="1"/>
  <c r="BW249" i="9"/>
  <c r="S249" i="9" s="1"/>
  <c r="BX249" i="9"/>
  <c r="T249" i="9" s="1"/>
  <c r="BX255" i="9"/>
  <c r="T255" i="9" s="1"/>
  <c r="BP255" i="9"/>
  <c r="L255" i="9" s="1"/>
  <c r="BI249" i="9"/>
  <c r="E249" i="9" s="1"/>
  <c r="BW246" i="9"/>
  <c r="S246" i="9" s="1"/>
  <c r="BW248" i="9"/>
  <c r="S248" i="9" s="1"/>
  <c r="BR249" i="9"/>
  <c r="N249" i="9" s="1"/>
  <c r="BX246" i="9"/>
  <c r="BX258" i="9"/>
  <c r="T258" i="9" s="1"/>
  <c r="BX260" i="9"/>
  <c r="T260" i="9" s="1"/>
  <c r="BP249" i="9"/>
  <c r="L249" i="9" s="1"/>
  <c r="BY258" i="9"/>
  <c r="U258" i="9" s="1"/>
  <c r="BO249" i="9"/>
  <c r="K249" i="9" s="1"/>
  <c r="BW253" i="9"/>
  <c r="S253" i="9" s="1"/>
  <c r="BX253" i="9"/>
  <c r="T253" i="9" s="1"/>
  <c r="BP256" i="9"/>
  <c r="L256" i="9" s="1"/>
  <c r="BY253" i="9"/>
  <c r="U253" i="9" s="1"/>
  <c r="BW247" i="9"/>
  <c r="S247" i="9" s="1"/>
  <c r="BR253" i="9"/>
  <c r="N253" i="9" s="1"/>
  <c r="BX247" i="9"/>
  <c r="T247" i="9" s="1"/>
  <c r="BP253" i="9"/>
  <c r="L253" i="9" s="1"/>
  <c r="BO253" i="9"/>
  <c r="K253" i="9" s="1"/>
  <c r="BY246" i="9"/>
  <c r="BY254" i="9"/>
  <c r="U254" i="9" s="1"/>
  <c r="BI258" i="9"/>
  <c r="E258" i="9" s="1"/>
  <c r="BP248" i="9"/>
  <c r="L248" i="9" s="1"/>
  <c r="BP261" i="9"/>
  <c r="L261" i="9" s="1"/>
  <c r="BY248" i="9"/>
  <c r="U248" i="9" s="1"/>
  <c r="BY261" i="9"/>
  <c r="U261" i="9" s="1"/>
  <c r="BO261" i="9"/>
  <c r="K261" i="9" s="1"/>
  <c r="BO248" i="9"/>
  <c r="K248" i="9" s="1"/>
  <c r="BO255" i="9"/>
  <c r="K255" i="9" s="1"/>
  <c r="BI255" i="9"/>
  <c r="E255" i="9" s="1"/>
  <c r="BX261" i="9"/>
  <c r="T261" i="9" s="1"/>
  <c r="BY255" i="9"/>
  <c r="U255" i="9" s="1"/>
  <c r="BO260" i="9"/>
  <c r="K260" i="9" s="1"/>
  <c r="BI253" i="9"/>
  <c r="E253" i="9" s="1"/>
  <c r="BO246" i="9"/>
  <c r="BI247" i="9"/>
  <c r="E247" i="9" s="1"/>
  <c r="BP246" i="9"/>
  <c r="BO251" i="9"/>
  <c r="K251" i="9" s="1"/>
  <c r="BI251" i="9"/>
  <c r="E251" i="9" s="1"/>
  <c r="BY251" i="9"/>
  <c r="U251" i="9" s="1"/>
  <c r="BO258" i="9"/>
  <c r="K258" i="9" s="1"/>
  <c r="BO257" i="9"/>
  <c r="K257" i="9" s="1"/>
  <c r="BR250" i="9"/>
  <c r="N250" i="9" s="1"/>
  <c r="BR257" i="9"/>
  <c r="N257" i="9" s="1"/>
  <c r="BX257" i="9"/>
  <c r="T257" i="9" s="1"/>
  <c r="BX250" i="9"/>
  <c r="T250" i="9" s="1"/>
  <c r="BW262" i="9"/>
  <c r="S262" i="9" s="1"/>
  <c r="BR252" i="9"/>
  <c r="N252" i="9" s="1"/>
  <c r="BP252" i="9"/>
  <c r="L252" i="9" s="1"/>
  <c r="BI246" i="9"/>
  <c r="BQ256" i="9"/>
  <c r="M256" i="9" s="1"/>
  <c r="BZ255" i="9"/>
  <c r="V255" i="9" s="1"/>
  <c r="BZ260" i="9"/>
  <c r="V260" i="9" s="1"/>
  <c r="BQ257" i="9"/>
  <c r="M257" i="9" s="1"/>
  <c r="BI260" i="9"/>
  <c r="E260" i="9" s="1"/>
  <c r="BQ248" i="9"/>
  <c r="M248" i="9" s="1"/>
  <c r="BQ261" i="9"/>
  <c r="M261" i="9" s="1"/>
  <c r="BZ248" i="9"/>
  <c r="V248" i="9" s="1"/>
  <c r="BZ247" i="9"/>
  <c r="V247" i="9" s="1"/>
  <c r="E256" i="9"/>
  <c r="E257" i="9"/>
  <c r="E259" i="9"/>
  <c r="BK262" i="9"/>
  <c r="G262" i="9" s="1"/>
  <c r="BU262" i="9"/>
  <c r="Q262" i="9" s="1"/>
  <c r="CD262" i="9"/>
  <c r="Z262" i="9" s="1"/>
  <c r="BJ262" i="9"/>
  <c r="F262" i="9" s="1"/>
  <c r="BN262" i="9"/>
  <c r="J262" i="9" s="1"/>
  <c r="CF262" i="9"/>
  <c r="AB262" i="9" s="1"/>
  <c r="CC262" i="9"/>
  <c r="Y262" i="9" s="1"/>
  <c r="BM262" i="9"/>
  <c r="I262" i="9" s="1"/>
  <c r="CB262" i="9"/>
  <c r="X262" i="9" s="1"/>
  <c r="BL262" i="9"/>
  <c r="H262" i="9" s="1"/>
  <c r="CA262" i="9"/>
  <c r="W262" i="9" s="1"/>
  <c r="BV262" i="9"/>
  <c r="R262" i="9" s="1"/>
  <c r="BS262" i="9"/>
  <c r="O262" i="9" s="1"/>
  <c r="CE262" i="9"/>
  <c r="AA262" i="9" s="1"/>
  <c r="BT262" i="9"/>
  <c r="P262" i="9" s="1"/>
  <c r="BL259" i="9"/>
  <c r="H259" i="9" s="1"/>
  <c r="BN259" i="9"/>
  <c r="J259" i="9" s="1"/>
  <c r="CF259" i="9"/>
  <c r="AB259" i="9" s="1"/>
  <c r="BK259" i="9"/>
  <c r="G259" i="9" s="1"/>
  <c r="CC259" i="9"/>
  <c r="Y259" i="9" s="1"/>
  <c r="BU259" i="9"/>
  <c r="Q259" i="9" s="1"/>
  <c r="CD259" i="9"/>
  <c r="Z259" i="9" s="1"/>
  <c r="BM259" i="9"/>
  <c r="I259" i="9" s="1"/>
  <c r="CA259" i="9"/>
  <c r="W259" i="9" s="1"/>
  <c r="BT259" i="9"/>
  <c r="P259" i="9" s="1"/>
  <c r="BS259" i="9"/>
  <c r="O259" i="9" s="1"/>
  <c r="CB259" i="9"/>
  <c r="X259" i="9" s="1"/>
  <c r="BV259" i="9"/>
  <c r="R259" i="9" s="1"/>
  <c r="CE259" i="9"/>
  <c r="AA259" i="9" s="1"/>
  <c r="BJ259" i="9"/>
  <c r="F259" i="9" s="1"/>
  <c r="BL252" i="9"/>
  <c r="H252" i="9" s="1"/>
  <c r="CD252" i="9"/>
  <c r="Z252" i="9" s="1"/>
  <c r="BN252" i="9"/>
  <c r="J252" i="9" s="1"/>
  <c r="BK252" i="9"/>
  <c r="G252" i="9" s="1"/>
  <c r="CC252" i="9"/>
  <c r="Y252" i="9" s="1"/>
  <c r="BM252" i="9"/>
  <c r="I252" i="9" s="1"/>
  <c r="BJ252" i="9"/>
  <c r="F252" i="9" s="1"/>
  <c r="CE252" i="9"/>
  <c r="AA252" i="9" s="1"/>
  <c r="CA252" i="9"/>
  <c r="W252" i="9" s="1"/>
  <c r="CF252" i="9"/>
  <c r="AB252" i="9" s="1"/>
  <c r="BS252" i="9"/>
  <c r="O252" i="9" s="1"/>
  <c r="BT252" i="9"/>
  <c r="P252" i="9" s="1"/>
  <c r="BU252" i="9"/>
  <c r="Q252" i="9" s="1"/>
  <c r="BV252" i="9"/>
  <c r="R252" i="9" s="1"/>
  <c r="CB252" i="9"/>
  <c r="X252" i="9" s="1"/>
  <c r="M246" i="9"/>
  <c r="BY262" i="9"/>
  <c r="U262" i="9" s="1"/>
  <c r="BO259" i="9"/>
  <c r="K259" i="9" s="1"/>
  <c r="BI262" i="9"/>
  <c r="CA250" i="9"/>
  <c r="W250" i="9" s="1"/>
  <c r="CD250" i="9"/>
  <c r="Z250" i="9" s="1"/>
  <c r="CE250" i="9"/>
  <c r="AA250" i="9" s="1"/>
  <c r="CF250" i="9"/>
  <c r="AB250" i="9" s="1"/>
  <c r="BU250" i="9"/>
  <c r="Q250" i="9" s="1"/>
  <c r="BJ250" i="9"/>
  <c r="F250" i="9" s="1"/>
  <c r="BM250" i="9"/>
  <c r="I250" i="9" s="1"/>
  <c r="BL250" i="9"/>
  <c r="H250" i="9" s="1"/>
  <c r="BV250" i="9"/>
  <c r="R250" i="9" s="1"/>
  <c r="CB250" i="9"/>
  <c r="X250" i="9" s="1"/>
  <c r="BN250" i="9"/>
  <c r="J250" i="9" s="1"/>
  <c r="BS250" i="9"/>
  <c r="O250" i="9" s="1"/>
  <c r="BK250" i="9"/>
  <c r="G250" i="9" s="1"/>
  <c r="CC250" i="9"/>
  <c r="Y250" i="9" s="1"/>
  <c r="BT250" i="9"/>
  <c r="P250" i="9" s="1"/>
  <c r="BZ257" i="9"/>
  <c r="V257" i="9" s="1"/>
  <c r="BX259" i="9"/>
  <c r="T259" i="9" s="1"/>
  <c r="BX252" i="9"/>
  <c r="T252" i="9" s="1"/>
  <c r="BP247" i="9"/>
  <c r="L247" i="9" s="1"/>
  <c r="BP257" i="9"/>
  <c r="L257" i="9" s="1"/>
  <c r="BY252" i="9"/>
  <c r="U252" i="9" s="1"/>
  <c r="BY259" i="9"/>
  <c r="U259" i="9" s="1"/>
  <c r="BY257" i="9"/>
  <c r="U257" i="9" s="1"/>
  <c r="BO247" i="9"/>
  <c r="K247" i="9" s="1"/>
  <c r="BI250" i="9"/>
  <c r="CB246" i="9"/>
  <c r="CD246" i="9"/>
  <c r="BT246" i="9"/>
  <c r="CC246" i="9"/>
  <c r="BU246" i="9"/>
  <c r="BM246" i="9"/>
  <c r="CA246" i="9"/>
  <c r="BJ246" i="9"/>
  <c r="CF246" i="9"/>
  <c r="BS246" i="9"/>
  <c r="BK246" i="9"/>
  <c r="BL246" i="9"/>
  <c r="BV246" i="9"/>
  <c r="CE246" i="9"/>
  <c r="BN246" i="9"/>
  <c r="CD254" i="9"/>
  <c r="Z254" i="9" s="1"/>
  <c r="BJ254" i="9"/>
  <c r="F254" i="9" s="1"/>
  <c r="CC254" i="9"/>
  <c r="Y254" i="9" s="1"/>
  <c r="CB254" i="9"/>
  <c r="X254" i="9" s="1"/>
  <c r="CA254" i="9"/>
  <c r="W254" i="9" s="1"/>
  <c r="BT254" i="9"/>
  <c r="P254" i="9" s="1"/>
  <c r="BU254" i="9"/>
  <c r="Q254" i="9" s="1"/>
  <c r="BL254" i="9"/>
  <c r="H254" i="9" s="1"/>
  <c r="BN254" i="9"/>
  <c r="J254" i="9" s="1"/>
  <c r="CF254" i="9"/>
  <c r="AB254" i="9" s="1"/>
  <c r="BS254" i="9"/>
  <c r="O254" i="9" s="1"/>
  <c r="BK254" i="9"/>
  <c r="G254" i="9" s="1"/>
  <c r="BM254" i="9"/>
  <c r="I254" i="9" s="1"/>
  <c r="BV254" i="9"/>
  <c r="R254" i="9" s="1"/>
  <c r="CE254" i="9"/>
  <c r="AA254" i="9" s="1"/>
  <c r="BS251" i="9"/>
  <c r="O251" i="9" s="1"/>
  <c r="BM251" i="9"/>
  <c r="I251" i="9" s="1"/>
  <c r="CD251" i="9"/>
  <c r="Z251" i="9" s="1"/>
  <c r="BT251" i="9"/>
  <c r="P251" i="9" s="1"/>
  <c r="BK251" i="9"/>
  <c r="G251" i="9" s="1"/>
  <c r="CC251" i="9"/>
  <c r="Y251" i="9" s="1"/>
  <c r="BU251" i="9"/>
  <c r="Q251" i="9" s="1"/>
  <c r="BJ251" i="9"/>
  <c r="F251" i="9" s="1"/>
  <c r="CB251" i="9"/>
  <c r="X251" i="9" s="1"/>
  <c r="BL251" i="9"/>
  <c r="H251" i="9" s="1"/>
  <c r="BV251" i="9"/>
  <c r="R251" i="9" s="1"/>
  <c r="CE251" i="9"/>
  <c r="AA251" i="9" s="1"/>
  <c r="CF251" i="9"/>
  <c r="AB251" i="9" s="1"/>
  <c r="CA251" i="9"/>
  <c r="W251" i="9" s="1"/>
  <c r="BN251" i="9"/>
  <c r="J251" i="9" s="1"/>
  <c r="I263" i="9"/>
  <c r="CB258" i="9"/>
  <c r="X258" i="9" s="1"/>
  <c r="BL258" i="9"/>
  <c r="H258" i="9" s="1"/>
  <c r="BN258" i="9"/>
  <c r="J258" i="9" s="1"/>
  <c r="BT258" i="9"/>
  <c r="P258" i="9" s="1"/>
  <c r="BS258" i="9"/>
  <c r="O258" i="9" s="1"/>
  <c r="BM258" i="9"/>
  <c r="I258" i="9" s="1"/>
  <c r="BV258" i="9"/>
  <c r="R258" i="9" s="1"/>
  <c r="BK258" i="9"/>
  <c r="G258" i="9" s="1"/>
  <c r="BU258" i="9"/>
  <c r="Q258" i="9" s="1"/>
  <c r="CF258" i="9"/>
  <c r="AB258" i="9" s="1"/>
  <c r="BJ258" i="9"/>
  <c r="F258" i="9" s="1"/>
  <c r="CA258" i="9"/>
  <c r="W258" i="9" s="1"/>
  <c r="CE258" i="9"/>
  <c r="AA258" i="9" s="1"/>
  <c r="CC258" i="9"/>
  <c r="Y258" i="9" s="1"/>
  <c r="CD258" i="9"/>
  <c r="Z258" i="9" s="1"/>
  <c r="BV249" i="9"/>
  <c r="R249" i="9" s="1"/>
  <c r="CC249" i="9"/>
  <c r="Y249" i="9" s="1"/>
  <c r="BJ249" i="9"/>
  <c r="F249" i="9" s="1"/>
  <c r="CE249" i="9"/>
  <c r="AA249" i="9" s="1"/>
  <c r="CF249" i="9"/>
  <c r="AB249" i="9" s="1"/>
  <c r="BM249" i="9"/>
  <c r="I249" i="9" s="1"/>
  <c r="BL249" i="9"/>
  <c r="H249" i="9" s="1"/>
  <c r="BN249" i="9"/>
  <c r="J249" i="9" s="1"/>
  <c r="BT249" i="9"/>
  <c r="P249" i="9" s="1"/>
  <c r="CA249" i="9"/>
  <c r="W249" i="9" s="1"/>
  <c r="BU249" i="9"/>
  <c r="Q249" i="9" s="1"/>
  <c r="CB249" i="9"/>
  <c r="X249" i="9" s="1"/>
  <c r="CD249" i="9"/>
  <c r="Z249" i="9" s="1"/>
  <c r="BS249" i="9"/>
  <c r="O249" i="9" s="1"/>
  <c r="BK249" i="9"/>
  <c r="G249" i="9" s="1"/>
  <c r="BZ251" i="9"/>
  <c r="V251" i="9" s="1"/>
  <c r="BZ246" i="9"/>
  <c r="BQ258" i="9"/>
  <c r="M258" i="9" s="1"/>
  <c r="BQ250" i="9"/>
  <c r="M250" i="9" s="1"/>
  <c r="BQ252" i="9"/>
  <c r="M252" i="9" s="1"/>
  <c r="CE257" i="9"/>
  <c r="AA257" i="9" s="1"/>
  <c r="CF257" i="9"/>
  <c r="AB257" i="9" s="1"/>
  <c r="BM257" i="9"/>
  <c r="I257" i="9" s="1"/>
  <c r="BU257" i="9"/>
  <c r="Q257" i="9" s="1"/>
  <c r="BJ257" i="9"/>
  <c r="F257" i="9" s="1"/>
  <c r="CB257" i="9"/>
  <c r="X257" i="9" s="1"/>
  <c r="BL257" i="9"/>
  <c r="H257" i="9" s="1"/>
  <c r="CD257" i="9"/>
  <c r="Z257" i="9" s="1"/>
  <c r="CC257" i="9"/>
  <c r="Y257" i="9" s="1"/>
  <c r="CA257" i="9"/>
  <c r="W257" i="9" s="1"/>
  <c r="BV257" i="9"/>
  <c r="R257" i="9" s="1"/>
  <c r="BT257" i="9"/>
  <c r="P257" i="9" s="1"/>
  <c r="BS257" i="9"/>
  <c r="O257" i="9" s="1"/>
  <c r="BK257" i="9"/>
  <c r="G257" i="9" s="1"/>
  <c r="BN257" i="9"/>
  <c r="J257" i="9" s="1"/>
  <c r="BN247" i="9"/>
  <c r="J247" i="9" s="1"/>
  <c r="BT247" i="9"/>
  <c r="P247" i="9" s="1"/>
  <c r="BS247" i="9"/>
  <c r="O247" i="9" s="1"/>
  <c r="CC247" i="9"/>
  <c r="Y247" i="9" s="1"/>
  <c r="CB247" i="9"/>
  <c r="X247" i="9" s="1"/>
  <c r="BL247" i="9"/>
  <c r="H247" i="9" s="1"/>
  <c r="CA247" i="9"/>
  <c r="W247" i="9" s="1"/>
  <c r="BV247" i="9"/>
  <c r="R247" i="9" s="1"/>
  <c r="CE247" i="9"/>
  <c r="AA247" i="9" s="1"/>
  <c r="CF247" i="9"/>
  <c r="AB247" i="9" s="1"/>
  <c r="BK247" i="9"/>
  <c r="G247" i="9" s="1"/>
  <c r="CD247" i="9"/>
  <c r="Z247" i="9" s="1"/>
  <c r="BU247" i="9"/>
  <c r="Q247" i="9" s="1"/>
  <c r="BM247" i="9"/>
  <c r="I247" i="9" s="1"/>
  <c r="BJ247" i="9"/>
  <c r="F247" i="9" s="1"/>
  <c r="BV256" i="9"/>
  <c r="R256" i="9" s="1"/>
  <c r="BN256" i="9"/>
  <c r="J256" i="9" s="1"/>
  <c r="BT256" i="9"/>
  <c r="P256" i="9" s="1"/>
  <c r="BM256" i="9"/>
  <c r="I256" i="9" s="1"/>
  <c r="CB256" i="9"/>
  <c r="X256" i="9" s="1"/>
  <c r="CF256" i="9"/>
  <c r="AB256" i="9" s="1"/>
  <c r="BJ256" i="9"/>
  <c r="F256" i="9" s="1"/>
  <c r="BL256" i="9"/>
  <c r="H256" i="9" s="1"/>
  <c r="CD256" i="9"/>
  <c r="Z256" i="9" s="1"/>
  <c r="BS256" i="9"/>
  <c r="O256" i="9" s="1"/>
  <c r="BU256" i="9"/>
  <c r="Q256" i="9" s="1"/>
  <c r="BK256" i="9"/>
  <c r="G256" i="9" s="1"/>
  <c r="CA256" i="9"/>
  <c r="W256" i="9" s="1"/>
  <c r="CE256" i="9"/>
  <c r="AA256" i="9" s="1"/>
  <c r="CC256" i="9"/>
  <c r="Y256" i="9" s="1"/>
  <c r="CB253" i="9"/>
  <c r="X253" i="9" s="1"/>
  <c r="BT253" i="9"/>
  <c r="P253" i="9" s="1"/>
  <c r="CF253" i="9"/>
  <c r="AB253" i="9" s="1"/>
  <c r="CC253" i="9"/>
  <c r="Y253" i="9" s="1"/>
  <c r="BJ253" i="9"/>
  <c r="F253" i="9" s="1"/>
  <c r="BM253" i="9"/>
  <c r="I253" i="9" s="1"/>
  <c r="BL253" i="9"/>
  <c r="H253" i="9" s="1"/>
  <c r="CA253" i="9"/>
  <c r="W253" i="9" s="1"/>
  <c r="BN253" i="9"/>
  <c r="J253" i="9" s="1"/>
  <c r="BS253" i="9"/>
  <c r="O253" i="9" s="1"/>
  <c r="CD253" i="9"/>
  <c r="Z253" i="9" s="1"/>
  <c r="BV253" i="9"/>
  <c r="R253" i="9" s="1"/>
  <c r="CE253" i="9"/>
  <c r="AA253" i="9" s="1"/>
  <c r="BU253" i="9"/>
  <c r="Q253" i="9" s="1"/>
  <c r="BK253" i="9"/>
  <c r="G253" i="9" s="1"/>
  <c r="BZ250" i="9"/>
  <c r="V250" i="9" s="1"/>
  <c r="BZ259" i="9"/>
  <c r="V259" i="9" s="1"/>
  <c r="BZ262" i="9"/>
  <c r="V262" i="9" s="1"/>
  <c r="BW256" i="9"/>
  <c r="S256" i="9" s="1"/>
  <c r="BW259" i="9"/>
  <c r="S259" i="9" s="1"/>
  <c r="BR259" i="9"/>
  <c r="N259" i="9" s="1"/>
  <c r="BW252" i="9"/>
  <c r="S252" i="9" s="1"/>
  <c r="BW257" i="9"/>
  <c r="S257" i="9" s="1"/>
  <c r="BR256" i="9"/>
  <c r="N256" i="9" s="1"/>
  <c r="BR262" i="9"/>
  <c r="N262" i="9" s="1"/>
  <c r="BX262" i="9"/>
  <c r="T262" i="9" s="1"/>
  <c r="BX256" i="9"/>
  <c r="T256" i="9" s="1"/>
  <c r="BP250" i="9"/>
  <c r="L250" i="9" s="1"/>
  <c r="BP259" i="9"/>
  <c r="L259" i="9" s="1"/>
  <c r="BY247" i="9"/>
  <c r="U247" i="9" s="1"/>
  <c r="BY256" i="9"/>
  <c r="U256" i="9" s="1"/>
  <c r="BY250" i="9"/>
  <c r="U250" i="9" s="1"/>
  <c r="BO262" i="9"/>
  <c r="K262" i="9" s="1"/>
  <c r="BO250" i="9"/>
  <c r="K250" i="9" s="1"/>
  <c r="BI252" i="9"/>
  <c r="E248" i="9"/>
  <c r="BI254" i="9"/>
  <c r="E261" i="9"/>
  <c r="CB248" i="9"/>
  <c r="X248" i="9" s="1"/>
  <c r="BL248" i="9"/>
  <c r="H248" i="9" s="1"/>
  <c r="CA248" i="9"/>
  <c r="W248" i="9" s="1"/>
  <c r="BU248" i="9"/>
  <c r="Q248" i="9" s="1"/>
  <c r="BV248" i="9"/>
  <c r="R248" i="9" s="1"/>
  <c r="BM248" i="9"/>
  <c r="I248" i="9" s="1"/>
  <c r="CD248" i="9"/>
  <c r="Z248" i="9" s="1"/>
  <c r="CE248" i="9"/>
  <c r="AA248" i="9" s="1"/>
  <c r="BT248" i="9"/>
  <c r="P248" i="9" s="1"/>
  <c r="BJ248" i="9"/>
  <c r="F248" i="9" s="1"/>
  <c r="BN248" i="9"/>
  <c r="J248" i="9" s="1"/>
  <c r="CF248" i="9"/>
  <c r="AB248" i="9" s="1"/>
  <c r="BK248" i="9"/>
  <c r="G248" i="9" s="1"/>
  <c r="CC248" i="9"/>
  <c r="Y248" i="9" s="1"/>
  <c r="BS248" i="9"/>
  <c r="O248" i="9" s="1"/>
  <c r="CA261" i="9"/>
  <c r="W261" i="9" s="1"/>
  <c r="CD261" i="9"/>
  <c r="Z261" i="9" s="1"/>
  <c r="BK261" i="9"/>
  <c r="G261" i="9" s="1"/>
  <c r="BU261" i="9"/>
  <c r="Q261" i="9" s="1"/>
  <c r="BN261" i="9"/>
  <c r="J261" i="9" s="1"/>
  <c r="CC261" i="9"/>
  <c r="Y261" i="9" s="1"/>
  <c r="CF261" i="9"/>
  <c r="AB261" i="9" s="1"/>
  <c r="BS261" i="9"/>
  <c r="O261" i="9" s="1"/>
  <c r="CB261" i="9"/>
  <c r="X261" i="9" s="1"/>
  <c r="BL261" i="9"/>
  <c r="H261" i="9" s="1"/>
  <c r="BV261" i="9"/>
  <c r="R261" i="9" s="1"/>
  <c r="CE261" i="9"/>
  <c r="AA261" i="9" s="1"/>
  <c r="BJ261" i="9"/>
  <c r="F261" i="9" s="1"/>
  <c r="BT261" i="9"/>
  <c r="P261" i="9" s="1"/>
  <c r="BM261" i="9"/>
  <c r="I261" i="9" s="1"/>
  <c r="CE255" i="9"/>
  <c r="AA255" i="9" s="1"/>
  <c r="CF255" i="9"/>
  <c r="AB255" i="9" s="1"/>
  <c r="BU255" i="9"/>
  <c r="Q255" i="9" s="1"/>
  <c r="CB255" i="9"/>
  <c r="X255" i="9" s="1"/>
  <c r="BL255" i="9"/>
  <c r="H255" i="9" s="1"/>
  <c r="BV255" i="9"/>
  <c r="R255" i="9" s="1"/>
  <c r="BN255" i="9"/>
  <c r="J255" i="9" s="1"/>
  <c r="CC255" i="9"/>
  <c r="Y255" i="9" s="1"/>
  <c r="CD255" i="9"/>
  <c r="Z255" i="9" s="1"/>
  <c r="BK255" i="9"/>
  <c r="G255" i="9" s="1"/>
  <c r="CA255" i="9"/>
  <c r="W255" i="9" s="1"/>
  <c r="BM255" i="9"/>
  <c r="I255" i="9" s="1"/>
  <c r="BT255" i="9"/>
  <c r="P255" i="9" s="1"/>
  <c r="BS255" i="9"/>
  <c r="O255" i="9" s="1"/>
  <c r="BJ255" i="9"/>
  <c r="F255" i="9" s="1"/>
  <c r="CE260" i="9"/>
  <c r="AA260" i="9" s="1"/>
  <c r="BS260" i="9"/>
  <c r="O260" i="9" s="1"/>
  <c r="BL260" i="9"/>
  <c r="H260" i="9" s="1"/>
  <c r="BN260" i="9"/>
  <c r="J260" i="9" s="1"/>
  <c r="CC260" i="9"/>
  <c r="Y260" i="9" s="1"/>
  <c r="BU260" i="9"/>
  <c r="Q260" i="9" s="1"/>
  <c r="CB260" i="9"/>
  <c r="X260" i="9" s="1"/>
  <c r="CA260" i="9"/>
  <c r="W260" i="9" s="1"/>
  <c r="CD260" i="9"/>
  <c r="Z260" i="9" s="1"/>
  <c r="CF260" i="9"/>
  <c r="AB260" i="9" s="1"/>
  <c r="BK260" i="9"/>
  <c r="G260" i="9" s="1"/>
  <c r="BV260" i="9"/>
  <c r="R260" i="9" s="1"/>
  <c r="BJ260" i="9"/>
  <c r="F260" i="9" s="1"/>
  <c r="BT260" i="9"/>
  <c r="P260" i="9" s="1"/>
  <c r="BM260" i="9"/>
  <c r="I260" i="9" s="1"/>
  <c r="BZ252" i="9"/>
  <c r="V252" i="9" s="1"/>
  <c r="BZ261" i="9"/>
  <c r="V261" i="9" s="1"/>
  <c r="BZ256" i="9"/>
  <c r="V256" i="9" s="1"/>
  <c r="BZ249" i="9"/>
  <c r="V249" i="9" s="1"/>
  <c r="BZ254" i="9"/>
  <c r="V254" i="9" s="1"/>
  <c r="BQ259" i="9"/>
  <c r="M259" i="9" s="1"/>
  <c r="BQ254" i="9"/>
  <c r="M254" i="9" s="1"/>
  <c r="BQ262" i="9"/>
  <c r="M262" i="9" s="1"/>
  <c r="BQ253" i="9"/>
  <c r="M253" i="9" s="1"/>
  <c r="BH263" i="9" l="1"/>
  <c r="BH264" i="9"/>
  <c r="E264" i="9"/>
  <c r="CF265" i="9"/>
  <c r="AB265" i="9" s="1"/>
  <c r="BX265" i="9"/>
  <c r="T265" i="9" s="1"/>
  <c r="T246" i="9"/>
  <c r="BZ265" i="9"/>
  <c r="V265" i="9" s="1"/>
  <c r="BL265" i="9"/>
  <c r="H265" i="9" s="1"/>
  <c r="BJ265" i="9"/>
  <c r="F265" i="9" s="1"/>
  <c r="CC265" i="9"/>
  <c r="Y265" i="9" s="1"/>
  <c r="K246" i="9"/>
  <c r="BO265" i="9"/>
  <c r="K265" i="9" s="1"/>
  <c r="BQ265" i="9"/>
  <c r="M265" i="9" s="1"/>
  <c r="CB265" i="9"/>
  <c r="X265" i="9" s="1"/>
  <c r="U246" i="9"/>
  <c r="BY265" i="9"/>
  <c r="U265" i="9" s="1"/>
  <c r="BN265" i="9"/>
  <c r="J265" i="9" s="1"/>
  <c r="BK265" i="9"/>
  <c r="G265" i="9" s="1"/>
  <c r="CA265" i="9"/>
  <c r="W265" i="9" s="1"/>
  <c r="BT265" i="9"/>
  <c r="P265" i="9" s="1"/>
  <c r="BR265" i="9"/>
  <c r="N265" i="9" s="1"/>
  <c r="BV265" i="9"/>
  <c r="R265" i="9" s="1"/>
  <c r="BU265" i="9"/>
  <c r="Q265" i="9" s="1"/>
  <c r="BW265" i="9"/>
  <c r="S265" i="9" s="1"/>
  <c r="CE265" i="9"/>
  <c r="AA265" i="9" s="1"/>
  <c r="BS265" i="9"/>
  <c r="O265" i="9" s="1"/>
  <c r="BM265" i="9"/>
  <c r="I265" i="9" s="1"/>
  <c r="CD265" i="9"/>
  <c r="Z265" i="9" s="1"/>
  <c r="E246" i="9"/>
  <c r="BI265" i="9"/>
  <c r="E265" i="9" s="1"/>
  <c r="L246" i="9"/>
  <c r="BP265" i="9"/>
  <c r="L265" i="9" s="1"/>
  <c r="BH251" i="9"/>
  <c r="D251" i="9" s="1"/>
  <c r="BH261" i="9"/>
  <c r="D261" i="9" s="1"/>
  <c r="E254" i="9"/>
  <c r="BH254" i="9"/>
  <c r="D254" i="9" s="1"/>
  <c r="V246" i="9"/>
  <c r="R246" i="9"/>
  <c r="Q246" i="9"/>
  <c r="BH253" i="9"/>
  <c r="D253" i="9" s="1"/>
  <c r="BH246" i="9"/>
  <c r="BH259" i="9"/>
  <c r="D259" i="9" s="1"/>
  <c r="BH257" i="9"/>
  <c r="D257" i="9" s="1"/>
  <c r="BH248" i="9"/>
  <c r="D248" i="9" s="1"/>
  <c r="BH249" i="9"/>
  <c r="D249" i="9" s="1"/>
  <c r="H246" i="9"/>
  <c r="F246" i="9"/>
  <c r="Y246" i="9"/>
  <c r="E250" i="9"/>
  <c r="BH250" i="9"/>
  <c r="D250" i="9" s="1"/>
  <c r="BH252" i="9"/>
  <c r="D252" i="9" s="1"/>
  <c r="E252" i="9"/>
  <c r="J246" i="9"/>
  <c r="G246" i="9"/>
  <c r="W246" i="9"/>
  <c r="P246" i="9"/>
  <c r="D263" i="9"/>
  <c r="AB246" i="9"/>
  <c r="X246" i="9"/>
  <c r="BH262" i="9"/>
  <c r="D262" i="9" s="1"/>
  <c r="E262" i="9"/>
  <c r="BH258" i="9"/>
  <c r="D258" i="9" s="1"/>
  <c r="BH247" i="9"/>
  <c r="D247" i="9" s="1"/>
  <c r="AA246" i="9"/>
  <c r="O246" i="9"/>
  <c r="I246" i="9"/>
  <c r="Z246" i="9"/>
  <c r="BH255" i="9"/>
  <c r="D255" i="9" s="1"/>
  <c r="BH260" i="9"/>
  <c r="D260" i="9" s="1"/>
  <c r="D264" i="9"/>
  <c r="BH256" i="9"/>
  <c r="D256" i="9" s="1"/>
  <c r="BH265" i="9" l="1"/>
  <c r="D265" i="9" s="1"/>
  <c r="D246" i="9"/>
</calcChain>
</file>

<file path=xl/sharedStrings.xml><?xml version="1.0" encoding="utf-8"?>
<sst xmlns="http://schemas.openxmlformats.org/spreadsheetml/2006/main" count="9445" uniqueCount="625">
  <si>
    <t>Lp.</t>
  </si>
  <si>
    <t>Nr linii/nazwa przewoźnika</t>
  </si>
  <si>
    <t>Nr boczny pojazdu</t>
  </si>
  <si>
    <t>Kierunek</t>
  </si>
  <si>
    <t>Nr kwestionariusza</t>
  </si>
  <si>
    <t>Nr przystanku</t>
  </si>
  <si>
    <t>ID obserwatora</t>
  </si>
  <si>
    <t>Numer punktu pomiarowego</t>
  </si>
  <si>
    <r>
      <t xml:space="preserve">Godzina pomiaru </t>
    </r>
    <r>
      <rPr>
        <b/>
        <sz val="11"/>
        <color theme="1"/>
        <rFont val="Calibri"/>
        <family val="2"/>
        <charset val="238"/>
        <scheme val="minor"/>
      </rPr>
      <t>[gg:mm]</t>
    </r>
  </si>
  <si>
    <t>Szacowana liczba pasażerów w pojeździe</t>
  </si>
  <si>
    <t>Rodzaj badanego pojazdu</t>
  </si>
  <si>
    <r>
      <t>Data wypełnienia kwestionariusza 
[</t>
    </r>
    <r>
      <rPr>
        <b/>
        <sz val="11"/>
        <color theme="1"/>
        <rFont val="Calibri"/>
        <family val="2"/>
        <charset val="238"/>
        <scheme val="minor"/>
      </rPr>
      <t>rrrr-mm-dd]</t>
    </r>
  </si>
  <si>
    <t>T</t>
  </si>
  <si>
    <t>AZ</t>
  </si>
  <si>
    <t>AK</t>
  </si>
  <si>
    <t>AD</t>
  </si>
  <si>
    <t>B</t>
  </si>
  <si>
    <t>P2</t>
  </si>
  <si>
    <t>MB</t>
  </si>
  <si>
    <t>K2</t>
  </si>
  <si>
    <t>S</t>
  </si>
  <si>
    <t>PE</t>
  </si>
  <si>
    <t>P3</t>
  </si>
  <si>
    <t>VOLVO 7000A</t>
  </si>
  <si>
    <t>VOLVO 7700A</t>
  </si>
  <si>
    <t>PESA2010NW</t>
  </si>
  <si>
    <t>SKODA 19T</t>
  </si>
  <si>
    <t>SKODA 16T</t>
  </si>
  <si>
    <t>MODERUS BETA MF 19 AC</t>
  </si>
  <si>
    <t>MODERUS BETA MF 24 AC</t>
  </si>
  <si>
    <t>205 WrAs</t>
  </si>
  <si>
    <t>204 WrAs</t>
  </si>
  <si>
    <t>105 NWr</t>
  </si>
  <si>
    <t>105 Na</t>
  </si>
  <si>
    <t>VOLVO 7700</t>
  </si>
  <si>
    <t>VOLVO 7700H (Hybryda)</t>
  </si>
  <si>
    <t>Mercedes-Benz O 530 K Citaro</t>
  </si>
  <si>
    <t>Mercedes-Benz O 530 G Citaro</t>
  </si>
  <si>
    <t>Mercedes-Benz O 530 G Citaro 2</t>
  </si>
  <si>
    <t>Mercedes-Benz 628 02 Citaro</t>
  </si>
  <si>
    <t>Mercedes-Benz 628 03 Citaro G</t>
  </si>
  <si>
    <t>Typ pojazdu</t>
  </si>
  <si>
    <t>liczba miejsc stojących</t>
  </si>
  <si>
    <t>liczba miejsc siedzących</t>
  </si>
  <si>
    <t>Numer boczny</t>
  </si>
  <si>
    <t>Nazwa pojazdu</t>
  </si>
  <si>
    <t>SOLARIS URBINO 12</t>
  </si>
  <si>
    <t>SOLARIS URBINO 18</t>
  </si>
  <si>
    <t>MERCEDES-BENZ 628 02 Citaro</t>
  </si>
  <si>
    <t>MERCEDES-BENZ 628 03 Citaro G</t>
  </si>
  <si>
    <t>MERCEDES-BENZ O 530 G Citaro</t>
  </si>
  <si>
    <t>MERCEDES-BENZ O 530 G Citaro 2</t>
  </si>
  <si>
    <t>MERCEDES-BENZ O 530 Citaro</t>
  </si>
  <si>
    <t>miejsca siedzące</t>
  </si>
  <si>
    <t>miejsca stojące</t>
  </si>
  <si>
    <t>NUMER BOCZNY</t>
  </si>
  <si>
    <t>TYP POJAZDU</t>
  </si>
  <si>
    <t>pojazd pusty</t>
  </si>
  <si>
    <t>kilku pasażerów</t>
  </si>
  <si>
    <t>zajęta połowa miejsc siedzących</t>
  </si>
  <si>
    <t>zajęta większość miejsc siedzących, brak, lub pojedyncze osoby stoją</t>
  </si>
  <si>
    <t>Zajęte wszystkie miejsca siedzące (zajęta połowa przestrzeni przeznaczonej dla osób stojących)</t>
  </si>
  <si>
    <t>zajęte wszystkie miejsca siedzące oraz większość miejsc stojących</t>
  </si>
  <si>
    <t>pojazd przepełniony, tzw. „plecy na drzwiach” (bardzo tłoczno)</t>
  </si>
  <si>
    <t>SUMA</t>
  </si>
  <si>
    <t>LICZBA OSÓB W POJEŹDZIE</t>
  </si>
  <si>
    <t>Solaris Urbino 8,6</t>
  </si>
  <si>
    <t>MAN Lion’s Cit</t>
  </si>
  <si>
    <t>MAN Lion’s City G</t>
  </si>
  <si>
    <t>Autosan Lider 9</t>
  </si>
  <si>
    <t>Neoplan N4420</t>
  </si>
  <si>
    <t>Autosan Wetlina - 1</t>
  </si>
  <si>
    <t>MAN NL 202</t>
  </si>
  <si>
    <t>Neoplan N4016NF</t>
  </si>
  <si>
    <t>SOR CN12</t>
  </si>
  <si>
    <t>Solaris Valletta 11</t>
  </si>
  <si>
    <t>SOR BN12</t>
  </si>
  <si>
    <t>SOR BN9,5</t>
  </si>
  <si>
    <t>SOR CN9,5</t>
  </si>
  <si>
    <t>SOR BN8,5</t>
  </si>
  <si>
    <t>SOR CN8,5</t>
  </si>
  <si>
    <t>MAN EL 283</t>
  </si>
  <si>
    <t>Autosan A0909L</t>
  </si>
  <si>
    <t>Autosan A0808T</t>
  </si>
  <si>
    <t>Mercedes-Benz Sprinter Mk I</t>
  </si>
  <si>
    <t>FIAT Ducato II</t>
  </si>
  <si>
    <t>Mercedes-Benz 416 CDI</t>
  </si>
  <si>
    <t>Mercedes-Benz 615 D</t>
  </si>
  <si>
    <t>Mercedes-Benz 815 D</t>
  </si>
  <si>
    <t>Mercedes-Benz 313 CDI</t>
  </si>
  <si>
    <t>Mercedes-Benz 519 CDI</t>
  </si>
  <si>
    <t>Volkswagen Crafter</t>
  </si>
  <si>
    <t>Iveco Daily 65C18 / Kutsenits City VI</t>
  </si>
  <si>
    <t xml:space="preserve">Jelcz 120M/3 </t>
  </si>
  <si>
    <t>Jelcz M081MB</t>
  </si>
  <si>
    <t>Autosan H7</t>
  </si>
  <si>
    <t>Mercedes-Benz O405N</t>
  </si>
  <si>
    <t>Mercedes O345</t>
  </si>
  <si>
    <t>Mercedes-Benz O405N2</t>
  </si>
  <si>
    <t>Mercedes-Benz O303-10RHS</t>
  </si>
  <si>
    <t>Mercedes-Benz Conecto LF A30</t>
  </si>
  <si>
    <t>Solaris Urbino 12</t>
  </si>
  <si>
    <t>Neoplan N316 Ü</t>
  </si>
  <si>
    <t>Neoplan N4021</t>
  </si>
  <si>
    <t>MPK Wrocław</t>
  </si>
  <si>
    <t>Michalczewski sp. z.o.o.</t>
  </si>
  <si>
    <t>SOR CN 12</t>
  </si>
  <si>
    <t>Bus Marco Polo Wratislavia 1992</t>
  </si>
  <si>
    <t>DLA Wrocław</t>
  </si>
  <si>
    <t>Jelcz M11</t>
  </si>
  <si>
    <t>Peugeot Partner</t>
  </si>
  <si>
    <t>Ikarus 260</t>
  </si>
  <si>
    <t>Ikarus 280.26</t>
  </si>
  <si>
    <t>DLA</t>
  </si>
  <si>
    <t>Autosan H6</t>
  </si>
  <si>
    <t>Jelcz L090M</t>
  </si>
  <si>
    <t>Jelcz 120M</t>
  </si>
  <si>
    <t>Jelcz L11.2</t>
  </si>
  <si>
    <t>Mercedes-Benz O530</t>
  </si>
  <si>
    <t>Mercedes Sprinter</t>
  </si>
  <si>
    <t>Setra S213</t>
  </si>
  <si>
    <t>MAN SL223</t>
  </si>
  <si>
    <t>Bogdan A092</t>
  </si>
  <si>
    <t>Polbus</t>
  </si>
  <si>
    <t>Nazwa</t>
  </si>
  <si>
    <t>K1</t>
  </si>
  <si>
    <t>Wrocław</t>
  </si>
  <si>
    <t>Beskid</t>
  </si>
  <si>
    <t>Jelcz-Laskowice</t>
  </si>
  <si>
    <t>Oława</t>
  </si>
  <si>
    <t>Oleśnica</t>
  </si>
  <si>
    <t>Kąty Wrocławskie</t>
  </si>
  <si>
    <t>Ostrzeszów</t>
  </si>
  <si>
    <t>PKS Oława</t>
  </si>
  <si>
    <t>PKS Hrubieszów</t>
  </si>
  <si>
    <t>Szkolny</t>
  </si>
  <si>
    <t>P1</t>
  </si>
  <si>
    <t>Daniel</t>
  </si>
  <si>
    <t>RAZEM</t>
  </si>
  <si>
    <t>Punkt pomiarowy</t>
  </si>
  <si>
    <t>Rodzaj przewoźnika</t>
  </si>
  <si>
    <t>przewoźnik obsługujący ruch regionalny</t>
  </si>
  <si>
    <t>przewoźnik autobusów turystycznych</t>
  </si>
  <si>
    <t>5. Struktura przewozów w komunikacji autobusowej, której organizatorem jest Gmina Wrocław w podziale na autobusy dzienne normalne, pospieszne, szczytowe, podmiejskie i strefowe oraz dla komunikacji autobusowej, której organizatorem nie jest Gmina Wrocław</t>
  </si>
  <si>
    <t>WYKONANIE KOMPLEKSOWYCH BADAŃ RUCHU</t>
  </si>
  <si>
    <t>WE WROCŁAWIU I OTOCZENIU - KBR 2018</t>
  </si>
  <si>
    <t>RAPORT Z REALIZACJI ETAPU V</t>
  </si>
  <si>
    <t>.</t>
  </si>
  <si>
    <t>Wrocław, 2018 r</t>
  </si>
  <si>
    <t>w pojazdach komunikacji zbiorowej</t>
  </si>
  <si>
    <t>Przedstawienie wyników pomiarów liczby pasażerów</t>
  </si>
  <si>
    <t>6. Liczba pasażerów w poszczególnych środkach komunikacji zbiorowej, w poszczególnych kwadransach i godzinach pomiarowychautobusowej, której organizatorem nie jest Gmina Wrocław</t>
  </si>
  <si>
    <t>Flixbus</t>
  </si>
  <si>
    <t>502/Trako</t>
  </si>
  <si>
    <t>522/Polbus</t>
  </si>
  <si>
    <t>512/Polbus</t>
  </si>
  <si>
    <t>Ziębice</t>
  </si>
  <si>
    <t>przewoźnik autobusowej komunikacji dalekobieżnej</t>
  </si>
  <si>
    <t>brak danych</t>
  </si>
  <si>
    <t>Godzina pomocnicza - interwał 15 minutowy</t>
  </si>
  <si>
    <t>Godzina pomocnicza - interwał godzinowy</t>
  </si>
  <si>
    <t>STOPIEŃ WYKORZYSTANIA</t>
  </si>
  <si>
    <t>DZIEŃ ROBOCZY</t>
  </si>
  <si>
    <t xml:space="preserve"> </t>
  </si>
  <si>
    <r>
      <t xml:space="preserve">ID odcinka
</t>
    </r>
    <r>
      <rPr>
        <sz val="8"/>
        <rFont val="Verdana"/>
        <family val="2"/>
        <charset val="238"/>
      </rPr>
      <t>(wg Modelu Ruchu dla Wrocławia)</t>
    </r>
  </si>
  <si>
    <r>
      <t xml:space="preserve">ID węzła początkowego
</t>
    </r>
    <r>
      <rPr>
        <sz val="8"/>
        <rFont val="Verdana"/>
        <family val="2"/>
        <charset val="238"/>
      </rPr>
      <t>(wg Modelu Ruchu dla Wrocławia)</t>
    </r>
  </si>
  <si>
    <r>
      <t xml:space="preserve">ID węzła końcowego
</t>
    </r>
    <r>
      <rPr>
        <sz val="8"/>
        <rFont val="Verdana"/>
        <family val="2"/>
        <charset val="238"/>
      </rPr>
      <t>(wg Modelu Ruchu dla Wrocławia)</t>
    </r>
  </si>
  <si>
    <t>Eurobus</t>
  </si>
  <si>
    <t>Ekspres Bus</t>
  </si>
  <si>
    <t>Psary</t>
  </si>
  <si>
    <t>Turbo Trans</t>
  </si>
  <si>
    <t>PKS Wieluń</t>
  </si>
  <si>
    <t>East Weast Eurolines</t>
  </si>
  <si>
    <t>Oborniki Śląskie</t>
  </si>
  <si>
    <t>rk_01_DW342</t>
  </si>
  <si>
    <t>Wińsko</t>
  </si>
  <si>
    <t xml:space="preserve">Wińsko </t>
  </si>
  <si>
    <t>Osolin</t>
  </si>
  <si>
    <t>Trzebnica</t>
  </si>
  <si>
    <t>rk_02_DK5</t>
  </si>
  <si>
    <t>PKS Wołów</t>
  </si>
  <si>
    <t>Wołów</t>
  </si>
  <si>
    <t>Winiszka</t>
  </si>
  <si>
    <t>Żmigród</t>
  </si>
  <si>
    <t xml:space="preserve">Trzebnica </t>
  </si>
  <si>
    <t>Gieuszt Trans</t>
  </si>
  <si>
    <t>Perfeir Bus</t>
  </si>
  <si>
    <t>rk_03_DK15</t>
  </si>
  <si>
    <t xml:space="preserve"> Szkolny</t>
  </si>
  <si>
    <t>Milicz</t>
  </si>
  <si>
    <t>Margo Travel</t>
  </si>
  <si>
    <t xml:space="preserve">Grochowa </t>
  </si>
  <si>
    <t>Sulmierzyce</t>
  </si>
  <si>
    <t>Skoroszów</t>
  </si>
  <si>
    <t>Eska Trans</t>
  </si>
  <si>
    <t xml:space="preserve">rk_04_DW340 </t>
  </si>
  <si>
    <t>8/Polbus</t>
  </si>
  <si>
    <t>H7 10.02</t>
  </si>
  <si>
    <t>rk_04_DW340</t>
  </si>
  <si>
    <t>AURORA</t>
  </si>
  <si>
    <t>rk_05_DW340</t>
  </si>
  <si>
    <t>Dobroszyce</t>
  </si>
  <si>
    <t>AZ1012T</t>
  </si>
  <si>
    <t>Węgrów</t>
  </si>
  <si>
    <t>rk_06</t>
  </si>
  <si>
    <t>Beskid Autobusy</t>
  </si>
  <si>
    <t>Wieruszów</t>
  </si>
  <si>
    <t>Kangurek</t>
  </si>
  <si>
    <t>PKS Ostrów Wielkopolski</t>
  </si>
  <si>
    <t>Sindbad</t>
  </si>
  <si>
    <t>Syców</t>
  </si>
  <si>
    <t>Polonus</t>
  </si>
  <si>
    <t>Ostrów Wielkopolski</t>
  </si>
  <si>
    <t>PKS Sieradz</t>
  </si>
  <si>
    <t>Łódź</t>
  </si>
  <si>
    <t>Sieradz</t>
  </si>
  <si>
    <t>rk_07_DW451</t>
  </si>
  <si>
    <t>Namysłów</t>
  </si>
  <si>
    <t>VIP</t>
  </si>
  <si>
    <t>PKS Kluczbork</t>
  </si>
  <si>
    <t>DM</t>
  </si>
  <si>
    <t>rk_08_DW396</t>
  </si>
  <si>
    <t>M Kurowska</t>
  </si>
  <si>
    <t>PKS Brzeg</t>
  </si>
  <si>
    <t>rk_09_DK94</t>
  </si>
  <si>
    <t>Świerczów</t>
  </si>
  <si>
    <t>Elica</t>
  </si>
  <si>
    <t xml:space="preserve">Brzeg Dolny </t>
  </si>
  <si>
    <t>Tiger-Bus</t>
  </si>
  <si>
    <t>Lorenz</t>
  </si>
  <si>
    <t>Przewozy Osobowe</t>
  </si>
  <si>
    <t>Ronal</t>
  </si>
  <si>
    <t>Lider</t>
  </si>
  <si>
    <t>Przemyśl</t>
  </si>
  <si>
    <t>Gliwice</t>
  </si>
  <si>
    <t>Za Lille</t>
  </si>
  <si>
    <t>ORTH</t>
  </si>
  <si>
    <t>Ascon-Nowak</t>
  </si>
  <si>
    <t>Martex</t>
  </si>
  <si>
    <t>Astec</t>
  </si>
  <si>
    <t>Marbus</t>
  </si>
  <si>
    <t>Erth</t>
  </si>
  <si>
    <t>Strzelin</t>
  </si>
  <si>
    <t>rk_11_DK39</t>
  </si>
  <si>
    <t xml:space="preserve">Strzelin </t>
  </si>
  <si>
    <t>GAYER (BN)</t>
  </si>
  <si>
    <t>Bus Travers</t>
  </si>
  <si>
    <t>A0909L</t>
  </si>
  <si>
    <t>RANDOR</t>
  </si>
  <si>
    <t>ABS</t>
  </si>
  <si>
    <t>Szydziu Travel</t>
  </si>
  <si>
    <t xml:space="preserve">SETRA TURYSTYCZNA </t>
  </si>
  <si>
    <t>OŁAWA</t>
  </si>
  <si>
    <t>ARRIVABUS</t>
  </si>
  <si>
    <t>Wiązów</t>
  </si>
  <si>
    <t>rk_12_DW378</t>
  </si>
  <si>
    <t xml:space="preserve">LEW TRANS </t>
  </si>
  <si>
    <t>Łojowice</t>
  </si>
  <si>
    <t>rk_13_DK395</t>
  </si>
  <si>
    <t>Wycieczka</t>
  </si>
  <si>
    <t>Mundi</t>
  </si>
  <si>
    <t>Vesper</t>
  </si>
  <si>
    <t>Paczków</t>
  </si>
  <si>
    <t>Katolickie Liceum</t>
  </si>
  <si>
    <t>Heizungsbaw</t>
  </si>
  <si>
    <t>Przewozy osobowe</t>
  </si>
  <si>
    <t>Kazanów</t>
  </si>
  <si>
    <t>Guliwer</t>
  </si>
  <si>
    <t>rk_14_DK39</t>
  </si>
  <si>
    <t>Voyager</t>
  </si>
  <si>
    <t>Łagiewniki</t>
  </si>
  <si>
    <t>LAND</t>
  </si>
  <si>
    <t>Marecki</t>
  </si>
  <si>
    <t>Pegaz</t>
  </si>
  <si>
    <t>MAR TRAVEL</t>
  </si>
  <si>
    <t>Kobierzyce</t>
  </si>
  <si>
    <t>rk_15_DK8</t>
  </si>
  <si>
    <t>Tronsise</t>
  </si>
  <si>
    <t>Nevca</t>
  </si>
  <si>
    <t>Bielawa</t>
  </si>
  <si>
    <t>Nasfed</t>
  </si>
  <si>
    <t>FanLogic</t>
  </si>
  <si>
    <t>PKS Dzierżoniów</t>
  </si>
  <si>
    <t>Dzierżoniów</t>
  </si>
  <si>
    <t>Romańczuk</t>
  </si>
  <si>
    <t>WABCO</t>
  </si>
  <si>
    <t>Kudowa-Zdrój</t>
  </si>
  <si>
    <t>PKS Kłodzko</t>
  </si>
  <si>
    <t>L6</t>
  </si>
  <si>
    <t>Chełm</t>
  </si>
  <si>
    <t>Cordiev</t>
  </si>
  <si>
    <t>Nowa Ruda</t>
  </si>
  <si>
    <t>PKS</t>
  </si>
  <si>
    <t>Pracowniczy Nevca</t>
  </si>
  <si>
    <t>Marco Polo</t>
  </si>
  <si>
    <t>LG</t>
  </si>
  <si>
    <t>Hau Rasenn Baum</t>
  </si>
  <si>
    <t>Exclusive</t>
  </si>
  <si>
    <t>Via-Bus</t>
  </si>
  <si>
    <t>Milcz-Reiseu</t>
  </si>
  <si>
    <t>Tomas</t>
  </si>
  <si>
    <t>Transporter</t>
  </si>
  <si>
    <t>Intertrans</t>
  </si>
  <si>
    <t>Jordanów</t>
  </si>
  <si>
    <t>Ludwiczak</t>
  </si>
  <si>
    <t>Bos sc.</t>
  </si>
  <si>
    <t>Kub</t>
  </si>
  <si>
    <t>Banelli Bus</t>
  </si>
  <si>
    <t>Cadier</t>
  </si>
  <si>
    <t>Schoonaret</t>
  </si>
  <si>
    <t>Avista</t>
  </si>
  <si>
    <t>PKS Lublin</t>
  </si>
  <si>
    <t>Lublin</t>
  </si>
  <si>
    <t>Ricardo</t>
  </si>
  <si>
    <t>Maxpol</t>
  </si>
  <si>
    <t>JAGATOUR</t>
  </si>
  <si>
    <t>H&amp;Z Jankowscy</t>
  </si>
  <si>
    <t>Anjon</t>
  </si>
  <si>
    <t>Laponder</t>
  </si>
  <si>
    <t>EuroExpress</t>
  </si>
  <si>
    <t>Kłodzko</t>
  </si>
  <si>
    <t>COLUMBUS</t>
  </si>
  <si>
    <t>Manikar</t>
  </si>
  <si>
    <t>Akademia piłkarska</t>
  </si>
  <si>
    <t>Pieszczyce</t>
  </si>
  <si>
    <t xml:space="preserve">PKS </t>
  </si>
  <si>
    <t>Praga</t>
  </si>
  <si>
    <t>PKS Gorzów Wielkopolski</t>
  </si>
  <si>
    <t>rk_16_DK35</t>
  </si>
  <si>
    <t>Wałbrzych</t>
  </si>
  <si>
    <t>Sobótka Zachodnia</t>
  </si>
  <si>
    <t>PWHD</t>
  </si>
  <si>
    <t>Sulistrowiczki</t>
  </si>
  <si>
    <t>Świdnica</t>
  </si>
  <si>
    <t>Kunów</t>
  </si>
  <si>
    <t>Przewozy Miłosław 
Szczepański</t>
  </si>
  <si>
    <t>Knauf</t>
  </si>
  <si>
    <t>Księżnik</t>
  </si>
  <si>
    <t>Sobótka-Orsay</t>
  </si>
  <si>
    <t>Wałbrzych-Orsay</t>
  </si>
  <si>
    <t>Świdnica-Amazon</t>
  </si>
  <si>
    <t>Świdnica-Orsay</t>
  </si>
  <si>
    <t>Kostomłoty</t>
  </si>
  <si>
    <t>rk_17_DK5</t>
  </si>
  <si>
    <t>Matbus</t>
  </si>
  <si>
    <t>Żarów</t>
  </si>
  <si>
    <t>Strzegom</t>
  </si>
  <si>
    <t>PKS Tour Jelenia Góra</t>
  </si>
  <si>
    <t>PKS Kamienna Góra linia 5 szkolny</t>
  </si>
  <si>
    <t>Rusko</t>
  </si>
  <si>
    <t>Trans Expres</t>
  </si>
  <si>
    <t>Jaroszów</t>
  </si>
  <si>
    <t>Karpacz</t>
  </si>
  <si>
    <t>Jelenia Góra</t>
  </si>
  <si>
    <t xml:space="preserve">Księżnik </t>
  </si>
  <si>
    <t xml:space="preserve">Rusko </t>
  </si>
  <si>
    <t>E2 Electrolux</t>
  </si>
  <si>
    <t>Jawor</t>
  </si>
  <si>
    <t xml:space="preserve">PKS Kamienna Góra </t>
  </si>
  <si>
    <t xml:space="preserve">LG </t>
  </si>
  <si>
    <t>Eurotrans</t>
  </si>
  <si>
    <t>Bolków</t>
  </si>
  <si>
    <t>Kamienna Góra</t>
  </si>
  <si>
    <t>Wesley</t>
  </si>
  <si>
    <t>Środa Śląska</t>
  </si>
  <si>
    <t>rk_19_DK94</t>
  </si>
  <si>
    <t>Tarnowscy</t>
  </si>
  <si>
    <t>Lubin</t>
  </si>
  <si>
    <t>Exodus</t>
  </si>
  <si>
    <t>Mercus Logistyka</t>
  </si>
  <si>
    <t>Royal Class</t>
  </si>
  <si>
    <t>PKS Kamień Pomorski</t>
  </si>
  <si>
    <t>Brzeg Dolny</t>
  </si>
  <si>
    <t>rk_20_DW341</t>
  </si>
  <si>
    <t>Lubiąż</t>
  </si>
  <si>
    <t>rk_21_DW340</t>
  </si>
  <si>
    <t>Euroline</t>
  </si>
  <si>
    <t>Uskorz Mały</t>
  </si>
  <si>
    <t>Godzięcin</t>
  </si>
  <si>
    <r>
      <t>RAZEM</t>
    </r>
    <r>
      <rPr>
        <sz val="10"/>
        <color theme="1"/>
        <rFont val="Verdana"/>
        <family val="2"/>
        <charset val="238"/>
      </rPr>
      <t xml:space="preserve"> (okres badania)</t>
    </r>
  </si>
  <si>
    <t>KORDON OBSZARU BADANIA</t>
  </si>
  <si>
    <t>1. Liczba pasażerów w pojazdach komunikacji zbiorowej w poszczególnych godzinach pomiarowych na kordonie obszaru w podziale na punkty pomiarowe</t>
  </si>
  <si>
    <t>2. Liczba pasażerów w pojazdach komunikacji zbiorowej w poszczególnych kwadransach pomiarowych na kordonie obszaru w podziale na punkty pomiarowe</t>
  </si>
  <si>
    <t>3. Stopień wykorzystania miejsc w pojazdach komunikacji zbiorowej w poszczególnych godzinach pomiarowych na kordonie obszaru w podziale na punkty pomiarowe</t>
  </si>
  <si>
    <t>4. Stopień wykorzystania miejsc w pojazdach komunikacji zbiorowej w poszczególnych kwadransach pomiarowych na kordonie obszaru w podziale na punkty pomiarowe</t>
  </si>
  <si>
    <t>Nazwa punktu pomiarowego</t>
  </si>
  <si>
    <t>* kolorem czerwonym zaznaczono godziny szczytu porannego i popołudniowego</t>
  </si>
  <si>
    <t>Nazwa osiedla</t>
  </si>
  <si>
    <t>SUMA PASAŻERÓW W DOBIE</t>
  </si>
  <si>
    <t>Stopień wykorzystania</t>
  </si>
  <si>
    <t>autobus</t>
  </si>
  <si>
    <t>porannego</t>
  </si>
  <si>
    <t>popołudniowego</t>
  </si>
  <si>
    <t>7:00-8:00</t>
  </si>
  <si>
    <t>Godzina szczytu dla kordonu obszaru</t>
  </si>
  <si>
    <t>14:00-15:00</t>
  </si>
  <si>
    <t>SZACOWANIE LICZBY PASAŻERÓW W DOBIE - W GODZINACH POMIAROWYCH</t>
  </si>
  <si>
    <t>RAZEM (doba)</t>
  </si>
  <si>
    <t>przewoźnik świadczący usługi na zamówienie Miasta</t>
  </si>
  <si>
    <t>SZACOWANIE ZAPEŁNIENIA POJAZDÓW W DOBIE - W GODZINACH POMIAROWYCH</t>
  </si>
  <si>
    <r>
      <t>RAZEM</t>
    </r>
    <r>
      <rPr>
        <i/>
        <sz val="10"/>
        <color theme="1"/>
        <rFont val="Verdana"/>
        <family val="2"/>
        <charset val="238"/>
      </rPr>
      <t xml:space="preserve"> (doba)</t>
    </r>
  </si>
  <si>
    <t>Łączna</t>
  </si>
  <si>
    <t>W dni robocze</t>
  </si>
  <si>
    <t>ile kursów w godzinie</t>
  </si>
  <si>
    <t>Sobota</t>
  </si>
  <si>
    <t>Niedziela</t>
  </si>
  <si>
    <t>2</t>
  </si>
  <si>
    <t>2: Chełmońskiego Słupek: 24410</t>
  </si>
  <si>
    <t>BISKUPIN - KRZYKI</t>
  </si>
  <si>
    <t>20K</t>
  </si>
  <si>
    <t>09N</t>
  </si>
  <si>
    <t>16N</t>
  </si>
  <si>
    <t>52N</t>
  </si>
  <si>
    <t>29N</t>
  </si>
  <si>
    <t>49N</t>
  </si>
  <si>
    <t>04N</t>
  </si>
  <si>
    <t>40N</t>
  </si>
  <si>
    <t>28N</t>
  </si>
  <si>
    <t>07N</t>
  </si>
  <si>
    <t>47N</t>
  </si>
  <si>
    <t>03N</t>
  </si>
  <si>
    <t>18N</t>
  </si>
  <si>
    <t>27N</t>
  </si>
  <si>
    <t>48N</t>
  </si>
  <si>
    <t>33N</t>
  </si>
  <si>
    <t>49Z</t>
  </si>
  <si>
    <t>02N</t>
  </si>
  <si>
    <t>16Z</t>
  </si>
  <si>
    <t>28K</t>
  </si>
  <si>
    <t>31Z</t>
  </si>
  <si>
    <t>08N</t>
  </si>
  <si>
    <t>08KN</t>
  </si>
  <si>
    <t>56N</t>
  </si>
  <si>
    <t>38Z</t>
  </si>
  <si>
    <t>15Z1</t>
  </si>
  <si>
    <t>20N</t>
  </si>
  <si>
    <t>38Z1</t>
  </si>
  <si>
    <t>3</t>
  </si>
  <si>
    <t>3: KRAKOWSKA (Centrum handlowe) Słupek: 25004</t>
  </si>
  <si>
    <t>KSIĘŻE MAŁE - LEŚNICA</t>
  </si>
  <si>
    <t>51N</t>
  </si>
  <si>
    <t>19N</t>
  </si>
  <si>
    <t>43N</t>
  </si>
  <si>
    <t>55N</t>
  </si>
  <si>
    <t>10N</t>
  </si>
  <si>
    <t>30N</t>
  </si>
  <si>
    <t>50N</t>
  </si>
  <si>
    <t>31N</t>
  </si>
  <si>
    <t>11N</t>
  </si>
  <si>
    <t>26N</t>
  </si>
  <si>
    <t>31V</t>
  </si>
  <si>
    <t>41N</t>
  </si>
  <si>
    <t>01V</t>
  </si>
  <si>
    <t>12N</t>
  </si>
  <si>
    <t>24N</t>
  </si>
  <si>
    <t>36N</t>
  </si>
  <si>
    <t>00N</t>
  </si>
  <si>
    <t>25N</t>
  </si>
  <si>
    <t>06V</t>
  </si>
  <si>
    <t>34V</t>
  </si>
  <si>
    <t>50V</t>
  </si>
  <si>
    <t>50VN</t>
  </si>
  <si>
    <t>10V</t>
  </si>
  <si>
    <t>30V</t>
  </si>
  <si>
    <t>45V</t>
  </si>
  <si>
    <t>10VN</t>
  </si>
  <si>
    <t>30VN</t>
  </si>
  <si>
    <t>45VN</t>
  </si>
  <si>
    <t>4</t>
  </si>
  <si>
    <t>4: Grabiszyńska Słupek: 10246</t>
  </si>
  <si>
    <t>OPORÓW - BISKUPIN</t>
  </si>
  <si>
    <t>32N</t>
  </si>
  <si>
    <t>38N</t>
  </si>
  <si>
    <t>14N</t>
  </si>
  <si>
    <t>22N</t>
  </si>
  <si>
    <t>37N</t>
  </si>
  <si>
    <t>34N</t>
  </si>
  <si>
    <t>54N</t>
  </si>
  <si>
    <t>23N</t>
  </si>
  <si>
    <t>35N</t>
  </si>
  <si>
    <t>59N</t>
  </si>
  <si>
    <t>17N</t>
  </si>
  <si>
    <t>42V</t>
  </si>
  <si>
    <t>01VN</t>
  </si>
  <si>
    <t>5</t>
  </si>
  <si>
    <t>5: DWORZEC GŁÓWNY Słupek: 10268</t>
  </si>
  <si>
    <t>OPORÓW - KSIĘŻE MAŁE</t>
  </si>
  <si>
    <t>01N</t>
  </si>
  <si>
    <t>45N</t>
  </si>
  <si>
    <t>05N</t>
  </si>
  <si>
    <t>13N</t>
  </si>
  <si>
    <t>6</t>
  </si>
  <si>
    <t>6: Oławska Słupek: 10011</t>
  </si>
  <si>
    <t>KRZYKI - KOWALE</t>
  </si>
  <si>
    <t>46N</t>
  </si>
  <si>
    <t>06N</t>
  </si>
  <si>
    <t>17</t>
  </si>
  <si>
    <t>17: Rondo Słupek: 11205</t>
  </si>
  <si>
    <t>SĘPOLNO - KLECINA</t>
  </si>
  <si>
    <t>42N</t>
  </si>
  <si>
    <t>21N</t>
  </si>
  <si>
    <t>23</t>
  </si>
  <si>
    <t>23: pl. Nowy Targ Słupek: 10026</t>
  </si>
  <si>
    <t>KROMERA - Wrocławski Park Przemysłowy</t>
  </si>
  <si>
    <t>44N</t>
  </si>
  <si>
    <t>57N</t>
  </si>
  <si>
    <t>49V</t>
  </si>
  <si>
    <t>A</t>
  </si>
  <si>
    <t>102</t>
  </si>
  <si>
    <t>102: Jędrzejowska Słupek: 18511</t>
  </si>
  <si>
    <t>PL. JANA PAWŁA II - Grabowa</t>
  </si>
  <si>
    <t>105</t>
  </si>
  <si>
    <t>105: Paprotna Słupek: 23149</t>
  </si>
  <si>
    <t>KROMERA - ŚWINIARY</t>
  </si>
  <si>
    <t>46Z</t>
  </si>
  <si>
    <t>11Z</t>
  </si>
  <si>
    <t>113</t>
  </si>
  <si>
    <t>113: Przystankowa Słupek: 26301</t>
  </si>
  <si>
    <t>DWORZEC GŁÓWNY - KRZYKI</t>
  </si>
  <si>
    <t>118</t>
  </si>
  <si>
    <t>118: pl. Daniłowskiego Słupek: 23713</t>
  </si>
  <si>
    <t>RĘDZIN - SĘPOLNO</t>
  </si>
  <si>
    <t>23W</t>
  </si>
  <si>
    <t>11L</t>
  </si>
  <si>
    <t>29X</t>
  </si>
  <si>
    <t>59V</t>
  </si>
  <si>
    <t>19W</t>
  </si>
  <si>
    <t>47V</t>
  </si>
  <si>
    <t>20W</t>
  </si>
  <si>
    <t>38M</t>
  </si>
  <si>
    <t>55L</t>
  </si>
  <si>
    <t>08W</t>
  </si>
  <si>
    <t>07W</t>
  </si>
  <si>
    <t>24X</t>
  </si>
  <si>
    <t>54M</t>
  </si>
  <si>
    <t>16W</t>
  </si>
  <si>
    <t>18W</t>
  </si>
  <si>
    <t>49W</t>
  </si>
  <si>
    <t>48W</t>
  </si>
  <si>
    <t>45W</t>
  </si>
  <si>
    <t>33W</t>
  </si>
  <si>
    <t>09M</t>
  </si>
  <si>
    <t>09W</t>
  </si>
  <si>
    <t>124</t>
  </si>
  <si>
    <t>124: Krucza Słupek: 11511</t>
  </si>
  <si>
    <t>KSIĘŻE WIELKIE - NOWY DWÓR (pętla)</t>
  </si>
  <si>
    <t>10Z</t>
  </si>
  <si>
    <t>128</t>
  </si>
  <si>
    <t>128: Mosty Warszawskie Słupek: 20724</t>
  </si>
  <si>
    <t>ZAKRZÓW - PILCZYCE</t>
  </si>
  <si>
    <t>132</t>
  </si>
  <si>
    <t>132: Dolnośląska Szkoła Wyższa Słupek: 12103</t>
  </si>
  <si>
    <t>KROMERA - POCZTA POLSKA</t>
  </si>
  <si>
    <t>138</t>
  </si>
  <si>
    <t>138: Eluarda Słupek: 18351</t>
  </si>
  <si>
    <t>LEŚNICA - ŻAR</t>
  </si>
  <si>
    <t>33K</t>
  </si>
  <si>
    <t>145</t>
  </si>
  <si>
    <t>145: PL. GRUNWALDZKI Słupek: 120824</t>
  </si>
  <si>
    <t>SĘPOLNO - TARNOGAJ</t>
  </si>
  <si>
    <t>150</t>
  </si>
  <si>
    <t>150: Gorlicka Słupek: 29123</t>
  </si>
  <si>
    <t>OSIEDLE SOBIESKIEGO - LITEWSKA</t>
  </si>
  <si>
    <t>38X</t>
  </si>
  <si>
    <t>28X</t>
  </si>
  <si>
    <t>49X</t>
  </si>
  <si>
    <t>21X</t>
  </si>
  <si>
    <t>12X</t>
  </si>
  <si>
    <t>34X</t>
  </si>
  <si>
    <t>57X</t>
  </si>
  <si>
    <t>18X</t>
  </si>
  <si>
    <t>41X</t>
  </si>
  <si>
    <t>06X</t>
  </si>
  <si>
    <t>08X</t>
  </si>
  <si>
    <t>D: </t>
  </si>
  <si>
    <t>D: KRZYKI Słupek: 11308</t>
  </si>
  <si>
    <t>GIEŁDOWA (Centrum Hurtu) - OSIEDLE SOBIESKIEGO</t>
  </si>
  <si>
    <t>15Z</t>
  </si>
  <si>
    <t>45Z</t>
  </si>
  <si>
    <t>34Z</t>
  </si>
  <si>
    <t>03Z</t>
  </si>
  <si>
    <t>901</t>
  </si>
  <si>
    <t>901: Radwanice - Skrajna Słupek: 50094982</t>
  </si>
  <si>
    <t>GALERIA DOMINIKAŃSKA - SIECHNICE - OSIEDLE</t>
  </si>
  <si>
    <t>25T</t>
  </si>
  <si>
    <t>17T</t>
  </si>
  <si>
    <t>15T</t>
  </si>
  <si>
    <t>11T</t>
  </si>
  <si>
    <t>13T</t>
  </si>
  <si>
    <t>51Z</t>
  </si>
  <si>
    <t>47K</t>
  </si>
  <si>
    <t>40T</t>
  </si>
  <si>
    <t>934</t>
  </si>
  <si>
    <t>934: Bierzyce Słupek: 31453010</t>
  </si>
  <si>
    <t>Jaksonowice - skrzy. - MULICKA</t>
  </si>
  <si>
    <t>06A</t>
  </si>
  <si>
    <t>31B</t>
  </si>
  <si>
    <t>57B</t>
  </si>
  <si>
    <t>31A</t>
  </si>
  <si>
    <t>16C</t>
  </si>
  <si>
    <t>51C</t>
  </si>
  <si>
    <t>26G</t>
  </si>
  <si>
    <t>36E</t>
  </si>
  <si>
    <t>06W</t>
  </si>
  <si>
    <t>246</t>
  </si>
  <si>
    <t>246: KUŹNIKI Słupek: 12906</t>
  </si>
  <si>
    <t>KOZANÓW - ŚWINIARY</t>
  </si>
  <si>
    <t>01G</t>
  </si>
  <si>
    <t>01T</t>
  </si>
  <si>
    <t>259</t>
  </si>
  <si>
    <t>259: Wiśniowa Słupek: 11374</t>
  </si>
  <si>
    <t>Wojszycka - WOJNÓW (pętla)</t>
  </si>
  <si>
    <t>23Z</t>
  </si>
  <si>
    <t>Godzina</t>
  </si>
  <si>
    <t>liczba kursów</t>
  </si>
  <si>
    <t>udział %</t>
  </si>
  <si>
    <t>szacowana liczba pojazdów</t>
  </si>
  <si>
    <t>Numer przekroju pomiarowego</t>
  </si>
  <si>
    <t>Kierunek ruchu</t>
  </si>
  <si>
    <t>Z Wrocławia</t>
  </si>
  <si>
    <t>Do Wrocławia</t>
  </si>
  <si>
    <t>Zawonia</t>
  </si>
  <si>
    <t>z Wrocławia</t>
  </si>
  <si>
    <t>Stronie Śląskie</t>
  </si>
  <si>
    <t>Gmina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</si>
</sst>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yyyy\-mm\-dd;@"/>
    <numFmt numFmtId="165" formatCode="[$-415]General"/>
    <numFmt numFmtId="166" formatCode="[$-F400]h:mm:ss\ AM/PM"/>
    <numFmt numFmtId="167" formatCode="yyyy\-mm\-dd"/>
    <numFmt numFmtId="168" formatCode="0.0%"/>
    <numFmt numFmtId="169" formatCode="0.000"/>
    <numFmt numFmtId="170" formatCode="#,##0_ ;[Red]\-#,##0\ "/>
  </numFmts>
  <fonts count="2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theme="1"/>
      <name val="Verdana"/>
      <family val="2"/>
      <charset val="238"/>
    </font>
    <font>
      <sz val="11"/>
      <color rgb="FF000000"/>
      <name val="Calibri"/>
      <family val="2"/>
      <charset val="238"/>
    </font>
    <font>
      <u/>
      <sz val="8.8000000000000007"/>
      <color theme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5A5A5A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rgb="FF00000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sz val="11"/>
      <name val="Calibri"/>
      <family val="2"/>
    </font>
    <font>
      <i/>
      <sz val="1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sz val="10"/>
      <color theme="4"/>
      <name val="Verdana"/>
      <family val="2"/>
      <charset val="238"/>
    </font>
    <font>
      <sz val="10"/>
      <color rgb="FF00B050"/>
      <name val="Verdana"/>
      <family val="2"/>
      <charset val="238"/>
    </font>
    <font>
      <i/>
      <sz val="10"/>
      <color rgb="FF00B050"/>
      <name val="Verdana"/>
      <family val="2"/>
      <charset val="238"/>
    </font>
    <font>
      <b/>
      <sz val="10"/>
      <color rgb="FF00B050"/>
      <name val="Verdana"/>
      <family val="2"/>
      <charset val="238"/>
    </font>
    <font>
      <b/>
      <i/>
      <sz val="10"/>
      <color rgb="FF00B050"/>
      <name val="Verdana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2">
    <xf numFmtId="0" fontId="0" fillId="0" borderId="0"/>
    <xf numFmtId="165" fontId="2" fillId="0" borderId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/>
    <xf numFmtId="0" fontId="7" fillId="0" borderId="0"/>
    <xf numFmtId="0" fontId="6" fillId="0" borderId="0"/>
    <xf numFmtId="0" fontId="12" fillId="0" borderId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356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20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2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5" borderId="0" xfId="0" applyFill="1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/>
    <xf numFmtId="0" fontId="0" fillId="6" borderId="0" xfId="0" applyFill="1" applyAlignment="1">
      <alignment horizontal="right"/>
    </xf>
    <xf numFmtId="0" fontId="0" fillId="6" borderId="0" xfId="0" applyFill="1"/>
    <xf numFmtId="0" fontId="5" fillId="0" borderId="0" xfId="3" applyAlignment="1" applyProtection="1"/>
    <xf numFmtId="0" fontId="0" fillId="7" borderId="0" xfId="0" applyFill="1" applyAlignment="1">
      <alignment horizontal="right"/>
    </xf>
    <xf numFmtId="0" fontId="0" fillId="7" borderId="0" xfId="0" applyFont="1" applyFill="1"/>
    <xf numFmtId="0" fontId="0" fillId="7" borderId="0" xfId="0" applyFill="1"/>
    <xf numFmtId="0" fontId="0" fillId="0" borderId="0" xfId="0" applyFont="1" applyAlignment="1">
      <alignment vertical="center" wrapText="1"/>
    </xf>
    <xf numFmtId="0" fontId="0" fillId="5" borderId="1" xfId="0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0" xfId="0" applyFill="1" applyAlignment="1">
      <alignment horizontal="right"/>
    </xf>
    <xf numFmtId="0" fontId="0" fillId="7" borderId="3" xfId="0" applyFill="1" applyBorder="1" applyAlignment="1">
      <alignment horizontal="right"/>
    </xf>
    <xf numFmtId="0" fontId="0" fillId="7" borderId="3" xfId="0" applyFill="1" applyBorder="1"/>
    <xf numFmtId="0" fontId="0" fillId="0" borderId="3" xfId="0" applyBorder="1"/>
    <xf numFmtId="0" fontId="0" fillId="0" borderId="1" xfId="0" applyFill="1" applyBorder="1" applyAlignment="1">
      <alignment horizontal="left"/>
    </xf>
    <xf numFmtId="0" fontId="0" fillId="7" borderId="0" xfId="0" applyFont="1" applyFill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1" xfId="0" applyFont="1" applyFill="1" applyBorder="1" applyAlignment="1">
      <alignment horizontal="center"/>
    </xf>
    <xf numFmtId="0" fontId="0" fillId="9" borderId="1" xfId="0" applyFill="1" applyBorder="1"/>
    <xf numFmtId="0" fontId="0" fillId="8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0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9" borderId="0" xfId="0" applyFill="1" applyAlignment="1">
      <alignment horizontal="center"/>
    </xf>
    <xf numFmtId="0" fontId="0" fillId="9" borderId="4" xfId="0" applyFill="1" applyBorder="1" applyAlignment="1">
      <alignment horizontal="center"/>
    </xf>
    <xf numFmtId="0" fontId="0" fillId="9" borderId="0" xfId="0" applyFill="1"/>
    <xf numFmtId="20" fontId="0" fillId="2" borderId="1" xfId="0" applyNumberFormat="1" applyFill="1" applyBorder="1" applyAlignment="1">
      <alignment horizontal="center" vertical="center" wrapText="1"/>
    </xf>
    <xf numFmtId="167" fontId="0" fillId="0" borderId="1" xfId="0" applyNumberFormat="1" applyFont="1" applyBorder="1" applyAlignment="1">
      <alignment horizontal="center"/>
    </xf>
    <xf numFmtId="0" fontId="8" fillId="11" borderId="0" xfId="6" applyFont="1" applyFill="1" applyBorder="1" applyAlignment="1">
      <alignment horizontal="justify" vertical="center"/>
    </xf>
    <xf numFmtId="0" fontId="6" fillId="11" borderId="0" xfId="6" applyFill="1" applyBorder="1"/>
    <xf numFmtId="0" fontId="6" fillId="0" borderId="0" xfId="6"/>
    <xf numFmtId="0" fontId="9" fillId="11" borderId="0" xfId="6" applyFont="1" applyFill="1" applyBorder="1" applyAlignment="1">
      <alignment horizontal="center" vertical="center"/>
    </xf>
    <xf numFmtId="0" fontId="3" fillId="11" borderId="0" xfId="6" applyFont="1" applyFill="1" applyBorder="1" applyAlignment="1">
      <alignment horizontal="center" vertical="center"/>
    </xf>
    <xf numFmtId="0" fontId="6" fillId="11" borderId="0" xfId="6" applyFill="1"/>
    <xf numFmtId="0" fontId="10" fillId="11" borderId="0" xfId="6" applyFont="1" applyFill="1" applyBorder="1" applyAlignment="1">
      <alignment horizontal="center" vertical="center"/>
    </xf>
    <xf numFmtId="0" fontId="11" fillId="11" borderId="0" xfId="6" applyFont="1" applyFill="1" applyBorder="1" applyAlignment="1">
      <alignment horizontal="center" vertical="center"/>
    </xf>
    <xf numFmtId="0" fontId="0" fillId="11" borderId="0" xfId="6" applyFont="1" applyFill="1" applyBorder="1" applyAlignment="1">
      <alignment horizontal="center"/>
    </xf>
    <xf numFmtId="0" fontId="0" fillId="0" borderId="0" xfId="6" applyFont="1" applyAlignment="1">
      <alignment horizontal="center"/>
    </xf>
    <xf numFmtId="0" fontId="14" fillId="0" borderId="0" xfId="0" applyFont="1"/>
    <xf numFmtId="166" fontId="14" fillId="4" borderId="0" xfId="0" applyNumberFormat="1" applyFont="1" applyFill="1" applyAlignment="1">
      <alignment horizontal="center"/>
    </xf>
    <xf numFmtId="0" fontId="14" fillId="4" borderId="0" xfId="0" applyFont="1" applyFill="1"/>
    <xf numFmtId="0" fontId="3" fillId="0" borderId="0" xfId="0" applyFont="1" applyAlignment="1">
      <alignment horizontal="center"/>
    </xf>
    <xf numFmtId="166" fontId="3" fillId="2" borderId="1" xfId="0" applyNumberFormat="1" applyFont="1" applyFill="1" applyBorder="1" applyAlignment="1">
      <alignment horizontal="center"/>
    </xf>
    <xf numFmtId="166" fontId="3" fillId="2" borderId="7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3" fontId="9" fillId="0" borderId="9" xfId="0" applyNumberFormat="1" applyFont="1" applyBorder="1" applyAlignment="1">
      <alignment horizontal="right"/>
    </xf>
    <xf numFmtId="0" fontId="9" fillId="0" borderId="0" xfId="0" applyFont="1"/>
    <xf numFmtId="166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6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5" fontId="16" fillId="0" borderId="1" xfId="1" applyFont="1" applyFill="1" applyBorder="1" applyAlignment="1">
      <alignment horizontal="center"/>
    </xf>
    <xf numFmtId="3" fontId="3" fillId="0" borderId="6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4" borderId="0" xfId="0" applyFont="1" applyFill="1"/>
    <xf numFmtId="168" fontId="3" fillId="0" borderId="6" xfId="4" applyNumberFormat="1" applyFont="1" applyBorder="1" applyAlignment="1">
      <alignment horizontal="right"/>
    </xf>
    <xf numFmtId="166" fontId="3" fillId="4" borderId="0" xfId="0" applyNumberFormat="1" applyFont="1" applyFill="1" applyAlignment="1">
      <alignment horizontal="center"/>
    </xf>
    <xf numFmtId="14" fontId="3" fillId="0" borderId="1" xfId="0" applyNumberFormat="1" applyFont="1" applyBorder="1" applyAlignment="1">
      <alignment horizontal="center" vertical="center" wrapText="1"/>
    </xf>
    <xf numFmtId="166" fontId="3" fillId="0" borderId="0" xfId="0" applyNumberFormat="1" applyFont="1" applyAlignment="1">
      <alignment horizontal="center" wrapText="1"/>
    </xf>
    <xf numFmtId="0" fontId="15" fillId="4" borderId="10" xfId="0" applyFont="1" applyFill="1" applyBorder="1" applyAlignment="1">
      <alignment horizontal="left"/>
    </xf>
    <xf numFmtId="0" fontId="14" fillId="4" borderId="10" xfId="0" applyFont="1" applyFill="1" applyBorder="1"/>
    <xf numFmtId="166" fontId="14" fillId="4" borderId="10" xfId="0" applyNumberFormat="1" applyFont="1" applyFill="1" applyBorder="1" applyAlignment="1">
      <alignment horizontal="center"/>
    </xf>
    <xf numFmtId="20" fontId="0" fillId="0" borderId="1" xfId="0" applyNumberFormat="1" applyFont="1" applyBorder="1" applyAlignment="1">
      <alignment horizontal="center"/>
    </xf>
    <xf numFmtId="165" fontId="2" fillId="0" borderId="1" xfId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20" fontId="2" fillId="0" borderId="1" xfId="1" applyNumberFormat="1" applyBorder="1" applyAlignment="1">
      <alignment horizontal="center"/>
    </xf>
    <xf numFmtId="168" fontId="0" fillId="0" borderId="1" xfId="4" applyNumberFormat="1" applyFont="1" applyBorder="1" applyAlignment="1">
      <alignment horizontal="center"/>
    </xf>
    <xf numFmtId="0" fontId="0" fillId="2" borderId="12" xfId="0" applyFill="1" applyBorder="1" applyAlignment="1">
      <alignment horizontal="center" vertical="center" wrapText="1"/>
    </xf>
    <xf numFmtId="20" fontId="0" fillId="3" borderId="1" xfId="0" applyNumberFormat="1" applyFill="1" applyBorder="1" applyAlignment="1">
      <alignment horizontal="center" vertical="center" wrapText="1"/>
    </xf>
    <xf numFmtId="166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right"/>
    </xf>
    <xf numFmtId="3" fontId="9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166" fontId="3" fillId="0" borderId="0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 vertical="center"/>
    </xf>
    <xf numFmtId="3" fontId="9" fillId="0" borderId="0" xfId="0" applyNumberFormat="1" applyFont="1" applyFill="1" applyBorder="1" applyAlignment="1">
      <alignment horizontal="right" vertical="center"/>
    </xf>
    <xf numFmtId="166" fontId="14" fillId="4" borderId="0" xfId="0" applyNumberFormat="1" applyFont="1" applyFill="1" applyBorder="1" applyAlignment="1">
      <alignment horizontal="center"/>
    </xf>
    <xf numFmtId="0" fontId="14" fillId="4" borderId="0" xfId="0" applyFont="1" applyFill="1" applyBorder="1"/>
    <xf numFmtId="168" fontId="3" fillId="0" borderId="0" xfId="4" applyNumberFormat="1" applyFont="1" applyFill="1" applyBorder="1" applyAlignment="1">
      <alignment horizontal="right"/>
    </xf>
    <xf numFmtId="0" fontId="14" fillId="4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168" fontId="3" fillId="0" borderId="0" xfId="4" applyNumberFormat="1" applyFont="1" applyBorder="1" applyAlignment="1">
      <alignment horizontal="right"/>
    </xf>
    <xf numFmtId="166" fontId="3" fillId="2" borderId="1" xfId="0" applyNumberFormat="1" applyFont="1" applyFill="1" applyBorder="1"/>
    <xf numFmtId="166" fontId="3" fillId="2" borderId="7" xfId="0" applyNumberFormat="1" applyFont="1" applyFill="1" applyBorder="1"/>
    <xf numFmtId="0" fontId="3" fillId="0" borderId="0" xfId="0" applyFont="1" applyAlignment="1">
      <alignment horizontal="left"/>
    </xf>
    <xf numFmtId="0" fontId="0" fillId="0" borderId="6" xfId="0" applyBorder="1" applyAlignment="1">
      <alignment horizontal="center"/>
    </xf>
    <xf numFmtId="166" fontId="3" fillId="2" borderId="1" xfId="0" applyNumberFormat="1" applyFont="1" applyFill="1" applyBorder="1" applyAlignment="1">
      <alignment horizontal="center" vertical="center"/>
    </xf>
    <xf numFmtId="166" fontId="3" fillId="2" borderId="7" xfId="0" applyNumberFormat="1" applyFont="1" applyFill="1" applyBorder="1" applyAlignment="1">
      <alignment horizontal="center" vertical="center"/>
    </xf>
    <xf numFmtId="166" fontId="9" fillId="4" borderId="0" xfId="0" applyNumberFormat="1" applyFont="1" applyFill="1" applyBorder="1" applyAlignment="1">
      <alignment horizontal="center" vertical="center"/>
    </xf>
    <xf numFmtId="10" fontId="9" fillId="0" borderId="0" xfId="4" applyNumberFormat="1" applyFont="1" applyFill="1" applyBorder="1" applyAlignment="1">
      <alignment horizontal="right" vertical="center"/>
    </xf>
    <xf numFmtId="166" fontId="3" fillId="2" borderId="12" xfId="0" applyNumberFormat="1" applyFont="1" applyFill="1" applyBorder="1" applyAlignment="1">
      <alignment horizontal="center"/>
    </xf>
    <xf numFmtId="166" fontId="3" fillId="2" borderId="14" xfId="0" applyNumberFormat="1" applyFont="1" applyFill="1" applyBorder="1" applyAlignment="1">
      <alignment horizontal="center"/>
    </xf>
    <xf numFmtId="166" fontId="9" fillId="2" borderId="16" xfId="0" applyNumberFormat="1" applyFont="1" applyFill="1" applyBorder="1" applyAlignment="1">
      <alignment horizontal="center"/>
    </xf>
    <xf numFmtId="166" fontId="9" fillId="2" borderId="13" xfId="0" applyNumberFormat="1" applyFont="1" applyFill="1" applyBorder="1" applyAlignment="1">
      <alignment horizontal="center"/>
    </xf>
    <xf numFmtId="3" fontId="9" fillId="0" borderId="17" xfId="0" applyNumberFormat="1" applyFont="1" applyBorder="1" applyAlignment="1">
      <alignment horizontal="right"/>
    </xf>
    <xf numFmtId="166" fontId="3" fillId="2" borderId="12" xfId="0" applyNumberFormat="1" applyFont="1" applyFill="1" applyBorder="1" applyAlignment="1">
      <alignment horizontal="center" vertical="center"/>
    </xf>
    <xf numFmtId="166" fontId="3" fillId="2" borderId="14" xfId="0" applyNumberFormat="1" applyFont="1" applyFill="1" applyBorder="1" applyAlignment="1">
      <alignment horizontal="center" vertical="center"/>
    </xf>
    <xf numFmtId="166" fontId="9" fillId="2" borderId="16" xfId="0" applyNumberFormat="1" applyFont="1" applyFill="1" applyBorder="1" applyAlignment="1">
      <alignment horizontal="center" vertical="center"/>
    </xf>
    <xf numFmtId="166" fontId="9" fillId="2" borderId="13" xfId="0" applyNumberFormat="1" applyFont="1" applyFill="1" applyBorder="1" applyAlignment="1">
      <alignment horizontal="center" vertical="center"/>
    </xf>
    <xf numFmtId="166" fontId="3" fillId="2" borderId="12" xfId="0" applyNumberFormat="1" applyFont="1" applyFill="1" applyBorder="1"/>
    <xf numFmtId="166" fontId="3" fillId="2" borderId="14" xfId="0" applyNumberFormat="1" applyFont="1" applyFill="1" applyBorder="1"/>
    <xf numFmtId="168" fontId="3" fillId="0" borderId="15" xfId="4" applyNumberFormat="1" applyFont="1" applyBorder="1" applyAlignment="1">
      <alignment horizontal="right"/>
    </xf>
    <xf numFmtId="168" fontId="9" fillId="0" borderId="17" xfId="4" applyNumberFormat="1" applyFont="1" applyBorder="1" applyAlignment="1">
      <alignment horizontal="right"/>
    </xf>
    <xf numFmtId="0" fontId="17" fillId="2" borderId="1" xfId="9" applyNumberFormat="1" applyFont="1" applyFill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/>
    </xf>
    <xf numFmtId="164" fontId="2" fillId="0" borderId="1" xfId="1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Border="1" applyAlignment="1">
      <alignment horizontal="center"/>
    </xf>
    <xf numFmtId="165" fontId="2" fillId="0" borderId="19" xfId="1" applyFill="1" applyBorder="1" applyAlignment="1">
      <alignment horizontal="center"/>
    </xf>
    <xf numFmtId="0" fontId="0" fillId="0" borderId="19" xfId="0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12" xfId="0" applyFont="1" applyFill="1" applyBorder="1" applyAlignment="1">
      <alignment horizontal="center" vertical="center"/>
    </xf>
    <xf numFmtId="165" fontId="2" fillId="0" borderId="12" xfId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0" fillId="0" borderId="19" xfId="0" applyNumberFormat="1" applyFill="1" applyBorder="1" applyAlignment="1">
      <alignment horizontal="center"/>
    </xf>
    <xf numFmtId="14" fontId="0" fillId="0" borderId="20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5" xfId="0" applyBorder="1" applyAlignment="1">
      <alignment horizontal="center"/>
    </xf>
    <xf numFmtId="14" fontId="0" fillId="0" borderId="21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165" fontId="2" fillId="0" borderId="2" xfId="1" applyBorder="1" applyAlignment="1">
      <alignment horizontal="center"/>
    </xf>
    <xf numFmtId="167" fontId="0" fillId="0" borderId="2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164" fontId="2" fillId="0" borderId="2" xfId="1" applyNumberFormat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0" fontId="0" fillId="0" borderId="2" xfId="0" applyFont="1" applyFill="1" applyBorder="1" applyAlignment="1">
      <alignment horizontal="center" vertical="center"/>
    </xf>
    <xf numFmtId="0" fontId="0" fillId="0" borderId="22" xfId="0" applyFill="1" applyBorder="1" applyAlignment="1">
      <alignment horizontal="center"/>
    </xf>
    <xf numFmtId="14" fontId="0" fillId="0" borderId="6" xfId="0" applyNumberFormat="1" applyBorder="1" applyAlignment="1">
      <alignment horizontal="center"/>
    </xf>
    <xf numFmtId="165" fontId="2" fillId="0" borderId="2" xfId="1" applyFill="1" applyBorder="1" applyAlignment="1">
      <alignment horizontal="center"/>
    </xf>
    <xf numFmtId="165" fontId="2" fillId="0" borderId="12" xfId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5" fontId="2" fillId="0" borderId="20" xfId="1" applyBorder="1" applyAlignment="1">
      <alignment horizontal="center"/>
    </xf>
    <xf numFmtId="0" fontId="1" fillId="0" borderId="1" xfId="0" applyFont="1" applyBorder="1" applyAlignment="1">
      <alignment horizontal="center"/>
    </xf>
    <xf numFmtId="167" fontId="0" fillId="0" borderId="1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20" fontId="0" fillId="0" borderId="2" xfId="0" applyNumberFormat="1" applyFill="1" applyBorder="1" applyAlignment="1">
      <alignment horizontal="center"/>
    </xf>
    <xf numFmtId="49" fontId="0" fillId="0" borderId="2" xfId="0" applyNumberForma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9" fillId="0" borderId="2" xfId="0" applyFont="1" applyFill="1" applyBorder="1" applyAlignment="1">
      <alignment horizontal="center" vertical="top"/>
    </xf>
    <xf numFmtId="0" fontId="19" fillId="0" borderId="20" xfId="0" applyFont="1" applyFill="1" applyBorder="1" applyAlignment="1">
      <alignment horizontal="center" vertical="top"/>
    </xf>
    <xf numFmtId="165" fontId="2" fillId="0" borderId="22" xfId="1" applyBorder="1" applyAlignment="1">
      <alignment horizontal="center"/>
    </xf>
    <xf numFmtId="0" fontId="0" fillId="0" borderId="12" xfId="0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top" wrapText="1"/>
    </xf>
    <xf numFmtId="0" fontId="6" fillId="11" borderId="0" xfId="6" applyFont="1" applyFill="1" applyBorder="1" applyAlignment="1">
      <alignment horizontal="center"/>
    </xf>
    <xf numFmtId="3" fontId="9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vertical="center"/>
    </xf>
    <xf numFmtId="166" fontId="3" fillId="2" borderId="1" xfId="0" applyNumberFormat="1" applyFont="1" applyFill="1" applyBorder="1" applyAlignment="1">
      <alignment horizontal="center" vertical="center"/>
    </xf>
    <xf numFmtId="166" fontId="3" fillId="2" borderId="7" xfId="0" applyNumberFormat="1" applyFont="1" applyFill="1" applyBorder="1" applyAlignment="1">
      <alignment horizontal="center" vertical="center"/>
    </xf>
    <xf numFmtId="3" fontId="20" fillId="3" borderId="1" xfId="0" applyNumberFormat="1" applyFont="1" applyFill="1" applyBorder="1"/>
    <xf numFmtId="0" fontId="3" fillId="0" borderId="0" xfId="0" applyFont="1" applyBorder="1" applyAlignment="1"/>
    <xf numFmtId="166" fontId="9" fillId="0" borderId="0" xfId="0" applyNumberFormat="1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right" vertical="center"/>
    </xf>
    <xf numFmtId="3" fontId="9" fillId="0" borderId="24" xfId="0" applyNumberFormat="1" applyFont="1" applyBorder="1" applyAlignment="1">
      <alignment horizontal="right"/>
    </xf>
    <xf numFmtId="3" fontId="20" fillId="0" borderId="0" xfId="0" applyNumberFormat="1" applyFont="1" applyFill="1" applyBorder="1"/>
    <xf numFmtId="3" fontId="20" fillId="0" borderId="0" xfId="0" applyNumberFormat="1" applyFont="1" applyFill="1" applyBorder="1" applyAlignment="1">
      <alignment horizontal="right"/>
    </xf>
    <xf numFmtId="0" fontId="9" fillId="0" borderId="9" xfId="0" applyFont="1" applyBorder="1" applyAlignment="1"/>
    <xf numFmtId="0" fontId="9" fillId="0" borderId="0" xfId="0" applyFont="1" applyFill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8" fontId="0" fillId="14" borderId="1" xfId="4" applyNumberFormat="1" applyFont="1" applyFill="1" applyBorder="1" applyAlignment="1">
      <alignment horizontal="center" vertical="center"/>
    </xf>
    <xf numFmtId="168" fontId="0" fillId="0" borderId="0" xfId="4" applyNumberFormat="1" applyFont="1" applyFill="1" applyBorder="1" applyAlignment="1">
      <alignment horizontal="center" vertical="center"/>
    </xf>
    <xf numFmtId="169" fontId="0" fillId="0" borderId="0" xfId="0" applyNumberFormat="1"/>
    <xf numFmtId="168" fontId="0" fillId="0" borderId="25" xfId="4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/>
    <xf numFmtId="1" fontId="20" fillId="0" borderId="0" xfId="0" applyNumberFormat="1" applyFont="1" applyFill="1" applyBorder="1" applyAlignment="1">
      <alignment vertical="center"/>
    </xf>
    <xf numFmtId="0" fontId="9" fillId="0" borderId="0" xfId="0" applyFont="1" applyFill="1" applyBorder="1"/>
    <xf numFmtId="168" fontId="3" fillId="0" borderId="0" xfId="4" applyNumberFormat="1" applyFont="1" applyFill="1" applyBorder="1" applyAlignment="1">
      <alignment horizontal="right" vertical="center"/>
    </xf>
    <xf numFmtId="168" fontId="9" fillId="0" borderId="0" xfId="4" applyNumberFormat="1" applyFont="1" applyFill="1" applyBorder="1" applyAlignment="1">
      <alignment horizontal="right" vertical="center"/>
    </xf>
    <xf numFmtId="166" fontId="9" fillId="2" borderId="1" xfId="0" applyNumberFormat="1" applyFont="1" applyFill="1" applyBorder="1" applyAlignment="1">
      <alignment horizontal="center" vertical="center"/>
    </xf>
    <xf numFmtId="168" fontId="9" fillId="0" borderId="1" xfId="4" applyNumberFormat="1" applyFont="1" applyBorder="1" applyAlignment="1">
      <alignment horizontal="right" vertical="center"/>
    </xf>
    <xf numFmtId="168" fontId="3" fillId="0" borderId="1" xfId="4" applyNumberFormat="1" applyFont="1" applyFill="1" applyBorder="1" applyAlignment="1">
      <alignment horizontal="right" vertical="center"/>
    </xf>
    <xf numFmtId="166" fontId="9" fillId="0" borderId="1" xfId="0" applyNumberFormat="1" applyFont="1" applyBorder="1" applyAlignment="1">
      <alignment horizontal="center" vertical="center"/>
    </xf>
    <xf numFmtId="168" fontId="9" fillId="0" borderId="1" xfId="4" applyNumberFormat="1" applyFont="1" applyFill="1" applyBorder="1" applyAlignment="1">
      <alignment horizontal="right" vertical="center"/>
    </xf>
    <xf numFmtId="3" fontId="9" fillId="0" borderId="1" xfId="0" applyNumberFormat="1" applyFont="1" applyBorder="1" applyAlignment="1">
      <alignment horizontal="right" vertical="center"/>
    </xf>
    <xf numFmtId="166" fontId="3" fillId="0" borderId="1" xfId="0" applyNumberFormat="1" applyFont="1" applyBorder="1" applyAlignment="1">
      <alignment horizontal="center" wrapText="1"/>
    </xf>
    <xf numFmtId="166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right"/>
    </xf>
    <xf numFmtId="168" fontId="9" fillId="0" borderId="1" xfId="4" applyNumberFormat="1" applyFont="1" applyBorder="1" applyAlignment="1">
      <alignment horizontal="right"/>
    </xf>
    <xf numFmtId="168" fontId="9" fillId="0" borderId="1" xfId="4" applyNumberFormat="1" applyFont="1" applyFill="1" applyBorder="1" applyAlignment="1">
      <alignment horizontal="right"/>
    </xf>
    <xf numFmtId="166" fontId="9" fillId="0" borderId="0" xfId="0" applyNumberFormat="1" applyFont="1" applyBorder="1" applyAlignment="1">
      <alignment horizontal="center" wrapText="1"/>
    </xf>
    <xf numFmtId="0" fontId="9" fillId="4" borderId="0" xfId="0" applyFont="1" applyFill="1" applyBorder="1" applyAlignment="1">
      <alignment horizontal="left"/>
    </xf>
    <xf numFmtId="0" fontId="3" fillId="4" borderId="0" xfId="0" applyFont="1" applyFill="1" applyBorder="1"/>
    <xf numFmtId="166" fontId="3" fillId="4" borderId="0" xfId="0" applyNumberFormat="1" applyFont="1" applyFill="1" applyBorder="1" applyAlignment="1">
      <alignment horizontal="center"/>
    </xf>
    <xf numFmtId="0" fontId="3" fillId="0" borderId="0" xfId="0" applyFont="1" applyBorder="1"/>
    <xf numFmtId="3" fontId="3" fillId="0" borderId="1" xfId="0" applyNumberFormat="1" applyFont="1" applyBorder="1" applyAlignment="1">
      <alignment horizontal="right"/>
    </xf>
    <xf numFmtId="168" fontId="3" fillId="0" borderId="1" xfId="4" applyNumberFormat="1" applyFont="1" applyBorder="1" applyAlignment="1">
      <alignment horizontal="right"/>
    </xf>
    <xf numFmtId="166" fontId="9" fillId="2" borderId="1" xfId="0" applyNumberFormat="1" applyFont="1" applyFill="1" applyBorder="1" applyAlignment="1">
      <alignment horizontal="center"/>
    </xf>
    <xf numFmtId="3" fontId="9" fillId="0" borderId="1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/>
    </xf>
    <xf numFmtId="165" fontId="2" fillId="0" borderId="1" xfId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9" fillId="0" borderId="1" xfId="0" applyFont="1" applyBorder="1" applyAlignment="1"/>
    <xf numFmtId="0" fontId="21" fillId="15" borderId="0" xfId="0" applyFont="1" applyFill="1"/>
    <xf numFmtId="0" fontId="0" fillId="15" borderId="0" xfId="0" applyFill="1"/>
    <xf numFmtId="10" fontId="22" fillId="0" borderId="0" xfId="4" applyNumberFormat="1" applyFont="1"/>
    <xf numFmtId="166" fontId="3" fillId="0" borderId="0" xfId="0" applyNumberFormat="1" applyFont="1"/>
    <xf numFmtId="0" fontId="3" fillId="0" borderId="1" xfId="0" applyFont="1" applyBorder="1"/>
    <xf numFmtId="3" fontId="23" fillId="3" borderId="1" xfId="0" applyNumberFormat="1" applyFont="1" applyFill="1" applyBorder="1" applyAlignment="1">
      <alignment wrapText="1"/>
    </xf>
    <xf numFmtId="1" fontId="3" fillId="0" borderId="0" xfId="0" applyNumberFormat="1" applyFont="1"/>
    <xf numFmtId="3" fontId="23" fillId="3" borderId="1" xfId="0" applyNumberFormat="1" applyFont="1" applyFill="1" applyBorder="1"/>
    <xf numFmtId="170" fontId="9" fillId="0" borderId="0" xfId="0" applyNumberFormat="1" applyFont="1"/>
    <xf numFmtId="166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wrapText="1"/>
    </xf>
    <xf numFmtId="3" fontId="23" fillId="3" borderId="1" xfId="0" applyNumberFormat="1" applyFont="1" applyFill="1" applyBorder="1" applyAlignment="1">
      <alignment vertical="center" wrapText="1"/>
    </xf>
    <xf numFmtId="3" fontId="20" fillId="3" borderId="1" xfId="0" applyNumberFormat="1" applyFont="1" applyFill="1" applyBorder="1" applyAlignment="1">
      <alignment vertical="center"/>
    </xf>
    <xf numFmtId="3" fontId="23" fillId="3" borderId="1" xfId="0" applyNumberFormat="1" applyFont="1" applyFill="1" applyBorder="1" applyAlignment="1">
      <alignment vertical="center"/>
    </xf>
    <xf numFmtId="166" fontId="0" fillId="2" borderId="1" xfId="0" applyNumberFormat="1" applyFill="1" applyBorder="1"/>
    <xf numFmtId="0" fontId="0" fillId="0" borderId="1" xfId="0" applyBorder="1"/>
    <xf numFmtId="0" fontId="21" fillId="15" borderId="0" xfId="0" applyFont="1" applyFill="1" applyAlignment="1">
      <alignment horizontal="left"/>
    </xf>
    <xf numFmtId="0" fontId="0" fillId="15" borderId="0" xfId="0" applyFill="1" applyAlignment="1">
      <alignment horizontal="left"/>
    </xf>
    <xf numFmtId="0" fontId="3" fillId="15" borderId="0" xfId="0" applyFont="1" applyFill="1" applyAlignment="1">
      <alignment horizontal="left"/>
    </xf>
    <xf numFmtId="10" fontId="3" fillId="0" borderId="0" xfId="0" applyNumberFormat="1" applyFont="1"/>
    <xf numFmtId="10" fontId="24" fillId="0" borderId="0" xfId="0" applyNumberFormat="1" applyFont="1"/>
    <xf numFmtId="0" fontId="0" fillId="0" borderId="0" xfId="0" applyAlignment="1">
      <alignment vertical="center"/>
    </xf>
    <xf numFmtId="2" fontId="23" fillId="2" borderId="1" xfId="0" applyNumberFormat="1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5" fillId="2" borderId="1" xfId="0" applyFont="1" applyFill="1" applyBorder="1" applyAlignment="1">
      <alignment horizontal="center" vertical="center" wrapText="1"/>
    </xf>
    <xf numFmtId="170" fontId="9" fillId="0" borderId="1" xfId="4" applyNumberFormat="1" applyFont="1" applyBorder="1" applyAlignment="1">
      <alignment horizontal="right"/>
    </xf>
    <xf numFmtId="170" fontId="3" fillId="0" borderId="1" xfId="4" applyNumberFormat="1" applyFont="1" applyBorder="1" applyAlignment="1">
      <alignment horizontal="right"/>
    </xf>
    <xf numFmtId="170" fontId="25" fillId="0" borderId="1" xfId="0" applyNumberFormat="1" applyFont="1" applyBorder="1" applyAlignment="1">
      <alignment wrapText="1"/>
    </xf>
    <xf numFmtId="3" fontId="26" fillId="3" borderId="1" xfId="0" applyNumberFormat="1" applyFont="1" applyFill="1" applyBorder="1"/>
    <xf numFmtId="0" fontId="9" fillId="0" borderId="0" xfId="0" applyFont="1" applyFill="1" applyBorder="1" applyAlignment="1">
      <alignment horizontal="center"/>
    </xf>
    <xf numFmtId="170" fontId="9" fillId="0" borderId="0" xfId="4" applyNumberFormat="1" applyFont="1" applyBorder="1" applyAlignment="1">
      <alignment horizontal="right"/>
    </xf>
    <xf numFmtId="170" fontId="27" fillId="0" borderId="0" xfId="0" applyNumberFormat="1" applyFont="1" applyBorder="1" applyAlignment="1">
      <alignment wrapText="1"/>
    </xf>
    <xf numFmtId="3" fontId="28" fillId="3" borderId="1" xfId="0" applyNumberFormat="1" applyFont="1" applyFill="1" applyBorder="1"/>
    <xf numFmtId="3" fontId="23" fillId="0" borderId="0" xfId="0" applyNumberFormat="1" applyFont="1" applyFill="1" applyBorder="1"/>
    <xf numFmtId="0" fontId="1" fillId="0" borderId="0" xfId="0" applyFont="1" applyAlignment="1">
      <alignment vertical="center" wrapText="1"/>
    </xf>
    <xf numFmtId="170" fontId="1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170" fontId="0" fillId="0" borderId="0" xfId="0" applyNumberForma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170" fontId="0" fillId="0" borderId="0" xfId="0" applyNumberFormat="1"/>
    <xf numFmtId="170" fontId="0" fillId="0" borderId="1" xfId="0" applyNumberFormat="1" applyBorder="1"/>
    <xf numFmtId="10" fontId="0" fillId="0" borderId="1" xfId="4" applyNumberFormat="1" applyFont="1" applyBorder="1"/>
    <xf numFmtId="170" fontId="1" fillId="0" borderId="1" xfId="0" applyNumberFormat="1" applyFont="1" applyBorder="1"/>
    <xf numFmtId="10" fontId="1" fillId="0" borderId="1" xfId="0" applyNumberFormat="1" applyFont="1" applyBorder="1"/>
    <xf numFmtId="10" fontId="25" fillId="0" borderId="0" xfId="0" applyNumberFormat="1" applyFont="1"/>
    <xf numFmtId="0" fontId="0" fillId="0" borderId="11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167" fontId="0" fillId="0" borderId="1" xfId="0" applyNumberFormat="1" applyFont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164" fontId="2" fillId="0" borderId="1" xfId="1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0" xfId="0" applyNumberFormat="1" applyFill="1" applyBorder="1" applyAlignment="1">
      <alignment horizontal="center"/>
    </xf>
    <xf numFmtId="0" fontId="0" fillId="0" borderId="20" xfId="0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166" fontId="3" fillId="2" borderId="5" xfId="0" applyNumberFormat="1" applyFont="1" applyFill="1" applyBorder="1" applyAlignment="1">
      <alignment horizontal="center" vertical="center"/>
    </xf>
    <xf numFmtId="166" fontId="3" fillId="2" borderId="8" xfId="0" applyNumberFormat="1" applyFont="1" applyFill="1" applyBorder="1" applyAlignment="1">
      <alignment horizontal="center" vertical="center"/>
    </xf>
    <xf numFmtId="166" fontId="3" fillId="2" borderId="7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/>
    </xf>
    <xf numFmtId="2" fontId="9" fillId="2" borderId="6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2" borderId="6" xfId="0" applyFont="1" applyFill="1" applyBorder="1" applyAlignment="1">
      <alignment horizontal="center" vertical="center"/>
    </xf>
    <xf numFmtId="166" fontId="3" fillId="2" borderId="5" xfId="0" applyNumberFormat="1" applyFont="1" applyFill="1" applyBorder="1" applyAlignment="1">
      <alignment horizontal="center" vertical="center" wrapText="1"/>
    </xf>
    <xf numFmtId="166" fontId="3" fillId="2" borderId="6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8" borderId="2" xfId="0" applyFill="1" applyBorder="1" applyAlignment="1">
      <alignment horizontal="center" vertical="center" wrapText="1"/>
    </xf>
    <xf numFmtId="0" fontId="0" fillId="8" borderId="1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12" borderId="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</cellXfs>
  <cellStyles count="12">
    <cellStyle name="Excel Built-in Normal" xfId="1"/>
    <cellStyle name="Hiperłącze" xfId="3" builtinId="8"/>
    <cellStyle name="Hiperłącze 2" xfId="8"/>
    <cellStyle name="Normalny" xfId="0" builtinId="0"/>
    <cellStyle name="Normalny 2" xfId="2"/>
    <cellStyle name="Normalny 2 2" xfId="9"/>
    <cellStyle name="Normalny 3" xfId="5"/>
    <cellStyle name="Normalny 3 2" xfId="11"/>
    <cellStyle name="Normalny 3 3" xfId="10"/>
    <cellStyle name="Normalny 4" xfId="6"/>
    <cellStyle name="Normalny 5" xfId="7"/>
    <cellStyle name="Procentowy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834166803052739E-2"/>
          <c:y val="5.1112913211429974E-2"/>
          <c:w val="0.89722972850102745"/>
          <c:h val="0.8119580401287053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accent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STATYSTYKI!$B$145:$B$148</c:f>
              <c:strCache>
                <c:ptCount val="4"/>
                <c:pt idx="0">
                  <c:v>przewoźnik obsługujący ruch regionalny</c:v>
                </c:pt>
                <c:pt idx="1">
                  <c:v>przewoźnik autobusów turystycznych</c:v>
                </c:pt>
                <c:pt idx="2">
                  <c:v>przewoźnik autobusowej komunikacji dalekobieżnej</c:v>
                </c:pt>
                <c:pt idx="3">
                  <c:v>brak danych</c:v>
                </c:pt>
              </c:strCache>
            </c:strRef>
          </c:cat>
          <c:val>
            <c:numRef>
              <c:f>STATYSTYKI!$C$145:$C$148</c:f>
              <c:numCache>
                <c:formatCode>0.0%</c:formatCode>
                <c:ptCount val="4"/>
                <c:pt idx="0">
                  <c:v>0.57479139218269648</c:v>
                </c:pt>
                <c:pt idx="1">
                  <c:v>0.15511638120333773</c:v>
                </c:pt>
                <c:pt idx="2">
                  <c:v>0.14756258234519104</c:v>
                </c:pt>
                <c:pt idx="3">
                  <c:v>0.1225296442687747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3DA-41BD-820B-2F1CA39EA0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025984"/>
        <c:axId val="116052352"/>
      </c:barChart>
      <c:catAx>
        <c:axId val="116025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16052352"/>
        <c:crosses val="autoZero"/>
        <c:auto val="1"/>
        <c:lblAlgn val="ctr"/>
        <c:lblOffset val="100"/>
        <c:noMultiLvlLbl val="0"/>
      </c:catAx>
      <c:valAx>
        <c:axId val="11605235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16025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733255992835971E-2"/>
          <c:y val="2.772972723259658E-2"/>
          <c:w val="0.93025226052669052"/>
          <c:h val="0.82920496821498235"/>
        </c:manualLayout>
      </c:layout>
      <c:lineChart>
        <c:grouping val="standard"/>
        <c:varyColors val="0"/>
        <c:ser>
          <c:idx val="0"/>
          <c:order val="0"/>
          <c:tx>
            <c:strRef>
              <c:f>SZACOWANIE!$B$25</c:f>
              <c:strCache>
                <c:ptCount val="1"/>
                <c:pt idx="0">
                  <c:v>RAZEM</c:v>
                </c:pt>
              </c:strCache>
            </c:strRef>
          </c:tx>
          <c:spPr>
            <a:ln w="63500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1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solidFill>
                <a:schemeClr val="accent1">
                  <a:lumMod val="20000"/>
                  <a:lumOff val="80000"/>
                </a:schemeClr>
              </a:solidFill>
              <a:ln w="12700" cap="flat" cmpd="sng" algn="ctr">
                <a:solidFill>
                  <a:schemeClr val="accent1"/>
                </a:solidFill>
                <a:prstDash val="solid"/>
                <a:miter lim="800000"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SZACOWANIE!$E$4:$AB$5</c:f>
              <c:multiLvlStrCache>
                <c:ptCount val="24"/>
                <c:lvl>
                  <c:pt idx="0">
                    <c:v>01:00:00</c:v>
                  </c:pt>
                  <c:pt idx="1">
                    <c:v>02:00:00</c:v>
                  </c:pt>
                  <c:pt idx="2">
                    <c:v>03:00:00</c:v>
                  </c:pt>
                  <c:pt idx="3">
                    <c:v>04:00:00</c:v>
                  </c:pt>
                  <c:pt idx="4">
                    <c:v>05:00:00</c:v>
                  </c:pt>
                  <c:pt idx="5">
                    <c:v>06:00:00</c:v>
                  </c:pt>
                  <c:pt idx="6">
                    <c:v>07:00:00</c:v>
                  </c:pt>
                  <c:pt idx="7">
                    <c:v>08:00:00</c:v>
                  </c:pt>
                  <c:pt idx="8">
                    <c:v>09:00:00</c:v>
                  </c:pt>
                  <c:pt idx="9">
                    <c:v>10:00:00</c:v>
                  </c:pt>
                  <c:pt idx="10">
                    <c:v>11:00:00</c:v>
                  </c:pt>
                  <c:pt idx="11">
                    <c:v>12:00:00</c:v>
                  </c:pt>
                  <c:pt idx="12">
                    <c:v>13:00:00</c:v>
                  </c:pt>
                  <c:pt idx="13">
                    <c:v>14:00:00</c:v>
                  </c:pt>
                  <c:pt idx="14">
                    <c:v>15:00:00</c:v>
                  </c:pt>
                  <c:pt idx="15">
                    <c:v>16:00:00</c:v>
                  </c:pt>
                  <c:pt idx="16">
                    <c:v>17:00:00</c:v>
                  </c:pt>
                  <c:pt idx="17">
                    <c:v>18:00:00</c:v>
                  </c:pt>
                  <c:pt idx="18">
                    <c:v>19:00:00</c:v>
                  </c:pt>
                  <c:pt idx="19">
                    <c:v>20:00:00</c:v>
                  </c:pt>
                  <c:pt idx="20">
                    <c:v>21:00:00</c:v>
                  </c:pt>
                  <c:pt idx="21">
                    <c:v>22:00:00</c:v>
                  </c:pt>
                  <c:pt idx="22">
                    <c:v>23:00:00</c:v>
                  </c:pt>
                  <c:pt idx="23">
                    <c:v>00:00:00</c:v>
                  </c:pt>
                </c:lvl>
                <c:lvl>
                  <c:pt idx="0">
                    <c:v>00:00:00</c:v>
                  </c:pt>
                  <c:pt idx="1">
                    <c:v>01:00:00</c:v>
                  </c:pt>
                  <c:pt idx="2">
                    <c:v>02:00:00</c:v>
                  </c:pt>
                  <c:pt idx="3">
                    <c:v>03:00:00</c:v>
                  </c:pt>
                  <c:pt idx="4">
                    <c:v>04:00:00</c:v>
                  </c:pt>
                  <c:pt idx="5">
                    <c:v>05:00:00</c:v>
                  </c:pt>
                  <c:pt idx="6">
                    <c:v>06:00:00</c:v>
                  </c:pt>
                  <c:pt idx="7">
                    <c:v>07:00:00</c:v>
                  </c:pt>
                  <c:pt idx="8">
                    <c:v>08:00:00</c:v>
                  </c:pt>
                  <c:pt idx="9">
                    <c:v>09:00:00</c:v>
                  </c:pt>
                  <c:pt idx="10">
                    <c:v>10:00:00</c:v>
                  </c:pt>
                  <c:pt idx="11">
                    <c:v>11:00:00</c:v>
                  </c:pt>
                  <c:pt idx="12">
                    <c:v>12:00:00</c:v>
                  </c:pt>
                  <c:pt idx="13">
                    <c:v>13:00:00</c:v>
                  </c:pt>
                  <c:pt idx="14">
                    <c:v>14:00:00</c:v>
                  </c:pt>
                  <c:pt idx="15">
                    <c:v>15:00:00</c:v>
                  </c:pt>
                  <c:pt idx="16">
                    <c:v>16:00:00</c:v>
                  </c:pt>
                  <c:pt idx="17">
                    <c:v>17:00:00</c:v>
                  </c:pt>
                  <c:pt idx="18">
                    <c:v>18:00:00</c:v>
                  </c:pt>
                  <c:pt idx="19">
                    <c:v>19:00:00</c:v>
                  </c:pt>
                  <c:pt idx="20">
                    <c:v>20:00:00</c:v>
                  </c:pt>
                  <c:pt idx="21">
                    <c:v>21:00:00</c:v>
                  </c:pt>
                  <c:pt idx="22">
                    <c:v>22:00:00</c:v>
                  </c:pt>
                  <c:pt idx="23">
                    <c:v>23:00:00</c:v>
                  </c:pt>
                </c:lvl>
              </c:multiLvl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SZACOWANIE!$C$4:$AB$5</c15:sqref>
                  </c15:fullRef>
                </c:ext>
              </c:extLst>
            </c:multiLvlStrRef>
          </c:cat>
          <c:val>
            <c:numRef>
              <c:f>SZACOWANIE!$E$25:$AB$25</c:f>
              <c:numCache>
                <c:formatCode>#,##0</c:formatCode>
                <c:ptCount val="24"/>
                <c:pt idx="0">
                  <c:v>6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39</c:v>
                </c:pt>
                <c:pt idx="5">
                  <c:v>284</c:v>
                </c:pt>
                <c:pt idx="6">
                  <c:v>908</c:v>
                </c:pt>
                <c:pt idx="7">
                  <c:v>2464</c:v>
                </c:pt>
                <c:pt idx="8">
                  <c:v>1274</c:v>
                </c:pt>
                <c:pt idx="9">
                  <c:v>1015</c:v>
                </c:pt>
                <c:pt idx="10">
                  <c:v>973</c:v>
                </c:pt>
                <c:pt idx="11">
                  <c:v>899</c:v>
                </c:pt>
                <c:pt idx="12">
                  <c:v>876</c:v>
                </c:pt>
                <c:pt idx="13">
                  <c:v>957</c:v>
                </c:pt>
                <c:pt idx="14">
                  <c:v>1242</c:v>
                </c:pt>
                <c:pt idx="15">
                  <c:v>1488</c:v>
                </c:pt>
                <c:pt idx="16">
                  <c:v>1678</c:v>
                </c:pt>
                <c:pt idx="17">
                  <c:v>1315</c:v>
                </c:pt>
                <c:pt idx="18">
                  <c:v>966</c:v>
                </c:pt>
                <c:pt idx="19">
                  <c:v>611</c:v>
                </c:pt>
                <c:pt idx="20">
                  <c:v>293</c:v>
                </c:pt>
                <c:pt idx="21">
                  <c:v>172</c:v>
                </c:pt>
                <c:pt idx="22">
                  <c:v>113</c:v>
                </c:pt>
                <c:pt idx="23">
                  <c:v>29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SZACOWANIE!$C$25:$AB$25</c15:sqref>
                  </c15:fullRef>
                </c:ext>
              </c:extLst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8A1-4889-BEDE-3611869B2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403648"/>
        <c:axId val="121409536"/>
      </c:lineChart>
      <c:catAx>
        <c:axId val="121403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21409536"/>
        <c:crosses val="autoZero"/>
        <c:auto val="1"/>
        <c:lblAlgn val="ctr"/>
        <c:lblOffset val="100"/>
        <c:noMultiLvlLbl val="0"/>
      </c:catAx>
      <c:valAx>
        <c:axId val="121409536"/>
        <c:scaling>
          <c:orientation val="minMax"/>
          <c:max val="3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cross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21403648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</xdr:row>
      <xdr:rowOff>0</xdr:rowOff>
    </xdr:from>
    <xdr:to>
      <xdr:col>2</xdr:col>
      <xdr:colOff>15240</xdr:colOff>
      <xdr:row>7</xdr:row>
      <xdr:rowOff>160020</xdr:rowOff>
    </xdr:to>
    <xdr:pic>
      <xdr:nvPicPr>
        <xdr:cNvPr id="2" name="Obraz 3">
          <a:extLst>
            <a:ext uri="{FF2B5EF4-FFF2-40B4-BE49-F238E27FC236}">
              <a16:creationId xmlns="" xmlns:a16="http://schemas.microsoft.com/office/drawing/2014/main" id="{BB516136-E1FC-4774-B69A-04A70B6572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65760"/>
          <a:ext cx="1082040" cy="1074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4</xdr:row>
      <xdr:rowOff>15240</xdr:rowOff>
    </xdr:from>
    <xdr:to>
      <xdr:col>8</xdr:col>
      <xdr:colOff>571500</xdr:colOff>
      <xdr:row>6</xdr:row>
      <xdr:rowOff>129540</xdr:rowOff>
    </xdr:to>
    <xdr:sp macro="" textlink="">
      <xdr:nvSpPr>
        <xdr:cNvPr id="3" name="Pole tekstowe 19">
          <a:extLst>
            <a:ext uri="{FF2B5EF4-FFF2-40B4-BE49-F238E27FC236}">
              <a16:creationId xmlns="" xmlns:a16="http://schemas.microsoft.com/office/drawing/2014/main" id="{88A9F040-E84C-4261-A868-CEAD403005C1}"/>
            </a:ext>
          </a:extLst>
        </xdr:cNvPr>
        <xdr:cNvSpPr txBox="1">
          <a:spLocks noChangeArrowheads="1"/>
        </xdr:cNvSpPr>
      </xdr:nvSpPr>
      <xdr:spPr bwMode="auto">
        <a:xfrm>
          <a:off x="1219200" y="746760"/>
          <a:ext cx="422910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pl-PL" sz="1000" b="1" i="0" u="none" strike="noStrike" baseline="0">
              <a:solidFill>
                <a:srgbClr val="000000"/>
              </a:solidFill>
              <a:latin typeface="Verdana"/>
              <a:ea typeface="Verdana"/>
            </a:rPr>
            <a:t>Kompleksowe Badania Ruchu we Wrocławiu i otoczeniu – KBR 2018</a:t>
          </a:r>
        </a:p>
      </xdr:txBody>
    </xdr:sp>
    <xdr:clientData/>
  </xdr:twoCellAnchor>
  <xdr:twoCellAnchor editAs="oneCell">
    <xdr:from>
      <xdr:col>0</xdr:col>
      <xdr:colOff>38100</xdr:colOff>
      <xdr:row>43</xdr:row>
      <xdr:rowOff>27214</xdr:rowOff>
    </xdr:from>
    <xdr:to>
      <xdr:col>9</xdr:col>
      <xdr:colOff>25854</xdr:colOff>
      <xdr:row>47</xdr:row>
      <xdr:rowOff>153760</xdr:rowOff>
    </xdr:to>
    <xdr:pic>
      <xdr:nvPicPr>
        <xdr:cNvPr id="4" name="Obraz 3" descr="KBR-footer">
          <a:extLst>
            <a:ext uri="{FF2B5EF4-FFF2-40B4-BE49-F238E27FC236}">
              <a16:creationId xmlns="" xmlns:a16="http://schemas.microsoft.com/office/drawing/2014/main" id="{A03282D6-CD01-4D08-BD41-A4C2BE676C0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7807234"/>
          <a:ext cx="5466534" cy="8580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</xdr:colOff>
      <xdr:row>151</xdr:row>
      <xdr:rowOff>125730</xdr:rowOff>
    </xdr:from>
    <xdr:to>
      <xdr:col>11</xdr:col>
      <xdr:colOff>0</xdr:colOff>
      <xdr:row>174</xdr:row>
      <xdr:rowOff>38100</xdr:rowOff>
    </xdr:to>
    <xdr:graphicFrame macro="">
      <xdr:nvGraphicFramePr>
        <xdr:cNvPr id="3" name="Wykres 2">
          <a:extLst>
            <a:ext uri="{FF2B5EF4-FFF2-40B4-BE49-F238E27FC236}">
              <a16:creationId xmlns="" xmlns:a16="http://schemas.microsoft.com/office/drawing/2014/main" id="{40D25E03-A65D-44F9-A1AC-6EFB0DCE7B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15239</xdr:colOff>
      <xdr:row>3</xdr:row>
      <xdr:rowOff>15240</xdr:rowOff>
    </xdr:from>
    <xdr:to>
      <xdr:col>52</xdr:col>
      <xdr:colOff>728868</xdr:colOff>
      <xdr:row>27</xdr:row>
      <xdr:rowOff>0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938EAF1F-F374-4190-A262-306A02FAFF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.Janocha\Desktop\Wroc&#322;aw\BAZA%20OBLICZENIA\BADANIA%20JESIENNE\uwagi\8_3_RING_1_Pomiary_liczby_pasa&#380;er&#243;w_w_pojazdach_komunikacji_zbiorowej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LPW/Wroc&#322;aw/Etap%205/2018-11-29/8_3/szacowanie/8_3_RING_2_BZM_LJ_mb_v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8_3_RING_1_BZM+SZACOWAN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ONA TYTUŁOWA"/>
      <sheetName val="SPIS TREŚCI"/>
      <sheetName val="BAZA DANYCH"/>
      <sheetName val="STATYSTYKI"/>
      <sheetName val="ZESTAWIENIE NUMERÓW BOCZNYCH"/>
      <sheetName val="LICZBA MIEJSC"/>
      <sheetName val="BAZA"/>
      <sheetName val="Objaśnienie skrótów"/>
    </sheetNames>
    <sheetDataSet>
      <sheetData sheetId="0"/>
      <sheetData sheetId="1"/>
      <sheetData sheetId="2"/>
      <sheetData sheetId="3"/>
      <sheetData sheetId="4">
        <row r="1">
          <cell r="A1" t="str">
            <v>Numer boczny</v>
          </cell>
          <cell r="B1" t="str">
            <v>Nazwa pojazdu</v>
          </cell>
        </row>
        <row r="2">
          <cell r="A2">
            <v>5402</v>
          </cell>
          <cell r="B2" t="str">
            <v>SOLARIS URBINO 12</v>
          </cell>
        </row>
        <row r="3">
          <cell r="A3">
            <v>5403</v>
          </cell>
          <cell r="B3" t="str">
            <v>SOLARIS URBINO 12</v>
          </cell>
        </row>
        <row r="4">
          <cell r="A4">
            <v>5404</v>
          </cell>
          <cell r="B4" t="str">
            <v>SOLARIS URBINO 12</v>
          </cell>
        </row>
        <row r="5">
          <cell r="A5">
            <v>5405</v>
          </cell>
          <cell r="B5" t="str">
            <v>SOLARIS URBINO 12</v>
          </cell>
        </row>
        <row r="6">
          <cell r="A6">
            <v>5406</v>
          </cell>
          <cell r="B6" t="str">
            <v>SOLARIS URBINO 12</v>
          </cell>
        </row>
        <row r="7">
          <cell r="A7">
            <v>5407</v>
          </cell>
          <cell r="B7" t="str">
            <v>SOLARIS URBINO 12</v>
          </cell>
        </row>
        <row r="8">
          <cell r="A8">
            <v>5408</v>
          </cell>
          <cell r="B8" t="str">
            <v>SOLARIS URBINO 12</v>
          </cell>
        </row>
        <row r="9">
          <cell r="A9">
            <v>5409</v>
          </cell>
          <cell r="B9" t="str">
            <v>SOLARIS URBINO 12</v>
          </cell>
        </row>
        <row r="10">
          <cell r="A10">
            <v>5410</v>
          </cell>
          <cell r="B10" t="str">
            <v>SOLARIS URBINO 12</v>
          </cell>
        </row>
        <row r="11">
          <cell r="A11">
            <v>5411</v>
          </cell>
          <cell r="B11" t="str">
            <v>SOLARIS URBINO 12</v>
          </cell>
        </row>
        <row r="12">
          <cell r="A12">
            <v>5412</v>
          </cell>
          <cell r="B12" t="str">
            <v>SOLARIS URBINO 12</v>
          </cell>
        </row>
        <row r="13">
          <cell r="A13">
            <v>5413</v>
          </cell>
          <cell r="B13" t="str">
            <v>SOLARIS URBINO 12</v>
          </cell>
        </row>
        <row r="14">
          <cell r="A14">
            <v>5414</v>
          </cell>
          <cell r="B14" t="str">
            <v>SOLARIS URBINO 12</v>
          </cell>
        </row>
        <row r="15">
          <cell r="A15">
            <v>5415</v>
          </cell>
          <cell r="B15" t="str">
            <v>SOLARIS URBINO 12</v>
          </cell>
        </row>
        <row r="16">
          <cell r="A16">
            <v>5416</v>
          </cell>
          <cell r="B16" t="str">
            <v>SOLARIS URBINO 12</v>
          </cell>
        </row>
        <row r="17">
          <cell r="A17">
            <v>5417</v>
          </cell>
          <cell r="B17" t="str">
            <v>SOLARIS URBINO 12</v>
          </cell>
        </row>
        <row r="18">
          <cell r="A18">
            <v>5418</v>
          </cell>
          <cell r="B18" t="str">
            <v>SOLARIS URBINO 12</v>
          </cell>
        </row>
        <row r="19">
          <cell r="A19">
            <v>5419</v>
          </cell>
          <cell r="B19" t="str">
            <v>SOLARIS URBINO 12</v>
          </cell>
        </row>
        <row r="20">
          <cell r="A20">
            <v>5420</v>
          </cell>
          <cell r="B20" t="str">
            <v>SOLARIS URBINO 12</v>
          </cell>
        </row>
        <row r="21">
          <cell r="A21">
            <v>5421</v>
          </cell>
          <cell r="B21" t="str">
            <v>SOLARIS URBINO 12</v>
          </cell>
        </row>
        <row r="22">
          <cell r="A22">
            <v>5422</v>
          </cell>
          <cell r="B22" t="str">
            <v>SOLARIS URBINO 12</v>
          </cell>
        </row>
        <row r="23">
          <cell r="A23">
            <v>5423</v>
          </cell>
          <cell r="B23" t="str">
            <v>SOLARIS URBINO 12</v>
          </cell>
        </row>
        <row r="24">
          <cell r="A24">
            <v>5424</v>
          </cell>
          <cell r="B24" t="str">
            <v>SOLARIS URBINO 12</v>
          </cell>
        </row>
        <row r="25">
          <cell r="A25">
            <v>5425</v>
          </cell>
          <cell r="B25" t="str">
            <v>SOLARIS URBINO 12</v>
          </cell>
        </row>
        <row r="26">
          <cell r="A26">
            <v>5426</v>
          </cell>
          <cell r="B26" t="str">
            <v>SOLARIS URBINO 12</v>
          </cell>
        </row>
        <row r="27">
          <cell r="A27">
            <v>5427</v>
          </cell>
          <cell r="B27" t="str">
            <v>SOLARIS URBINO 12</v>
          </cell>
        </row>
        <row r="28">
          <cell r="A28">
            <v>5428</v>
          </cell>
          <cell r="B28" t="str">
            <v>SOLARIS URBINO 12</v>
          </cell>
        </row>
        <row r="29">
          <cell r="A29">
            <v>5429</v>
          </cell>
          <cell r="B29" t="str">
            <v>SOLARIS URBINO 12</v>
          </cell>
        </row>
        <row r="30">
          <cell r="A30">
            <v>5430</v>
          </cell>
          <cell r="B30" t="str">
            <v>SOLARIS URBINO 12</v>
          </cell>
        </row>
        <row r="31">
          <cell r="A31">
            <v>5431</v>
          </cell>
          <cell r="B31" t="str">
            <v>SOLARIS URBINO 12</v>
          </cell>
        </row>
        <row r="32">
          <cell r="A32">
            <v>5432</v>
          </cell>
          <cell r="B32" t="str">
            <v>SOLARIS URBINO 12</v>
          </cell>
        </row>
        <row r="33">
          <cell r="A33">
            <v>5433</v>
          </cell>
          <cell r="B33" t="str">
            <v>SOLARIS URBINO 12</v>
          </cell>
        </row>
        <row r="34">
          <cell r="A34">
            <v>5434</v>
          </cell>
          <cell r="B34" t="str">
            <v>SOLARIS URBINO 12</v>
          </cell>
        </row>
        <row r="35">
          <cell r="A35">
            <v>5435</v>
          </cell>
          <cell r="B35" t="str">
            <v>SOLARIS URBINO 12</v>
          </cell>
        </row>
        <row r="36">
          <cell r="A36">
            <v>5436</v>
          </cell>
          <cell r="B36" t="str">
            <v>SOLARIS URBINO 12</v>
          </cell>
        </row>
        <row r="37">
          <cell r="A37">
            <v>5437</v>
          </cell>
          <cell r="B37" t="str">
            <v>SOLARIS URBINO 12</v>
          </cell>
        </row>
        <row r="38">
          <cell r="A38">
            <v>5438</v>
          </cell>
          <cell r="B38" t="str">
            <v>SOLARIS URBINO 12</v>
          </cell>
        </row>
        <row r="39">
          <cell r="A39">
            <v>5439</v>
          </cell>
          <cell r="B39" t="str">
            <v>SOLARIS URBINO 12</v>
          </cell>
        </row>
        <row r="40">
          <cell r="A40">
            <v>5440</v>
          </cell>
          <cell r="B40" t="str">
            <v>SOLARIS URBINO 12</v>
          </cell>
        </row>
        <row r="41">
          <cell r="A41">
            <v>5441</v>
          </cell>
          <cell r="B41" t="str">
            <v>SOLARIS URBINO 12</v>
          </cell>
        </row>
        <row r="42">
          <cell r="A42">
            <v>5442</v>
          </cell>
          <cell r="B42" t="str">
            <v>SOLARIS URBINO 12</v>
          </cell>
        </row>
        <row r="43">
          <cell r="A43">
            <v>5443</v>
          </cell>
          <cell r="B43" t="str">
            <v>SOLARIS URBINO 12</v>
          </cell>
        </row>
        <row r="44">
          <cell r="A44">
            <v>5444</v>
          </cell>
          <cell r="B44" t="str">
            <v>SOLARIS URBINO 12</v>
          </cell>
        </row>
        <row r="45">
          <cell r="A45">
            <v>5445</v>
          </cell>
          <cell r="B45" t="str">
            <v>SOLARIS URBINO 12</v>
          </cell>
        </row>
        <row r="46">
          <cell r="A46">
            <v>5601</v>
          </cell>
          <cell r="B46" t="str">
            <v>SOLARIS URBINO 18</v>
          </cell>
        </row>
        <row r="47">
          <cell r="A47">
            <v>5602</v>
          </cell>
          <cell r="B47" t="str">
            <v>SOLARIS URBINO 18</v>
          </cell>
        </row>
        <row r="48">
          <cell r="A48">
            <v>5607</v>
          </cell>
          <cell r="B48" t="str">
            <v>SOLARIS URBINO 18</v>
          </cell>
        </row>
        <row r="49">
          <cell r="A49">
            <v>5608</v>
          </cell>
          <cell r="B49" t="str">
            <v>SOLARIS URBINO 18</v>
          </cell>
        </row>
        <row r="50">
          <cell r="A50">
            <v>5609</v>
          </cell>
          <cell r="B50" t="str">
            <v>SOLARIS URBINO 18</v>
          </cell>
        </row>
        <row r="51">
          <cell r="A51">
            <v>5610</v>
          </cell>
          <cell r="B51" t="str">
            <v>SOLARIS URBINO 18</v>
          </cell>
        </row>
        <row r="52">
          <cell r="A52">
            <v>5611</v>
          </cell>
          <cell r="B52" t="str">
            <v>SOLARIS URBINO 18</v>
          </cell>
        </row>
        <row r="53">
          <cell r="A53">
            <v>5612</v>
          </cell>
          <cell r="B53" t="str">
            <v>SOLARIS URBINO 18</v>
          </cell>
        </row>
        <row r="54">
          <cell r="A54">
            <v>7014</v>
          </cell>
          <cell r="B54" t="str">
            <v>VOLVO 7700</v>
          </cell>
        </row>
        <row r="55">
          <cell r="A55">
            <v>7015</v>
          </cell>
          <cell r="B55" t="str">
            <v>VOLVO 7700</v>
          </cell>
        </row>
        <row r="56">
          <cell r="A56">
            <v>7016</v>
          </cell>
          <cell r="B56" t="str">
            <v>VOLVO 7700</v>
          </cell>
        </row>
        <row r="57">
          <cell r="A57">
            <v>7017</v>
          </cell>
          <cell r="B57" t="str">
            <v>VOLVO 7700</v>
          </cell>
        </row>
        <row r="58">
          <cell r="A58">
            <v>7018</v>
          </cell>
          <cell r="B58" t="str">
            <v>VOLVO 7700</v>
          </cell>
        </row>
        <row r="59">
          <cell r="A59">
            <v>7019</v>
          </cell>
          <cell r="B59" t="str">
            <v>VOLVO 7700</v>
          </cell>
        </row>
        <row r="60">
          <cell r="A60">
            <v>7020</v>
          </cell>
          <cell r="B60" t="str">
            <v>VOLVO 7700</v>
          </cell>
        </row>
        <row r="61">
          <cell r="A61">
            <v>7021</v>
          </cell>
          <cell r="B61" t="str">
            <v>VOLVO 7700</v>
          </cell>
        </row>
        <row r="62">
          <cell r="A62">
            <v>7022</v>
          </cell>
          <cell r="B62" t="str">
            <v>VOLVO 7700</v>
          </cell>
        </row>
        <row r="63">
          <cell r="A63">
            <v>7023</v>
          </cell>
          <cell r="B63" t="str">
            <v>VOLVO 7700</v>
          </cell>
        </row>
        <row r="64">
          <cell r="A64">
            <v>7024</v>
          </cell>
          <cell r="B64" t="str">
            <v>VOLVO 7700</v>
          </cell>
        </row>
        <row r="65">
          <cell r="A65">
            <v>7025</v>
          </cell>
          <cell r="B65" t="str">
            <v>VOLVO 7700</v>
          </cell>
        </row>
        <row r="66">
          <cell r="A66">
            <v>7026</v>
          </cell>
          <cell r="B66" t="str">
            <v>VOLVO 7700</v>
          </cell>
        </row>
        <row r="67">
          <cell r="A67">
            <v>7027</v>
          </cell>
          <cell r="B67" t="str">
            <v>VOLVO 7700</v>
          </cell>
        </row>
        <row r="68">
          <cell r="A68">
            <v>7028</v>
          </cell>
          <cell r="B68" t="str">
            <v>VOLVO 7700</v>
          </cell>
        </row>
        <row r="69">
          <cell r="A69">
            <v>7029</v>
          </cell>
          <cell r="B69" t="str">
            <v>VOLVO 7700</v>
          </cell>
        </row>
        <row r="70">
          <cell r="A70">
            <v>7030</v>
          </cell>
          <cell r="B70" t="str">
            <v>VOLVO 7700</v>
          </cell>
        </row>
        <row r="71">
          <cell r="A71">
            <v>7031</v>
          </cell>
          <cell r="B71" t="str">
            <v>VOLVO 7700</v>
          </cell>
        </row>
        <row r="72">
          <cell r="A72">
            <v>7032</v>
          </cell>
          <cell r="B72" t="str">
            <v>VOLVO 7700</v>
          </cell>
        </row>
        <row r="73">
          <cell r="A73">
            <v>7033</v>
          </cell>
          <cell r="B73" t="str">
            <v>VOLVO 7700</v>
          </cell>
        </row>
        <row r="74">
          <cell r="A74">
            <v>7034</v>
          </cell>
          <cell r="B74" t="str">
            <v>VOLVO 7700</v>
          </cell>
        </row>
        <row r="75">
          <cell r="A75">
            <v>7035</v>
          </cell>
          <cell r="B75" t="str">
            <v>VOLVO 7700</v>
          </cell>
        </row>
        <row r="76">
          <cell r="A76">
            <v>7036</v>
          </cell>
          <cell r="B76" t="str">
            <v>VOLVO 7700</v>
          </cell>
        </row>
        <row r="77">
          <cell r="A77">
            <v>7037</v>
          </cell>
          <cell r="B77" t="str">
            <v>VOLVO 7700H (Hybryda)</v>
          </cell>
        </row>
        <row r="78">
          <cell r="A78">
            <v>7300</v>
          </cell>
          <cell r="B78" t="str">
            <v>MERCEDES-BENZ O 530 Citaro</v>
          </cell>
        </row>
        <row r="79">
          <cell r="A79">
            <v>7301</v>
          </cell>
          <cell r="B79" t="str">
            <v>MERCEDES-BENZ O 530 Citaro</v>
          </cell>
        </row>
        <row r="80">
          <cell r="A80">
            <v>7302</v>
          </cell>
          <cell r="B80" t="str">
            <v>MERCEDES-BENZ O 530 Citaro</v>
          </cell>
        </row>
        <row r="81">
          <cell r="A81">
            <v>7303</v>
          </cell>
          <cell r="B81" t="str">
            <v>MERCEDES-BENZ O 530 Citaro</v>
          </cell>
        </row>
        <row r="82">
          <cell r="A82">
            <v>7304</v>
          </cell>
          <cell r="B82" t="str">
            <v>MERCEDES-BENZ O 530 Citaro</v>
          </cell>
        </row>
        <row r="83">
          <cell r="A83">
            <v>7305</v>
          </cell>
          <cell r="B83" t="str">
            <v>MERCEDES-BENZ O 530 Citaro</v>
          </cell>
        </row>
        <row r="84">
          <cell r="A84">
            <v>7306</v>
          </cell>
          <cell r="B84" t="str">
            <v>MERCEDES-BENZ O 530 Citaro</v>
          </cell>
        </row>
        <row r="85">
          <cell r="A85">
            <v>7307</v>
          </cell>
          <cell r="B85" t="str">
            <v>MERCEDES-BENZ O 530 Citaro</v>
          </cell>
        </row>
        <row r="86">
          <cell r="A86">
            <v>7308</v>
          </cell>
          <cell r="B86" t="str">
            <v>MERCEDES-BENZ O 530 Citaro</v>
          </cell>
        </row>
        <row r="87">
          <cell r="A87">
            <v>7309</v>
          </cell>
          <cell r="B87" t="str">
            <v>MERCEDES-BENZ O 530 Citaro</v>
          </cell>
        </row>
        <row r="88">
          <cell r="A88">
            <v>7310</v>
          </cell>
          <cell r="B88" t="str">
            <v>MERCEDES-BENZ O 530 Citaro</v>
          </cell>
        </row>
        <row r="89">
          <cell r="A89">
            <v>7311</v>
          </cell>
          <cell r="B89" t="str">
            <v>MERCEDES-BENZ O 530 Citaro</v>
          </cell>
        </row>
        <row r="90">
          <cell r="A90">
            <v>7312</v>
          </cell>
          <cell r="B90" t="str">
            <v>MERCEDES-BENZ O 530 Citaro</v>
          </cell>
        </row>
        <row r="91">
          <cell r="A91">
            <v>7313</v>
          </cell>
          <cell r="B91" t="str">
            <v>MERCEDES-BENZ O 530 Citaro</v>
          </cell>
        </row>
        <row r="92">
          <cell r="A92">
            <v>7314</v>
          </cell>
          <cell r="B92" t="str">
            <v>MERCEDES-BENZ O 530 Citaro</v>
          </cell>
        </row>
        <row r="93">
          <cell r="A93">
            <v>7315</v>
          </cell>
          <cell r="B93" t="str">
            <v>MERCEDES-BENZ O 530 Citaro</v>
          </cell>
        </row>
        <row r="94">
          <cell r="A94">
            <v>7316</v>
          </cell>
          <cell r="B94" t="str">
            <v>MERCEDES-BENZ O 530 Citaro</v>
          </cell>
        </row>
        <row r="95">
          <cell r="A95">
            <v>7412</v>
          </cell>
          <cell r="B95" t="str">
            <v>MERCEDES-BENZ 628 02 Citaro</v>
          </cell>
        </row>
        <row r="96">
          <cell r="A96">
            <v>7413</v>
          </cell>
          <cell r="B96" t="str">
            <v>MERCEDES-BENZ 628 02 Citaro</v>
          </cell>
        </row>
        <row r="97">
          <cell r="A97">
            <v>7414</v>
          </cell>
          <cell r="B97" t="str">
            <v>MERCEDES-BENZ 628 02 Citaro</v>
          </cell>
        </row>
        <row r="98">
          <cell r="A98">
            <v>7415</v>
          </cell>
          <cell r="B98" t="str">
            <v>MERCEDES-BENZ 628 02 Citaro</v>
          </cell>
        </row>
        <row r="99">
          <cell r="A99">
            <v>7416</v>
          </cell>
          <cell r="B99" t="str">
            <v>MERCEDES-BENZ 628 02 Citaro</v>
          </cell>
        </row>
        <row r="100">
          <cell r="A100">
            <v>7417</v>
          </cell>
          <cell r="B100" t="str">
            <v>MERCEDES-BENZ 628 02 Citaro</v>
          </cell>
        </row>
        <row r="101">
          <cell r="A101">
            <v>7418</v>
          </cell>
          <cell r="B101" t="str">
            <v>MERCEDES-BENZ 628 02 Citaro</v>
          </cell>
        </row>
        <row r="102">
          <cell r="A102">
            <v>7419</v>
          </cell>
          <cell r="B102" t="str">
            <v>MERCEDES-BENZ 628 02 Citaro</v>
          </cell>
        </row>
        <row r="103">
          <cell r="A103">
            <v>7420</v>
          </cell>
          <cell r="B103" t="str">
            <v>MERCEDES-BENZ 628 02 Citaro</v>
          </cell>
        </row>
        <row r="104">
          <cell r="A104">
            <v>8048</v>
          </cell>
          <cell r="B104" t="str">
            <v>VOLVO 7000A</v>
          </cell>
        </row>
        <row r="105">
          <cell r="A105">
            <v>8051</v>
          </cell>
          <cell r="B105" t="str">
            <v>VOLVO 7000A</v>
          </cell>
        </row>
        <row r="106">
          <cell r="A106">
            <v>8052</v>
          </cell>
          <cell r="B106" t="str">
            <v>VOLVO 7000A</v>
          </cell>
        </row>
        <row r="107">
          <cell r="A107">
            <v>8053</v>
          </cell>
          <cell r="B107" t="str">
            <v>VOLVO 7000A</v>
          </cell>
        </row>
        <row r="108">
          <cell r="A108">
            <v>8054</v>
          </cell>
          <cell r="B108" t="str">
            <v>VOLVO 7000A</v>
          </cell>
        </row>
        <row r="109">
          <cell r="A109">
            <v>8055</v>
          </cell>
          <cell r="B109" t="str">
            <v>VOLVO 7000A</v>
          </cell>
        </row>
        <row r="110">
          <cell r="A110">
            <v>8057</v>
          </cell>
          <cell r="B110" t="str">
            <v>VOLVO 7000A</v>
          </cell>
        </row>
        <row r="111">
          <cell r="A111">
            <v>8058</v>
          </cell>
          <cell r="B111" t="str">
            <v>VOLVO 7000A</v>
          </cell>
        </row>
        <row r="112">
          <cell r="A112">
            <v>8059</v>
          </cell>
          <cell r="B112" t="str">
            <v>VOLVO 7000A</v>
          </cell>
        </row>
        <row r="113">
          <cell r="A113">
            <v>8061</v>
          </cell>
          <cell r="B113" t="str">
            <v>VOLVO 7000A</v>
          </cell>
        </row>
        <row r="114">
          <cell r="A114">
            <v>8062</v>
          </cell>
          <cell r="B114" t="str">
            <v>VOLVO 7000A</v>
          </cell>
        </row>
        <row r="115">
          <cell r="A115">
            <v>8063</v>
          </cell>
          <cell r="B115" t="str">
            <v>VOLVO 7000A</v>
          </cell>
        </row>
        <row r="116">
          <cell r="A116">
            <v>8066</v>
          </cell>
          <cell r="B116" t="str">
            <v>VOLVO 7000A</v>
          </cell>
        </row>
        <row r="117">
          <cell r="A117">
            <v>8068</v>
          </cell>
          <cell r="B117" t="str">
            <v>VOLVO 7000A</v>
          </cell>
        </row>
        <row r="118">
          <cell r="A118">
            <v>8070</v>
          </cell>
          <cell r="B118" t="str">
            <v>VOLVO 7000A</v>
          </cell>
        </row>
        <row r="119">
          <cell r="A119">
            <v>8075</v>
          </cell>
          <cell r="B119" t="str">
            <v>VOLVO 7000A</v>
          </cell>
        </row>
        <row r="120">
          <cell r="A120">
            <v>8076</v>
          </cell>
          <cell r="B120" t="str">
            <v>VOLVO 7000A</v>
          </cell>
        </row>
        <row r="121">
          <cell r="A121">
            <v>8078</v>
          </cell>
          <cell r="B121" t="str">
            <v>VOLVO 7000A</v>
          </cell>
        </row>
        <row r="122">
          <cell r="A122">
            <v>8079</v>
          </cell>
          <cell r="B122" t="str">
            <v>VOLVO 7000A</v>
          </cell>
        </row>
        <row r="123">
          <cell r="A123">
            <v>8085</v>
          </cell>
          <cell r="B123" t="str">
            <v>VOLVO 7000A</v>
          </cell>
        </row>
        <row r="124">
          <cell r="A124">
            <v>8086</v>
          </cell>
          <cell r="B124" t="str">
            <v>VOLVO 7000A</v>
          </cell>
        </row>
        <row r="125">
          <cell r="A125">
            <v>8087</v>
          </cell>
          <cell r="B125" t="str">
            <v>VOLVO 7000A</v>
          </cell>
        </row>
        <row r="126">
          <cell r="A126">
            <v>8088</v>
          </cell>
          <cell r="B126" t="str">
            <v>VOLVO 7000A</v>
          </cell>
        </row>
        <row r="127">
          <cell r="A127">
            <v>8089</v>
          </cell>
          <cell r="B127" t="str">
            <v>VOLVO 7000A</v>
          </cell>
        </row>
        <row r="128">
          <cell r="A128">
            <v>8090</v>
          </cell>
          <cell r="B128" t="str">
            <v>VOLVO 7000A</v>
          </cell>
        </row>
        <row r="129">
          <cell r="A129">
            <v>8091</v>
          </cell>
          <cell r="B129" t="str">
            <v>VOLVO 7000A</v>
          </cell>
        </row>
        <row r="130">
          <cell r="A130">
            <v>8092</v>
          </cell>
          <cell r="B130" t="str">
            <v>VOLVO 7000A</v>
          </cell>
        </row>
        <row r="131">
          <cell r="A131">
            <v>8093</v>
          </cell>
          <cell r="B131" t="str">
            <v>VOLVO 7000A</v>
          </cell>
        </row>
        <row r="132">
          <cell r="A132">
            <v>8094</v>
          </cell>
          <cell r="B132" t="str">
            <v>VOLVO 7000A</v>
          </cell>
        </row>
        <row r="133">
          <cell r="A133">
            <v>8095</v>
          </cell>
          <cell r="B133" t="str">
            <v>VOLVO 7000A</v>
          </cell>
        </row>
        <row r="134">
          <cell r="A134">
            <v>8096</v>
          </cell>
          <cell r="B134" t="str">
            <v>VOLVO 7000A</v>
          </cell>
        </row>
        <row r="135">
          <cell r="A135">
            <v>8097</v>
          </cell>
          <cell r="B135" t="str">
            <v>VOLVO 7000A</v>
          </cell>
        </row>
        <row r="136">
          <cell r="A136">
            <v>8098</v>
          </cell>
          <cell r="B136" t="str">
            <v>VOLVO 7000A</v>
          </cell>
        </row>
        <row r="137">
          <cell r="A137">
            <v>8099</v>
          </cell>
          <cell r="B137" t="str">
            <v>VOLVO 7000A</v>
          </cell>
        </row>
        <row r="138">
          <cell r="A138">
            <v>8100</v>
          </cell>
          <cell r="B138" t="str">
            <v>VOLVO 7000A</v>
          </cell>
        </row>
        <row r="139">
          <cell r="A139">
            <v>8101</v>
          </cell>
          <cell r="B139" t="str">
            <v>VOLVO 7000A</v>
          </cell>
        </row>
        <row r="140">
          <cell r="A140">
            <v>8102</v>
          </cell>
          <cell r="B140" t="str">
            <v>VOLVO 7000A</v>
          </cell>
        </row>
        <row r="141">
          <cell r="A141">
            <v>8103</v>
          </cell>
          <cell r="B141" t="str">
            <v>VOLVO 7000A</v>
          </cell>
        </row>
        <row r="142">
          <cell r="A142">
            <v>7320</v>
          </cell>
          <cell r="B142" t="str">
            <v>MERCEDES-BENZ O 530 Citaro</v>
          </cell>
        </row>
        <row r="143">
          <cell r="A143">
            <v>7321</v>
          </cell>
          <cell r="B143" t="str">
            <v>MERCEDES-BENZ O 530 Citaro</v>
          </cell>
        </row>
        <row r="144">
          <cell r="A144">
            <v>7322</v>
          </cell>
          <cell r="B144" t="str">
            <v>MERCEDES-BENZ O 530 Citaro</v>
          </cell>
        </row>
        <row r="145">
          <cell r="A145">
            <v>7323</v>
          </cell>
          <cell r="B145" t="str">
            <v>MERCEDES-BENZ O 530 Citaro</v>
          </cell>
        </row>
        <row r="146">
          <cell r="A146">
            <v>7324</v>
          </cell>
          <cell r="B146" t="str">
            <v>MERCEDES-BENZ O 530 Citaro</v>
          </cell>
        </row>
        <row r="147">
          <cell r="A147">
            <v>7325</v>
          </cell>
          <cell r="B147" t="str">
            <v>MERCEDES-BENZ O 530 Citaro</v>
          </cell>
        </row>
        <row r="148">
          <cell r="A148">
            <v>7326</v>
          </cell>
          <cell r="B148" t="str">
            <v>MERCEDES-BENZ O 530 Citaro</v>
          </cell>
        </row>
        <row r="149">
          <cell r="A149">
            <v>7327</v>
          </cell>
          <cell r="B149" t="str">
            <v>MERCEDES-BENZ O 530 Citaro</v>
          </cell>
        </row>
        <row r="150">
          <cell r="A150">
            <v>7328</v>
          </cell>
          <cell r="B150" t="str">
            <v>MERCEDES-BENZ O 530 Citaro</v>
          </cell>
        </row>
        <row r="151">
          <cell r="A151">
            <v>7329</v>
          </cell>
          <cell r="B151" t="str">
            <v>MERCEDES-BENZ O 530 Citaro</v>
          </cell>
        </row>
        <row r="152">
          <cell r="A152">
            <v>7330</v>
          </cell>
          <cell r="B152" t="str">
            <v>MERCEDES-BENZ O 530 Citaro</v>
          </cell>
        </row>
        <row r="153">
          <cell r="A153">
            <v>7331</v>
          </cell>
          <cell r="B153" t="str">
            <v>MERCEDES-BENZ O 530 Citaro</v>
          </cell>
        </row>
        <row r="154">
          <cell r="A154">
            <v>7332</v>
          </cell>
          <cell r="B154" t="str">
            <v>MERCEDES-BENZ O 530 Citaro</v>
          </cell>
        </row>
        <row r="155">
          <cell r="A155">
            <v>7333</v>
          </cell>
          <cell r="B155" t="str">
            <v>MERCEDES-BENZ O 530 Citaro</v>
          </cell>
        </row>
        <row r="156">
          <cell r="A156">
            <v>7334</v>
          </cell>
          <cell r="B156" t="str">
            <v>MERCEDES-BENZ O 530 Citaro</v>
          </cell>
        </row>
        <row r="157">
          <cell r="A157">
            <v>7335</v>
          </cell>
          <cell r="B157" t="str">
            <v>MERCEDES-BENZ O 530 Citaro</v>
          </cell>
        </row>
        <row r="158">
          <cell r="A158">
            <v>7336</v>
          </cell>
          <cell r="B158" t="str">
            <v>MERCEDES-BENZ O 530 Citaro</v>
          </cell>
        </row>
        <row r="159">
          <cell r="A159">
            <v>7337</v>
          </cell>
          <cell r="B159" t="str">
            <v>MERCEDES-BENZ O 530 Citaro</v>
          </cell>
        </row>
        <row r="160">
          <cell r="A160">
            <v>7338</v>
          </cell>
          <cell r="B160" t="str">
            <v>MERCEDES-BENZ O 530 Citaro</v>
          </cell>
        </row>
        <row r="161">
          <cell r="A161">
            <v>7339</v>
          </cell>
          <cell r="B161" t="str">
            <v>MERCEDES-BENZ O 530 Citaro</v>
          </cell>
        </row>
        <row r="162">
          <cell r="A162">
            <v>7340</v>
          </cell>
          <cell r="B162" t="str">
            <v>MERCEDES-BENZ O 530 Citaro</v>
          </cell>
        </row>
        <row r="163">
          <cell r="A163">
            <v>7341</v>
          </cell>
          <cell r="B163" t="str">
            <v>MERCEDES-BENZ O 530 Citaro</v>
          </cell>
        </row>
        <row r="164">
          <cell r="A164">
            <v>7342</v>
          </cell>
          <cell r="B164" t="str">
            <v>MERCEDES-BENZ O 530 Citaro</v>
          </cell>
        </row>
        <row r="165">
          <cell r="A165">
            <v>7343</v>
          </cell>
          <cell r="B165" t="str">
            <v>MERCEDES-BENZ O 530 Citaro</v>
          </cell>
        </row>
        <row r="166">
          <cell r="A166">
            <v>7344</v>
          </cell>
          <cell r="B166" t="str">
            <v>MERCEDES-BENZ O 530 Citaro</v>
          </cell>
        </row>
        <row r="167">
          <cell r="A167">
            <v>7345</v>
          </cell>
          <cell r="B167" t="str">
            <v>MERCEDES-BENZ O 530 Citaro</v>
          </cell>
        </row>
        <row r="168">
          <cell r="A168">
            <v>7346</v>
          </cell>
          <cell r="B168" t="str">
            <v>MERCEDES-BENZ O 530 Citaro</v>
          </cell>
        </row>
        <row r="169">
          <cell r="A169">
            <v>7347</v>
          </cell>
          <cell r="B169" t="str">
            <v>MERCEDES-BENZ O 530 Citaro</v>
          </cell>
        </row>
        <row r="170">
          <cell r="A170">
            <v>7348</v>
          </cell>
          <cell r="B170" t="str">
            <v>MERCEDES-BENZ O 530 Citaro</v>
          </cell>
        </row>
        <row r="171">
          <cell r="A171">
            <v>7349</v>
          </cell>
          <cell r="B171" t="str">
            <v>MERCEDES-BENZ O 530 Citaro</v>
          </cell>
        </row>
        <row r="172">
          <cell r="A172">
            <v>7350</v>
          </cell>
          <cell r="B172" t="str">
            <v>MERCEDES-BENZ O 530 Citaro</v>
          </cell>
        </row>
        <row r="173">
          <cell r="A173">
            <v>7351</v>
          </cell>
          <cell r="B173" t="str">
            <v>MERCEDES-BENZ O 530 Citaro</v>
          </cell>
        </row>
        <row r="174">
          <cell r="A174">
            <v>7352</v>
          </cell>
          <cell r="B174" t="str">
            <v>MERCEDES-BENZ O 530 Citaro</v>
          </cell>
        </row>
        <row r="175">
          <cell r="A175">
            <v>7353</v>
          </cell>
          <cell r="B175" t="str">
            <v>MERCEDES-BENZ O 530 Citaro</v>
          </cell>
        </row>
        <row r="176">
          <cell r="A176">
            <v>7354</v>
          </cell>
          <cell r="B176" t="str">
            <v>MERCEDES-BENZ O 530 Citaro</v>
          </cell>
        </row>
        <row r="177">
          <cell r="A177">
            <v>7355</v>
          </cell>
          <cell r="B177" t="str">
            <v>MERCEDES-BENZ O 530 Citaro</v>
          </cell>
        </row>
        <row r="178">
          <cell r="A178">
            <v>7356</v>
          </cell>
          <cell r="B178" t="str">
            <v>MERCEDES-BENZ O 530 Citaro</v>
          </cell>
        </row>
        <row r="179">
          <cell r="A179">
            <v>7357</v>
          </cell>
          <cell r="B179" t="str">
            <v>MERCEDES-BENZ O 530 Citaro</v>
          </cell>
        </row>
        <row r="180">
          <cell r="A180">
            <v>7401</v>
          </cell>
          <cell r="B180" t="str">
            <v>MERCEDES-BENZ 628 02 Citaro</v>
          </cell>
        </row>
        <row r="181">
          <cell r="A181">
            <v>7402</v>
          </cell>
          <cell r="B181" t="str">
            <v>MERCEDES-BENZ 628 02 Citaro</v>
          </cell>
        </row>
        <row r="182">
          <cell r="A182">
            <v>7403</v>
          </cell>
          <cell r="B182" t="str">
            <v>MERCEDES-BENZ 628 02 Citaro</v>
          </cell>
        </row>
        <row r="183">
          <cell r="A183">
            <v>7404</v>
          </cell>
          <cell r="B183" t="str">
            <v>MERCEDES-BENZ 628 02 Citaro</v>
          </cell>
        </row>
        <row r="184">
          <cell r="A184">
            <v>7405</v>
          </cell>
          <cell r="B184" t="str">
            <v>MERCEDES-BENZ 628 02 Citaro</v>
          </cell>
        </row>
        <row r="185">
          <cell r="A185">
            <v>7406</v>
          </cell>
          <cell r="B185" t="str">
            <v>MERCEDES-BENZ 628 02 Citaro</v>
          </cell>
        </row>
        <row r="186">
          <cell r="A186">
            <v>7407</v>
          </cell>
          <cell r="B186" t="str">
            <v>MERCEDES-BENZ 628 02 Citaro</v>
          </cell>
        </row>
        <row r="187">
          <cell r="A187">
            <v>7408</v>
          </cell>
          <cell r="B187" t="str">
            <v>MERCEDES-BENZ 628 02 Citaro</v>
          </cell>
        </row>
        <row r="188">
          <cell r="A188">
            <v>8318</v>
          </cell>
          <cell r="B188" t="str">
            <v>MERCEDES-BENZ O 530 G Citaro</v>
          </cell>
        </row>
        <row r="189">
          <cell r="A189">
            <v>8319</v>
          </cell>
          <cell r="B189" t="str">
            <v>MERCEDES-BENZ O 530 G Citaro</v>
          </cell>
        </row>
        <row r="190">
          <cell r="A190">
            <v>8320</v>
          </cell>
          <cell r="B190" t="str">
            <v>MERCEDES-BENZ O 530 G Citaro</v>
          </cell>
        </row>
        <row r="191">
          <cell r="A191">
            <v>8321</v>
          </cell>
          <cell r="B191" t="str">
            <v>MERCEDES-BENZ O 530 G Citaro</v>
          </cell>
        </row>
        <row r="192">
          <cell r="A192">
            <v>8322</v>
          </cell>
          <cell r="B192" t="str">
            <v>MERCEDES-BENZ O 530 G Citaro</v>
          </cell>
        </row>
        <row r="193">
          <cell r="A193">
            <v>8323</v>
          </cell>
          <cell r="B193" t="str">
            <v>MERCEDES-BENZ O 530 G Citaro</v>
          </cell>
        </row>
        <row r="194">
          <cell r="A194">
            <v>8324</v>
          </cell>
          <cell r="B194" t="str">
            <v>MERCEDES-BENZ O 530 G Citaro</v>
          </cell>
        </row>
        <row r="195">
          <cell r="A195">
            <v>8325</v>
          </cell>
          <cell r="B195" t="str">
            <v>MERCEDES-BENZ O 530 G Citaro</v>
          </cell>
        </row>
        <row r="196">
          <cell r="A196">
            <v>8326</v>
          </cell>
          <cell r="B196" t="str">
            <v>MERCEDES-BENZ O 530 G Citaro</v>
          </cell>
        </row>
        <row r="197">
          <cell r="A197">
            <v>8327</v>
          </cell>
          <cell r="B197" t="str">
            <v>MERCEDES-BENZ O 530 G Citaro</v>
          </cell>
        </row>
        <row r="198">
          <cell r="A198">
            <v>8328</v>
          </cell>
          <cell r="B198" t="str">
            <v>MERCEDES-BENZ O 530 G Citaro</v>
          </cell>
        </row>
        <row r="199">
          <cell r="A199">
            <v>8329</v>
          </cell>
          <cell r="B199" t="str">
            <v>MERCEDES-BENZ O 530 G Citaro</v>
          </cell>
        </row>
        <row r="200">
          <cell r="A200">
            <v>8330</v>
          </cell>
          <cell r="B200" t="str">
            <v>MERCEDES-BENZ O 530 G Citaro</v>
          </cell>
        </row>
        <row r="201">
          <cell r="A201">
            <v>8331</v>
          </cell>
          <cell r="B201" t="str">
            <v>MERCEDES-BENZ O 530 G Citaro</v>
          </cell>
        </row>
        <row r="202">
          <cell r="A202">
            <v>8332</v>
          </cell>
          <cell r="B202" t="str">
            <v>MERCEDES-BENZ O 530 G Citaro</v>
          </cell>
        </row>
        <row r="203">
          <cell r="A203">
            <v>8333</v>
          </cell>
          <cell r="B203" t="str">
            <v>MERCEDES-BENZ O 530 G Citaro</v>
          </cell>
        </row>
        <row r="204">
          <cell r="A204">
            <v>8334</v>
          </cell>
          <cell r="B204" t="str">
            <v>MERCEDES-BENZ O 530 G Citaro</v>
          </cell>
        </row>
        <row r="205">
          <cell r="A205">
            <v>8335</v>
          </cell>
          <cell r="B205" t="str">
            <v>MERCEDES-BENZ O 530 G Citaro</v>
          </cell>
        </row>
        <row r="206">
          <cell r="A206">
            <v>8336</v>
          </cell>
          <cell r="B206" t="str">
            <v>MERCEDES-BENZ O 530 G Citaro</v>
          </cell>
        </row>
        <row r="207">
          <cell r="A207">
            <v>8337</v>
          </cell>
          <cell r="B207" t="str">
            <v>MERCEDES-BENZ O 530 G Citaro</v>
          </cell>
        </row>
        <row r="208">
          <cell r="A208">
            <v>8338</v>
          </cell>
          <cell r="B208" t="str">
            <v>MERCEDES-BENZ O 530 G Citaro</v>
          </cell>
        </row>
        <row r="209">
          <cell r="A209">
            <v>8339</v>
          </cell>
          <cell r="B209" t="str">
            <v>MERCEDES-BENZ O 530 G Citaro</v>
          </cell>
        </row>
        <row r="210">
          <cell r="A210">
            <v>8340</v>
          </cell>
          <cell r="B210" t="str">
            <v>MERCEDES-BENZ O 530 G Citaro</v>
          </cell>
        </row>
        <row r="211">
          <cell r="A211">
            <v>8341</v>
          </cell>
          <cell r="B211" t="str">
            <v>MERCEDES-BENZ O 530 G Citaro</v>
          </cell>
        </row>
        <row r="212">
          <cell r="A212">
            <v>8342</v>
          </cell>
          <cell r="B212" t="str">
            <v>MERCEDES-BENZ O 530 G Citaro 2</v>
          </cell>
        </row>
        <row r="213">
          <cell r="A213">
            <v>8401</v>
          </cell>
          <cell r="B213" t="str">
            <v>MERCEDES-BENZ 628 03 Citaro G</v>
          </cell>
        </row>
        <row r="214">
          <cell r="A214">
            <v>8402</v>
          </cell>
          <cell r="B214" t="str">
            <v>MERCEDES-BENZ 628 03 Citaro G</v>
          </cell>
        </row>
        <row r="215">
          <cell r="A215">
            <v>8403</v>
          </cell>
          <cell r="B215" t="str">
            <v>MERCEDES-BENZ 628 03 Citaro G</v>
          </cell>
        </row>
        <row r="216">
          <cell r="A216">
            <v>8404</v>
          </cell>
          <cell r="B216" t="str">
            <v>MERCEDES-BENZ 628 03 Citaro G</v>
          </cell>
        </row>
        <row r="217">
          <cell r="A217">
            <v>8405</v>
          </cell>
          <cell r="B217" t="str">
            <v>MERCEDES-BENZ 628 03 Citaro G</v>
          </cell>
        </row>
        <row r="218">
          <cell r="A218">
            <v>8406</v>
          </cell>
          <cell r="B218" t="str">
            <v>MERCEDES-BENZ 628 03 Citaro G</v>
          </cell>
        </row>
        <row r="219">
          <cell r="A219">
            <v>8407</v>
          </cell>
          <cell r="B219" t="str">
            <v>MERCEDES-BENZ 628 03 Citaro G</v>
          </cell>
        </row>
        <row r="220">
          <cell r="A220">
            <v>8408</v>
          </cell>
          <cell r="B220" t="str">
            <v>MERCEDES-BENZ 628 03 Citaro G</v>
          </cell>
        </row>
        <row r="221">
          <cell r="A221">
            <v>8409</v>
          </cell>
          <cell r="B221" t="str">
            <v>MERCEDES-BENZ 628 03 Citaro G</v>
          </cell>
        </row>
        <row r="222">
          <cell r="A222">
            <v>8410</v>
          </cell>
          <cell r="B222" t="str">
            <v>MERCEDES-BENZ 628 03 Citaro G</v>
          </cell>
        </row>
        <row r="223">
          <cell r="A223">
            <v>8411</v>
          </cell>
          <cell r="B223" t="str">
            <v>MERCEDES-BENZ 628 03 Citaro G</v>
          </cell>
        </row>
        <row r="224">
          <cell r="A224">
            <v>8412</v>
          </cell>
          <cell r="B224" t="str">
            <v>MERCEDES-BENZ 628 03 Citaro G</v>
          </cell>
        </row>
        <row r="225">
          <cell r="A225">
            <v>8413</v>
          </cell>
          <cell r="B225" t="str">
            <v>MERCEDES-BENZ 628 03 Citaro G</v>
          </cell>
        </row>
        <row r="226">
          <cell r="A226">
            <v>8414</v>
          </cell>
          <cell r="B226" t="str">
            <v>MERCEDES-BENZ 628 03 Citaro G</v>
          </cell>
        </row>
        <row r="227">
          <cell r="A227">
            <v>8415</v>
          </cell>
          <cell r="B227" t="str">
            <v>MERCEDES-BENZ 628 03 Citaro G</v>
          </cell>
        </row>
        <row r="228">
          <cell r="A228">
            <v>8416</v>
          </cell>
          <cell r="B228" t="str">
            <v>MERCEDES-BENZ 628 03 Citaro G</v>
          </cell>
        </row>
        <row r="229">
          <cell r="A229">
            <v>8417</v>
          </cell>
          <cell r="B229" t="str">
            <v>MERCEDES-BENZ 628 03 Citaro G</v>
          </cell>
        </row>
        <row r="230">
          <cell r="A230">
            <v>8418</v>
          </cell>
          <cell r="B230" t="str">
            <v>MERCEDES-BENZ 628 03 Citaro G</v>
          </cell>
        </row>
        <row r="231">
          <cell r="A231">
            <v>8419</v>
          </cell>
          <cell r="B231" t="str">
            <v>MERCEDES-BENZ 628 03 Citaro G</v>
          </cell>
        </row>
        <row r="232">
          <cell r="A232">
            <v>8420</v>
          </cell>
          <cell r="B232" t="str">
            <v>MERCEDES-BENZ 628 03 Citaro G</v>
          </cell>
        </row>
        <row r="233">
          <cell r="A233">
            <v>8421</v>
          </cell>
          <cell r="B233" t="str">
            <v>MERCEDES-BENZ 628 03 Citaro G</v>
          </cell>
        </row>
        <row r="234">
          <cell r="A234">
            <v>8108</v>
          </cell>
          <cell r="B234" t="str">
            <v>VOLVO 7000A</v>
          </cell>
        </row>
        <row r="235">
          <cell r="A235">
            <v>8109</v>
          </cell>
          <cell r="B235" t="str">
            <v>VOLVO 7000A</v>
          </cell>
        </row>
        <row r="236">
          <cell r="A236">
            <v>8110</v>
          </cell>
          <cell r="B236" t="str">
            <v>VOLVO 7000A</v>
          </cell>
        </row>
        <row r="237">
          <cell r="A237">
            <v>8111</v>
          </cell>
          <cell r="B237" t="str">
            <v>VOLVO 7000A</v>
          </cell>
        </row>
        <row r="238">
          <cell r="A238">
            <v>8112</v>
          </cell>
          <cell r="B238" t="str">
            <v>VOLVO 7000A</v>
          </cell>
        </row>
        <row r="239">
          <cell r="A239">
            <v>8113</v>
          </cell>
          <cell r="B239" t="str">
            <v>VOLVO 7000A</v>
          </cell>
        </row>
        <row r="240">
          <cell r="A240">
            <v>8114</v>
          </cell>
          <cell r="B240" t="str">
            <v>VOLVO 7000A</v>
          </cell>
        </row>
        <row r="241">
          <cell r="A241">
            <v>8115</v>
          </cell>
          <cell r="B241" t="str">
            <v>VOLVO 7000A</v>
          </cell>
        </row>
        <row r="242">
          <cell r="A242">
            <v>8116</v>
          </cell>
          <cell r="B242" t="str">
            <v>VOLVO 7700A</v>
          </cell>
        </row>
        <row r="243">
          <cell r="A243">
            <v>8120</v>
          </cell>
          <cell r="B243" t="str">
            <v>VOLVO 7700A</v>
          </cell>
        </row>
        <row r="244">
          <cell r="A244">
            <v>8121</v>
          </cell>
          <cell r="B244" t="str">
            <v>VOLVO 7700A</v>
          </cell>
        </row>
        <row r="245">
          <cell r="A245">
            <v>8122</v>
          </cell>
          <cell r="B245" t="str">
            <v>VOLVO 7700A</v>
          </cell>
        </row>
        <row r="246">
          <cell r="A246">
            <v>8123</v>
          </cell>
          <cell r="B246" t="str">
            <v>VOLVO 7700A</v>
          </cell>
        </row>
        <row r="247">
          <cell r="A247">
            <v>8124</v>
          </cell>
          <cell r="B247" t="str">
            <v>VOLVO 7700A</v>
          </cell>
        </row>
        <row r="248">
          <cell r="A248">
            <v>8125</v>
          </cell>
          <cell r="B248" t="str">
            <v>VOLVO 7700A</v>
          </cell>
        </row>
        <row r="249">
          <cell r="A249">
            <v>8126</v>
          </cell>
          <cell r="B249" t="str">
            <v>VOLVO 7700A</v>
          </cell>
        </row>
        <row r="250">
          <cell r="A250">
            <v>8127</v>
          </cell>
          <cell r="B250" t="str">
            <v>VOLVO 7700A</v>
          </cell>
        </row>
        <row r="251">
          <cell r="A251">
            <v>8128</v>
          </cell>
          <cell r="B251" t="str">
            <v>VOLVO 7700A</v>
          </cell>
        </row>
        <row r="252">
          <cell r="A252">
            <v>8129</v>
          </cell>
          <cell r="B252" t="str">
            <v>VOLVO 7700A</v>
          </cell>
        </row>
        <row r="253">
          <cell r="A253">
            <v>8130</v>
          </cell>
          <cell r="B253" t="str">
            <v>VOLVO 7700A</v>
          </cell>
        </row>
        <row r="254">
          <cell r="A254">
            <v>8132</v>
          </cell>
          <cell r="B254" t="str">
            <v>VOLVO 7700A</v>
          </cell>
        </row>
        <row r="255">
          <cell r="A255">
            <v>8134</v>
          </cell>
          <cell r="B255" t="str">
            <v>VOLVO 7700A</v>
          </cell>
        </row>
        <row r="256">
          <cell r="A256">
            <v>8135</v>
          </cell>
          <cell r="B256" t="str">
            <v>VOLVO 7700A</v>
          </cell>
        </row>
        <row r="257">
          <cell r="A257">
            <v>8136</v>
          </cell>
          <cell r="B257" t="str">
            <v>VOLVO 7700A</v>
          </cell>
        </row>
        <row r="258">
          <cell r="A258">
            <v>8138</v>
          </cell>
          <cell r="B258" t="str">
            <v>VOLVO 7700A</v>
          </cell>
        </row>
        <row r="259">
          <cell r="A259">
            <v>8139</v>
          </cell>
          <cell r="B259" t="str">
            <v>VOLVO 7700A</v>
          </cell>
        </row>
        <row r="260">
          <cell r="A260">
            <v>8140</v>
          </cell>
          <cell r="B260" t="str">
            <v>VOLVO 7700A</v>
          </cell>
        </row>
        <row r="261">
          <cell r="A261">
            <v>8141</v>
          </cell>
          <cell r="B261" t="str">
            <v>VOLVO 7700A</v>
          </cell>
        </row>
        <row r="262">
          <cell r="A262">
            <v>8142</v>
          </cell>
          <cell r="B262" t="str">
            <v>VOLVO 7700A</v>
          </cell>
        </row>
        <row r="263">
          <cell r="A263">
            <v>8143</v>
          </cell>
          <cell r="B263" t="str">
            <v>VOLVO 7700A</v>
          </cell>
        </row>
        <row r="264">
          <cell r="A264">
            <v>8144</v>
          </cell>
          <cell r="B264" t="str">
            <v>VOLVO 7700A</v>
          </cell>
        </row>
        <row r="265">
          <cell r="A265">
            <v>8145</v>
          </cell>
          <cell r="B265" t="str">
            <v>VOLVO 7700A</v>
          </cell>
        </row>
        <row r="266">
          <cell r="A266">
            <v>8300</v>
          </cell>
          <cell r="B266" t="str">
            <v>MERCEDES-BENZ O 530 G Citaro</v>
          </cell>
        </row>
        <row r="267">
          <cell r="A267">
            <v>8301</v>
          </cell>
          <cell r="B267" t="str">
            <v>MERCEDES-BENZ O 530 G Citaro</v>
          </cell>
        </row>
        <row r="268">
          <cell r="A268">
            <v>8302</v>
          </cell>
          <cell r="B268" t="str">
            <v>MERCEDES-BENZ O 530 G Citaro</v>
          </cell>
        </row>
        <row r="269">
          <cell r="A269">
            <v>8303</v>
          </cell>
          <cell r="B269" t="str">
            <v>MERCEDES-BENZ O 530 G Citaro</v>
          </cell>
        </row>
        <row r="270">
          <cell r="A270">
            <v>8304</v>
          </cell>
          <cell r="B270" t="str">
            <v>MERCEDES-BENZ O 530 G Citaro</v>
          </cell>
        </row>
        <row r="271">
          <cell r="A271">
            <v>8305</v>
          </cell>
          <cell r="B271" t="str">
            <v>MERCEDES-BENZ O 530 G Citaro</v>
          </cell>
        </row>
        <row r="272">
          <cell r="A272">
            <v>8306</v>
          </cell>
          <cell r="B272" t="str">
            <v>MERCEDES-BENZ O 530 G Citaro</v>
          </cell>
        </row>
        <row r="273">
          <cell r="A273">
            <v>8307</v>
          </cell>
          <cell r="B273" t="str">
            <v>MERCEDES-BENZ O 530 G Citaro</v>
          </cell>
        </row>
        <row r="274">
          <cell r="A274">
            <v>8308</v>
          </cell>
          <cell r="B274" t="str">
            <v>MERCEDES-BENZ O 530 G Citaro</v>
          </cell>
        </row>
        <row r="275">
          <cell r="A275">
            <v>8309</v>
          </cell>
          <cell r="B275" t="str">
            <v>MERCEDES-BENZ O 530 G Citaro</v>
          </cell>
        </row>
        <row r="276">
          <cell r="A276">
            <v>8310</v>
          </cell>
          <cell r="B276" t="str">
            <v>MERCEDES-BENZ O 530 G Citaro</v>
          </cell>
        </row>
        <row r="277">
          <cell r="A277">
            <v>8311</v>
          </cell>
          <cell r="B277" t="str">
            <v>MERCEDES-BENZ O 530 G Citaro</v>
          </cell>
        </row>
        <row r="278">
          <cell r="A278">
            <v>8312</v>
          </cell>
          <cell r="B278" t="str">
            <v>MERCEDES-BENZ O 530 G Citaro</v>
          </cell>
        </row>
        <row r="279">
          <cell r="A279">
            <v>8313</v>
          </cell>
          <cell r="B279" t="str">
            <v>MERCEDES-BENZ O 530 G Citaro</v>
          </cell>
        </row>
        <row r="280">
          <cell r="A280">
            <v>8425</v>
          </cell>
          <cell r="B280" t="str">
            <v>MERCEDES-BENZ 628 03 Citaro G</v>
          </cell>
        </row>
        <row r="281">
          <cell r="A281">
            <v>8426</v>
          </cell>
          <cell r="B281" t="str">
            <v>MERCEDES-BENZ 628 03 Citaro G</v>
          </cell>
        </row>
        <row r="282">
          <cell r="A282">
            <v>8427</v>
          </cell>
          <cell r="B282" t="str">
            <v>MERCEDES-BENZ 628 03 Citaro G</v>
          </cell>
        </row>
        <row r="283">
          <cell r="A283">
            <v>8428</v>
          </cell>
          <cell r="B283" t="str">
            <v>MERCEDES-BENZ 628 03 Citaro G</v>
          </cell>
        </row>
        <row r="284">
          <cell r="A284">
            <v>8429</v>
          </cell>
          <cell r="B284" t="str">
            <v>MERCEDES-BENZ 628 03 Citaro G</v>
          </cell>
        </row>
        <row r="285">
          <cell r="A285">
            <v>8430</v>
          </cell>
          <cell r="B285" t="str">
            <v>MERCEDES-BENZ 628 03 Citaro G</v>
          </cell>
        </row>
        <row r="286">
          <cell r="A286">
            <v>8431</v>
          </cell>
          <cell r="B286" t="str">
            <v>MERCEDES-BENZ 628 03 Citaro G</v>
          </cell>
        </row>
        <row r="287">
          <cell r="A287">
            <v>8432</v>
          </cell>
          <cell r="B287" t="str">
            <v>MERCEDES-BENZ 628 03 Citaro G</v>
          </cell>
        </row>
        <row r="288">
          <cell r="A288">
            <v>8433</v>
          </cell>
          <cell r="B288" t="str">
            <v>MERCEDES-BENZ 628 03 Citaro G</v>
          </cell>
        </row>
        <row r="289">
          <cell r="A289">
            <v>8434</v>
          </cell>
          <cell r="B289" t="str">
            <v>MERCEDES-BENZ 628 03 Citaro G</v>
          </cell>
        </row>
        <row r="290">
          <cell r="A290">
            <v>8435</v>
          </cell>
          <cell r="B290" t="str">
            <v>MERCEDES-BENZ 628 03 Citaro G</v>
          </cell>
        </row>
        <row r="291">
          <cell r="A291">
            <v>8436</v>
          </cell>
          <cell r="B291" t="str">
            <v>MERCEDES-BENZ 628 03 Citaro G</v>
          </cell>
        </row>
        <row r="292">
          <cell r="A292">
            <v>8437</v>
          </cell>
          <cell r="B292" t="str">
            <v>MERCEDES-BENZ 628 03 Citaro G</v>
          </cell>
        </row>
        <row r="293">
          <cell r="A293">
            <v>8438</v>
          </cell>
          <cell r="B293" t="str">
            <v>MERCEDES-BENZ 628 03 Citaro G</v>
          </cell>
        </row>
        <row r="294">
          <cell r="A294">
            <v>8439</v>
          </cell>
          <cell r="B294" t="str">
            <v>MERCEDES-BENZ 628 03 Citaro G</v>
          </cell>
        </row>
        <row r="295">
          <cell r="A295">
            <v>8440</v>
          </cell>
          <cell r="B295" t="str">
            <v>MERCEDES-BENZ 628 03 Citaro G</v>
          </cell>
        </row>
        <row r="296">
          <cell r="A296">
            <v>3204</v>
          </cell>
          <cell r="B296" t="str">
            <v>PE</v>
          </cell>
        </row>
        <row r="297">
          <cell r="A297">
            <v>3205</v>
          </cell>
          <cell r="B297" t="str">
            <v>PE</v>
          </cell>
        </row>
        <row r="298">
          <cell r="A298">
            <v>3206</v>
          </cell>
          <cell r="B298" t="str">
            <v>PE</v>
          </cell>
        </row>
        <row r="299">
          <cell r="A299">
            <v>3207</v>
          </cell>
          <cell r="B299" t="str">
            <v>PE</v>
          </cell>
        </row>
        <row r="300">
          <cell r="A300">
            <v>3208</v>
          </cell>
          <cell r="B300" t="str">
            <v>PE</v>
          </cell>
        </row>
        <row r="301">
          <cell r="A301">
            <v>3101</v>
          </cell>
          <cell r="B301" t="str">
            <v>S</v>
          </cell>
        </row>
        <row r="302">
          <cell r="A302">
            <v>3102</v>
          </cell>
          <cell r="B302" t="str">
            <v>S</v>
          </cell>
        </row>
        <row r="303">
          <cell r="A303">
            <v>3103</v>
          </cell>
          <cell r="B303" t="str">
            <v>S</v>
          </cell>
        </row>
        <row r="304">
          <cell r="A304">
            <v>3104</v>
          </cell>
          <cell r="B304" t="str">
            <v>S</v>
          </cell>
        </row>
        <row r="305">
          <cell r="A305">
            <v>3105</v>
          </cell>
          <cell r="B305" t="str">
            <v>S</v>
          </cell>
        </row>
        <row r="306">
          <cell r="A306">
            <v>3106</v>
          </cell>
          <cell r="B306" t="str">
            <v>S</v>
          </cell>
        </row>
        <row r="307">
          <cell r="A307">
            <v>3101</v>
          </cell>
          <cell r="B307" t="str">
            <v>S</v>
          </cell>
        </row>
        <row r="308">
          <cell r="A308">
            <v>3102</v>
          </cell>
          <cell r="B308" t="str">
            <v>S</v>
          </cell>
        </row>
        <row r="309">
          <cell r="A309">
            <v>3107</v>
          </cell>
          <cell r="B309" t="str">
            <v>S</v>
          </cell>
        </row>
        <row r="310">
          <cell r="A310">
            <v>3108</v>
          </cell>
          <cell r="B310" t="str">
            <v>S</v>
          </cell>
        </row>
        <row r="311">
          <cell r="A311">
            <v>3109</v>
          </cell>
          <cell r="B311" t="str">
            <v>S</v>
          </cell>
        </row>
        <row r="312">
          <cell r="A312">
            <v>3110</v>
          </cell>
          <cell r="B312" t="str">
            <v>S</v>
          </cell>
        </row>
        <row r="313">
          <cell r="A313">
            <v>3111</v>
          </cell>
          <cell r="B313" t="str">
            <v>S</v>
          </cell>
        </row>
        <row r="314">
          <cell r="A314">
            <v>3112</v>
          </cell>
          <cell r="B314" t="str">
            <v>S</v>
          </cell>
        </row>
        <row r="315">
          <cell r="A315">
            <v>3113</v>
          </cell>
          <cell r="B315" t="str">
            <v>S</v>
          </cell>
        </row>
        <row r="316">
          <cell r="A316">
            <v>3114</v>
          </cell>
          <cell r="B316" t="str">
            <v>S</v>
          </cell>
        </row>
        <row r="317">
          <cell r="A317">
            <v>3115</v>
          </cell>
          <cell r="B317" t="str">
            <v>S</v>
          </cell>
        </row>
        <row r="318">
          <cell r="A318">
            <v>3116</v>
          </cell>
          <cell r="B318" t="str">
            <v>S</v>
          </cell>
        </row>
        <row r="319">
          <cell r="A319">
            <v>3117</v>
          </cell>
          <cell r="B319" t="str">
            <v>S</v>
          </cell>
        </row>
        <row r="320">
          <cell r="A320">
            <v>3118</v>
          </cell>
          <cell r="B320" t="str">
            <v>S</v>
          </cell>
        </row>
        <row r="321">
          <cell r="A321">
            <v>3119</v>
          </cell>
          <cell r="B321" t="str">
            <v>S</v>
          </cell>
        </row>
        <row r="322">
          <cell r="A322">
            <v>3120</v>
          </cell>
          <cell r="B322" t="str">
            <v>S</v>
          </cell>
        </row>
        <row r="323">
          <cell r="A323">
            <v>3121</v>
          </cell>
          <cell r="B323" t="str">
            <v>S</v>
          </cell>
        </row>
        <row r="324">
          <cell r="A324">
            <v>3122</v>
          </cell>
          <cell r="B324" t="str">
            <v>S</v>
          </cell>
        </row>
        <row r="325">
          <cell r="A325">
            <v>3123</v>
          </cell>
          <cell r="B325" t="str">
            <v>S</v>
          </cell>
        </row>
        <row r="326">
          <cell r="A326">
            <v>3124</v>
          </cell>
          <cell r="B326" t="str">
            <v>S</v>
          </cell>
        </row>
        <row r="327">
          <cell r="A327">
            <v>3125</v>
          </cell>
          <cell r="B327" t="str">
            <v>S</v>
          </cell>
        </row>
        <row r="328">
          <cell r="A328">
            <v>3126</v>
          </cell>
          <cell r="B328" t="str">
            <v>S</v>
          </cell>
        </row>
        <row r="329">
          <cell r="A329">
            <v>3127</v>
          </cell>
          <cell r="B329" t="str">
            <v>S</v>
          </cell>
        </row>
        <row r="330">
          <cell r="A330">
            <v>3128</v>
          </cell>
          <cell r="B330" t="str">
            <v>S</v>
          </cell>
        </row>
        <row r="331">
          <cell r="A331">
            <v>3129</v>
          </cell>
          <cell r="B331" t="str">
            <v>S</v>
          </cell>
        </row>
        <row r="332">
          <cell r="A332">
            <v>3130</v>
          </cell>
          <cell r="B332" t="str">
            <v>S</v>
          </cell>
        </row>
        <row r="333">
          <cell r="A333">
            <v>3131</v>
          </cell>
          <cell r="B333" t="str">
            <v>S</v>
          </cell>
        </row>
        <row r="334">
          <cell r="A334">
            <v>3001</v>
          </cell>
          <cell r="B334" t="str">
            <v>S</v>
          </cell>
        </row>
        <row r="335">
          <cell r="A335">
            <v>3002</v>
          </cell>
          <cell r="B335" t="str">
            <v>S</v>
          </cell>
        </row>
        <row r="336">
          <cell r="A336">
            <v>3003</v>
          </cell>
          <cell r="B336" t="str">
            <v>S</v>
          </cell>
        </row>
        <row r="337">
          <cell r="A337">
            <v>3004</v>
          </cell>
          <cell r="B337" t="str">
            <v>S</v>
          </cell>
        </row>
        <row r="338">
          <cell r="A338">
            <v>3005</v>
          </cell>
          <cell r="B338" t="str">
            <v>S</v>
          </cell>
        </row>
        <row r="339">
          <cell r="A339">
            <v>3006</v>
          </cell>
          <cell r="B339" t="str">
            <v>S</v>
          </cell>
        </row>
        <row r="340">
          <cell r="A340">
            <v>3007</v>
          </cell>
          <cell r="B340" t="str">
            <v>S</v>
          </cell>
        </row>
        <row r="341">
          <cell r="A341">
            <v>3008</v>
          </cell>
          <cell r="B341" t="str">
            <v>S</v>
          </cell>
        </row>
        <row r="342">
          <cell r="A342">
            <v>3013</v>
          </cell>
          <cell r="B342" t="str">
            <v>S</v>
          </cell>
        </row>
        <row r="343">
          <cell r="A343">
            <v>3014</v>
          </cell>
          <cell r="B343" t="str">
            <v>S</v>
          </cell>
        </row>
        <row r="344">
          <cell r="A344">
            <v>3015</v>
          </cell>
          <cell r="B344" t="str">
            <v>S</v>
          </cell>
        </row>
        <row r="345">
          <cell r="A345">
            <v>3016</v>
          </cell>
          <cell r="B345" t="str">
            <v>S</v>
          </cell>
        </row>
        <row r="346">
          <cell r="A346">
            <v>3017</v>
          </cell>
          <cell r="B346" t="str">
            <v>S</v>
          </cell>
        </row>
        <row r="347">
          <cell r="A347">
            <v>2801</v>
          </cell>
          <cell r="B347" t="str">
            <v>MB</v>
          </cell>
        </row>
        <row r="348">
          <cell r="A348">
            <v>2802</v>
          </cell>
          <cell r="B348" t="str">
            <v>MB</v>
          </cell>
        </row>
        <row r="349">
          <cell r="A349">
            <v>2803</v>
          </cell>
          <cell r="B349" t="str">
            <v>MB</v>
          </cell>
        </row>
        <row r="350">
          <cell r="A350">
            <v>2804</v>
          </cell>
          <cell r="B350" t="str">
            <v>MB</v>
          </cell>
        </row>
        <row r="351">
          <cell r="A351">
            <v>2805</v>
          </cell>
          <cell r="B351" t="str">
            <v>MB</v>
          </cell>
        </row>
        <row r="352">
          <cell r="A352">
            <v>2806</v>
          </cell>
          <cell r="B352" t="str">
            <v>MB</v>
          </cell>
        </row>
        <row r="353">
          <cell r="A353">
            <v>2807</v>
          </cell>
          <cell r="B353" t="str">
            <v>MB</v>
          </cell>
        </row>
        <row r="354">
          <cell r="A354">
            <v>2808</v>
          </cell>
          <cell r="B354" t="str">
            <v>MB</v>
          </cell>
        </row>
        <row r="355">
          <cell r="A355">
            <v>2809</v>
          </cell>
          <cell r="B355" t="str">
            <v>MB</v>
          </cell>
        </row>
        <row r="356">
          <cell r="A356">
            <v>2810</v>
          </cell>
          <cell r="B356" t="str">
            <v>MB</v>
          </cell>
        </row>
        <row r="357">
          <cell r="A357">
            <v>2811</v>
          </cell>
          <cell r="B357" t="str">
            <v>MB</v>
          </cell>
        </row>
        <row r="358">
          <cell r="A358">
            <v>2812</v>
          </cell>
          <cell r="B358" t="str">
            <v>MB</v>
          </cell>
        </row>
        <row r="359">
          <cell r="A359">
            <v>2813</v>
          </cell>
          <cell r="B359" t="str">
            <v>MB</v>
          </cell>
        </row>
        <row r="360">
          <cell r="A360">
            <v>2814</v>
          </cell>
          <cell r="B360" t="str">
            <v>MB</v>
          </cell>
        </row>
        <row r="361">
          <cell r="A361">
            <v>2815</v>
          </cell>
          <cell r="B361" t="str">
            <v>MB</v>
          </cell>
        </row>
        <row r="362">
          <cell r="A362">
            <v>2816</v>
          </cell>
          <cell r="B362" t="str">
            <v>MB</v>
          </cell>
        </row>
        <row r="363">
          <cell r="A363">
            <v>2817</v>
          </cell>
          <cell r="B363" t="str">
            <v>MB</v>
          </cell>
        </row>
        <row r="364">
          <cell r="A364">
            <v>2818</v>
          </cell>
          <cell r="B364" t="str">
            <v>MB</v>
          </cell>
        </row>
        <row r="365">
          <cell r="A365">
            <v>2819</v>
          </cell>
          <cell r="B365" t="str">
            <v>MB</v>
          </cell>
        </row>
        <row r="366">
          <cell r="A366">
            <v>2820</v>
          </cell>
          <cell r="B366" t="str">
            <v>MB</v>
          </cell>
        </row>
        <row r="367">
          <cell r="A367">
            <v>2821</v>
          </cell>
          <cell r="B367" t="str">
            <v>MB</v>
          </cell>
        </row>
        <row r="368">
          <cell r="A368">
            <v>2822</v>
          </cell>
          <cell r="B368" t="str">
            <v>MB</v>
          </cell>
        </row>
        <row r="369">
          <cell r="A369">
            <v>2901</v>
          </cell>
          <cell r="B369" t="str">
            <v>MB</v>
          </cell>
        </row>
        <row r="370">
          <cell r="A370">
            <v>2902</v>
          </cell>
          <cell r="B370" t="str">
            <v>MB</v>
          </cell>
        </row>
        <row r="371">
          <cell r="A371">
            <v>2903</v>
          </cell>
          <cell r="B371" t="str">
            <v>MB</v>
          </cell>
        </row>
        <row r="372">
          <cell r="A372">
            <v>2904</v>
          </cell>
          <cell r="B372" t="str">
            <v>MB</v>
          </cell>
        </row>
        <row r="373">
          <cell r="A373">
            <v>2905</v>
          </cell>
          <cell r="B373" t="str">
            <v>MB</v>
          </cell>
        </row>
        <row r="374">
          <cell r="A374">
            <v>2906</v>
          </cell>
          <cell r="B374" t="str">
            <v>MB</v>
          </cell>
        </row>
        <row r="375">
          <cell r="A375">
            <v>2907</v>
          </cell>
          <cell r="B375" t="str">
            <v>MB</v>
          </cell>
        </row>
        <row r="376">
          <cell r="A376">
            <v>2908</v>
          </cell>
          <cell r="B376" t="str">
            <v>MB</v>
          </cell>
        </row>
        <row r="377">
          <cell r="A377">
            <v>2909</v>
          </cell>
          <cell r="B377" t="str">
            <v>MB</v>
          </cell>
        </row>
        <row r="378">
          <cell r="A378">
            <v>2910</v>
          </cell>
          <cell r="B378" t="str">
            <v>MB</v>
          </cell>
        </row>
        <row r="379">
          <cell r="A379">
            <v>2911</v>
          </cell>
          <cell r="B379" t="str">
            <v>MB</v>
          </cell>
        </row>
        <row r="380">
          <cell r="A380">
            <v>2912</v>
          </cell>
          <cell r="B380" t="str">
            <v>MB</v>
          </cell>
        </row>
        <row r="381">
          <cell r="A381">
            <v>2913</v>
          </cell>
          <cell r="B381" t="str">
            <v>MB</v>
          </cell>
        </row>
        <row r="382">
          <cell r="A382">
            <v>2914</v>
          </cell>
          <cell r="B382" t="str">
            <v>MB</v>
          </cell>
        </row>
        <row r="383">
          <cell r="A383">
            <v>2915</v>
          </cell>
          <cell r="B383" t="str">
            <v>MB</v>
          </cell>
        </row>
        <row r="384">
          <cell r="A384">
            <v>2701</v>
          </cell>
          <cell r="B384" t="str">
            <v>P3</v>
          </cell>
        </row>
        <row r="385">
          <cell r="A385">
            <v>2702</v>
          </cell>
          <cell r="B385" t="str">
            <v>P3</v>
          </cell>
        </row>
        <row r="386">
          <cell r="A386">
            <v>2703</v>
          </cell>
          <cell r="B386" t="str">
            <v>P3</v>
          </cell>
        </row>
        <row r="387">
          <cell r="A387">
            <v>2704</v>
          </cell>
          <cell r="B387" t="str">
            <v>P3</v>
          </cell>
        </row>
        <row r="388">
          <cell r="A388">
            <v>2708</v>
          </cell>
          <cell r="B388" t="str">
            <v>P3</v>
          </cell>
        </row>
        <row r="389">
          <cell r="A389">
            <v>2709</v>
          </cell>
          <cell r="B389" t="str">
            <v>P3</v>
          </cell>
        </row>
        <row r="390">
          <cell r="A390">
            <v>2710</v>
          </cell>
          <cell r="B390" t="str">
            <v>P3</v>
          </cell>
        </row>
        <row r="391">
          <cell r="A391">
            <v>2711</v>
          </cell>
          <cell r="B391" t="str">
            <v>P3</v>
          </cell>
        </row>
        <row r="392">
          <cell r="A392">
            <v>2712</v>
          </cell>
          <cell r="B392" t="str">
            <v>P3</v>
          </cell>
        </row>
        <row r="393">
          <cell r="A393">
            <v>2713</v>
          </cell>
          <cell r="B393" t="str">
            <v>P3</v>
          </cell>
        </row>
        <row r="394">
          <cell r="A394">
            <v>2714</v>
          </cell>
          <cell r="B394" t="str">
            <v>P3</v>
          </cell>
        </row>
        <row r="395">
          <cell r="A395">
            <v>2715</v>
          </cell>
          <cell r="B395" t="str">
            <v>P3</v>
          </cell>
        </row>
        <row r="396">
          <cell r="A396">
            <v>2716</v>
          </cell>
          <cell r="B396" t="str">
            <v>P3</v>
          </cell>
        </row>
        <row r="397">
          <cell r="A397">
            <v>2717</v>
          </cell>
          <cell r="B397" t="str">
            <v>P3</v>
          </cell>
        </row>
        <row r="398">
          <cell r="A398">
            <v>2718</v>
          </cell>
          <cell r="B398" t="str">
            <v>P3</v>
          </cell>
        </row>
        <row r="399">
          <cell r="A399">
            <v>2719</v>
          </cell>
          <cell r="B399" t="str">
            <v>P3</v>
          </cell>
        </row>
        <row r="400">
          <cell r="A400">
            <v>2720</v>
          </cell>
          <cell r="B400" t="str">
            <v>P3</v>
          </cell>
        </row>
        <row r="401">
          <cell r="A401">
            <v>2721</v>
          </cell>
          <cell r="B401" t="str">
            <v>P3</v>
          </cell>
        </row>
        <row r="402">
          <cell r="A402">
            <v>2722</v>
          </cell>
          <cell r="B402" t="str">
            <v>P3</v>
          </cell>
        </row>
        <row r="403">
          <cell r="A403">
            <v>2723</v>
          </cell>
          <cell r="B403" t="str">
            <v>P3</v>
          </cell>
        </row>
        <row r="404">
          <cell r="A404">
            <v>2724</v>
          </cell>
          <cell r="B404" t="str">
            <v>P3</v>
          </cell>
        </row>
        <row r="405">
          <cell r="A405">
            <v>2725</v>
          </cell>
          <cell r="B405" t="str">
            <v>P3</v>
          </cell>
        </row>
        <row r="406">
          <cell r="A406">
            <v>2726</v>
          </cell>
          <cell r="B406" t="str">
            <v>P3</v>
          </cell>
        </row>
        <row r="407">
          <cell r="A407">
            <v>2602</v>
          </cell>
          <cell r="B407" t="str">
            <v>P2</v>
          </cell>
        </row>
        <row r="408">
          <cell r="A408">
            <v>2601</v>
          </cell>
          <cell r="B408" t="str">
            <v>P2</v>
          </cell>
        </row>
        <row r="409">
          <cell r="A409">
            <v>2604</v>
          </cell>
          <cell r="B409" t="str">
            <v>P2</v>
          </cell>
        </row>
        <row r="410">
          <cell r="A410">
            <v>2603</v>
          </cell>
          <cell r="B410" t="str">
            <v>P2</v>
          </cell>
        </row>
        <row r="411">
          <cell r="A411">
            <v>2606</v>
          </cell>
          <cell r="B411" t="str">
            <v>P2</v>
          </cell>
        </row>
        <row r="412">
          <cell r="A412">
            <v>2605</v>
          </cell>
          <cell r="B412" t="str">
            <v>P2</v>
          </cell>
        </row>
        <row r="413">
          <cell r="A413">
            <v>2608</v>
          </cell>
          <cell r="B413" t="str">
            <v>P2</v>
          </cell>
        </row>
        <row r="414">
          <cell r="A414">
            <v>2607</v>
          </cell>
          <cell r="B414" t="str">
            <v>P2</v>
          </cell>
        </row>
        <row r="415">
          <cell r="A415">
            <v>2610</v>
          </cell>
          <cell r="B415" t="str">
            <v>P2</v>
          </cell>
        </row>
        <row r="416">
          <cell r="A416">
            <v>2609</v>
          </cell>
          <cell r="B416" t="str">
            <v>P2</v>
          </cell>
        </row>
        <row r="417">
          <cell r="A417">
            <v>2612</v>
          </cell>
          <cell r="B417" t="str">
            <v>P2</v>
          </cell>
        </row>
        <row r="418">
          <cell r="A418">
            <v>2611</v>
          </cell>
          <cell r="B418" t="str">
            <v>P2</v>
          </cell>
        </row>
        <row r="419">
          <cell r="A419">
            <v>2474</v>
          </cell>
          <cell r="B419" t="str">
            <v>P2</v>
          </cell>
        </row>
        <row r="420">
          <cell r="A420">
            <v>2475</v>
          </cell>
          <cell r="B420" t="str">
            <v>P2</v>
          </cell>
        </row>
        <row r="421">
          <cell r="A421">
            <v>2564</v>
          </cell>
          <cell r="B421" t="str">
            <v>K2</v>
          </cell>
        </row>
        <row r="422">
          <cell r="A422">
            <v>2565</v>
          </cell>
          <cell r="B422" t="str">
            <v>K2</v>
          </cell>
        </row>
        <row r="423">
          <cell r="A423">
            <v>2206</v>
          </cell>
          <cell r="B423" t="str">
            <v>K2</v>
          </cell>
        </row>
        <row r="424">
          <cell r="A424">
            <v>2207</v>
          </cell>
          <cell r="B424" t="str">
            <v>K2</v>
          </cell>
        </row>
        <row r="425">
          <cell r="A425">
            <v>2208</v>
          </cell>
          <cell r="B425" t="str">
            <v>K2</v>
          </cell>
        </row>
        <row r="426">
          <cell r="A426">
            <v>2209</v>
          </cell>
          <cell r="B426" t="str">
            <v>K2</v>
          </cell>
        </row>
        <row r="427">
          <cell r="A427">
            <v>2277</v>
          </cell>
          <cell r="B427" t="str">
            <v>K2</v>
          </cell>
        </row>
        <row r="428">
          <cell r="A428">
            <v>2239</v>
          </cell>
          <cell r="B428" t="str">
            <v>K2</v>
          </cell>
        </row>
        <row r="429">
          <cell r="A429">
            <v>2215</v>
          </cell>
          <cell r="B429" t="str">
            <v>K2</v>
          </cell>
        </row>
        <row r="430">
          <cell r="A430">
            <v>2218</v>
          </cell>
          <cell r="B430" t="str">
            <v>K2</v>
          </cell>
        </row>
        <row r="431">
          <cell r="A431">
            <v>2219</v>
          </cell>
          <cell r="B431" t="str">
            <v>K2</v>
          </cell>
        </row>
        <row r="432">
          <cell r="A432">
            <v>2228</v>
          </cell>
          <cell r="B432" t="str">
            <v>K2</v>
          </cell>
        </row>
        <row r="433">
          <cell r="A433">
            <v>2229</v>
          </cell>
          <cell r="B433" t="str">
            <v>K2</v>
          </cell>
        </row>
        <row r="434">
          <cell r="A434">
            <v>2237</v>
          </cell>
          <cell r="B434" t="str">
            <v>K2</v>
          </cell>
        </row>
        <row r="435">
          <cell r="A435">
            <v>2240</v>
          </cell>
          <cell r="B435" t="str">
            <v>K2</v>
          </cell>
        </row>
        <row r="436">
          <cell r="A436">
            <v>2241</v>
          </cell>
          <cell r="B436" t="str">
            <v>K2</v>
          </cell>
        </row>
        <row r="437">
          <cell r="A437">
            <v>2242</v>
          </cell>
          <cell r="B437" t="str">
            <v>K2</v>
          </cell>
        </row>
        <row r="438">
          <cell r="A438">
            <v>2243</v>
          </cell>
          <cell r="B438" t="str">
            <v>K2</v>
          </cell>
        </row>
        <row r="439">
          <cell r="A439">
            <v>2238</v>
          </cell>
          <cell r="B439" t="str">
            <v>K2</v>
          </cell>
        </row>
        <row r="440">
          <cell r="A440">
            <v>2257</v>
          </cell>
          <cell r="B440" t="str">
            <v>K2</v>
          </cell>
        </row>
        <row r="441">
          <cell r="A441">
            <v>2239</v>
          </cell>
          <cell r="B441" t="str">
            <v>K2</v>
          </cell>
        </row>
        <row r="442">
          <cell r="A442">
            <v>2215</v>
          </cell>
          <cell r="B442" t="str">
            <v>K2</v>
          </cell>
        </row>
        <row r="443">
          <cell r="A443">
            <v>2276</v>
          </cell>
          <cell r="B443" t="str">
            <v>K2</v>
          </cell>
        </row>
        <row r="444">
          <cell r="A444">
            <v>2268</v>
          </cell>
          <cell r="B444" t="str">
            <v>K2</v>
          </cell>
        </row>
        <row r="445">
          <cell r="A445">
            <v>2269</v>
          </cell>
          <cell r="B445" t="str">
            <v>K2</v>
          </cell>
        </row>
        <row r="446">
          <cell r="A446">
            <v>2276</v>
          </cell>
          <cell r="B446" t="str">
            <v>K2</v>
          </cell>
        </row>
        <row r="447">
          <cell r="A447">
            <v>2359</v>
          </cell>
          <cell r="B447" t="str">
            <v>K2</v>
          </cell>
        </row>
        <row r="448">
          <cell r="A448">
            <v>2382</v>
          </cell>
          <cell r="B448" t="str">
            <v>K2</v>
          </cell>
        </row>
        <row r="449">
          <cell r="A449">
            <v>2252</v>
          </cell>
          <cell r="B449" t="str">
            <v>K2</v>
          </cell>
        </row>
        <row r="450">
          <cell r="A450">
            <v>2253</v>
          </cell>
          <cell r="B450" t="str">
            <v>K2</v>
          </cell>
        </row>
        <row r="451">
          <cell r="A451">
            <v>2258</v>
          </cell>
          <cell r="B451" t="str">
            <v>K2</v>
          </cell>
        </row>
        <row r="452">
          <cell r="A452">
            <v>2259</v>
          </cell>
          <cell r="B452" t="str">
            <v>K2</v>
          </cell>
        </row>
        <row r="453">
          <cell r="A453">
            <v>2304</v>
          </cell>
          <cell r="B453" t="str">
            <v>K2</v>
          </cell>
        </row>
        <row r="454">
          <cell r="A454">
            <v>2379</v>
          </cell>
          <cell r="B454" t="str">
            <v>K2</v>
          </cell>
        </row>
        <row r="455">
          <cell r="A455">
            <v>2508</v>
          </cell>
          <cell r="B455" t="str">
            <v>K2</v>
          </cell>
        </row>
        <row r="456">
          <cell r="A456">
            <v>2260</v>
          </cell>
          <cell r="B456" t="str">
            <v>K2</v>
          </cell>
        </row>
        <row r="457">
          <cell r="A457">
            <v>2261</v>
          </cell>
          <cell r="B457" t="str">
            <v>K2</v>
          </cell>
        </row>
        <row r="458">
          <cell r="A458">
            <v>2263</v>
          </cell>
          <cell r="B458" t="str">
            <v>K2</v>
          </cell>
        </row>
        <row r="459">
          <cell r="A459">
            <v>2256</v>
          </cell>
          <cell r="B459" t="str">
            <v>K2</v>
          </cell>
        </row>
        <row r="460">
          <cell r="A460">
            <v>2264</v>
          </cell>
          <cell r="B460" t="str">
            <v>K2</v>
          </cell>
        </row>
        <row r="461">
          <cell r="A461">
            <v>2265</v>
          </cell>
          <cell r="B461" t="str">
            <v>K2</v>
          </cell>
        </row>
        <row r="462">
          <cell r="A462">
            <v>2266</v>
          </cell>
          <cell r="B462" t="str">
            <v>K2</v>
          </cell>
        </row>
        <row r="463">
          <cell r="A463">
            <v>2267</v>
          </cell>
          <cell r="B463" t="str">
            <v>K2</v>
          </cell>
        </row>
        <row r="464">
          <cell r="A464">
            <v>2272</v>
          </cell>
          <cell r="B464" t="str">
            <v>K2</v>
          </cell>
        </row>
        <row r="465">
          <cell r="A465">
            <v>2273</v>
          </cell>
          <cell r="B465" t="str">
            <v>K2</v>
          </cell>
        </row>
        <row r="466">
          <cell r="A466">
            <v>2274</v>
          </cell>
          <cell r="B466" t="str">
            <v>K2</v>
          </cell>
        </row>
        <row r="467">
          <cell r="A467">
            <v>2275</v>
          </cell>
          <cell r="B467" t="str">
            <v>K2</v>
          </cell>
        </row>
        <row r="468">
          <cell r="A468">
            <v>2278</v>
          </cell>
          <cell r="B468" t="str">
            <v>K2</v>
          </cell>
        </row>
        <row r="469">
          <cell r="A469">
            <v>2278</v>
          </cell>
          <cell r="B469" t="str">
            <v>K2</v>
          </cell>
        </row>
        <row r="470">
          <cell r="A470">
            <v>2279</v>
          </cell>
          <cell r="B470" t="str">
            <v>K2</v>
          </cell>
        </row>
        <row r="471">
          <cell r="A471">
            <v>2277</v>
          </cell>
          <cell r="B471" t="str">
            <v>K2</v>
          </cell>
        </row>
        <row r="472">
          <cell r="A472">
            <v>2278</v>
          </cell>
          <cell r="B472" t="str">
            <v>K2</v>
          </cell>
        </row>
        <row r="473">
          <cell r="A473">
            <v>2279</v>
          </cell>
          <cell r="B473" t="str">
            <v>K2</v>
          </cell>
        </row>
        <row r="474">
          <cell r="A474">
            <v>2286</v>
          </cell>
          <cell r="B474" t="str">
            <v>K2</v>
          </cell>
        </row>
        <row r="475">
          <cell r="A475">
            <v>2287</v>
          </cell>
          <cell r="B475" t="str">
            <v>K2</v>
          </cell>
        </row>
        <row r="476">
          <cell r="A476">
            <v>2288</v>
          </cell>
          <cell r="B476" t="str">
            <v>K2</v>
          </cell>
        </row>
        <row r="477">
          <cell r="A477">
            <v>2289</v>
          </cell>
          <cell r="B477" t="str">
            <v>K2</v>
          </cell>
        </row>
        <row r="478">
          <cell r="A478">
            <v>2290</v>
          </cell>
          <cell r="B478" t="str">
            <v>K2</v>
          </cell>
        </row>
        <row r="479">
          <cell r="A479">
            <v>2291</v>
          </cell>
          <cell r="B479" t="str">
            <v>K2</v>
          </cell>
        </row>
        <row r="480">
          <cell r="A480">
            <v>2292</v>
          </cell>
          <cell r="B480" t="str">
            <v>K2</v>
          </cell>
        </row>
        <row r="481">
          <cell r="A481">
            <v>2293</v>
          </cell>
          <cell r="B481" t="str">
            <v>K2</v>
          </cell>
        </row>
        <row r="482">
          <cell r="A482">
            <v>2379</v>
          </cell>
          <cell r="B482" t="str">
            <v>K2</v>
          </cell>
        </row>
        <row r="483">
          <cell r="A483">
            <v>2310</v>
          </cell>
          <cell r="B483" t="str">
            <v>K2</v>
          </cell>
        </row>
        <row r="484">
          <cell r="A484">
            <v>2297</v>
          </cell>
          <cell r="B484" t="str">
            <v>K2</v>
          </cell>
        </row>
        <row r="485">
          <cell r="A485">
            <v>2298</v>
          </cell>
          <cell r="B485" t="str">
            <v>K2</v>
          </cell>
        </row>
        <row r="486">
          <cell r="A486">
            <v>2299</v>
          </cell>
          <cell r="B486" t="str">
            <v>K2</v>
          </cell>
        </row>
        <row r="487">
          <cell r="A487">
            <v>2304</v>
          </cell>
          <cell r="B487" t="str">
            <v>K2</v>
          </cell>
        </row>
        <row r="488">
          <cell r="A488">
            <v>2363</v>
          </cell>
          <cell r="B488" t="str">
            <v>K2</v>
          </cell>
        </row>
        <row r="489">
          <cell r="A489">
            <v>2366</v>
          </cell>
          <cell r="B489" t="str">
            <v>K2</v>
          </cell>
        </row>
        <row r="490">
          <cell r="A490">
            <v>2365</v>
          </cell>
          <cell r="B490" t="str">
            <v>K2</v>
          </cell>
        </row>
        <row r="491">
          <cell r="A491">
            <v>2386</v>
          </cell>
          <cell r="B491" t="str">
            <v>K2</v>
          </cell>
        </row>
        <row r="492">
          <cell r="A492">
            <v>2385</v>
          </cell>
          <cell r="B492" t="str">
            <v>K2</v>
          </cell>
        </row>
        <row r="493">
          <cell r="A493">
            <v>2380</v>
          </cell>
          <cell r="B493" t="str">
            <v>K2</v>
          </cell>
        </row>
        <row r="494">
          <cell r="A494">
            <v>2379</v>
          </cell>
          <cell r="B494" t="str">
            <v>K2</v>
          </cell>
        </row>
        <row r="495">
          <cell r="A495">
            <v>2382</v>
          </cell>
          <cell r="B495" t="str">
            <v>K2</v>
          </cell>
        </row>
        <row r="496">
          <cell r="A496">
            <v>2381</v>
          </cell>
          <cell r="B496" t="str">
            <v>K2</v>
          </cell>
        </row>
        <row r="497">
          <cell r="A497">
            <v>2394</v>
          </cell>
          <cell r="B497" t="str">
            <v>K2</v>
          </cell>
        </row>
        <row r="498">
          <cell r="A498">
            <v>2393</v>
          </cell>
          <cell r="B498" t="str">
            <v>K2</v>
          </cell>
        </row>
        <row r="499">
          <cell r="A499">
            <v>2401</v>
          </cell>
          <cell r="B499" t="str">
            <v>K2</v>
          </cell>
        </row>
        <row r="500">
          <cell r="A500">
            <v>2399</v>
          </cell>
          <cell r="B500" t="str">
            <v>K2</v>
          </cell>
        </row>
        <row r="501">
          <cell r="A501">
            <v>2400</v>
          </cell>
          <cell r="B501" t="str">
            <v>K2</v>
          </cell>
        </row>
        <row r="502">
          <cell r="A502">
            <v>2425</v>
          </cell>
          <cell r="B502" t="str">
            <v>K2</v>
          </cell>
        </row>
        <row r="503">
          <cell r="A503">
            <v>2486</v>
          </cell>
          <cell r="B503" t="str">
            <v>K2</v>
          </cell>
        </row>
        <row r="504">
          <cell r="A504">
            <v>2416</v>
          </cell>
          <cell r="B504" t="str">
            <v>K2</v>
          </cell>
        </row>
        <row r="505">
          <cell r="A505">
            <v>2415</v>
          </cell>
          <cell r="B505" t="str">
            <v>K2</v>
          </cell>
        </row>
        <row r="506">
          <cell r="A506">
            <v>2420</v>
          </cell>
          <cell r="B506" t="str">
            <v>K2</v>
          </cell>
        </row>
        <row r="507">
          <cell r="A507">
            <v>2419</v>
          </cell>
          <cell r="B507" t="str">
            <v>K2</v>
          </cell>
        </row>
        <row r="508">
          <cell r="A508">
            <v>2408</v>
          </cell>
          <cell r="B508" t="str">
            <v>K2</v>
          </cell>
        </row>
        <row r="509">
          <cell r="A509">
            <v>2407</v>
          </cell>
          <cell r="B509" t="str">
            <v>K2</v>
          </cell>
        </row>
        <row r="510">
          <cell r="A510">
            <v>2581</v>
          </cell>
          <cell r="B510" t="str">
            <v>K2</v>
          </cell>
        </row>
        <row r="511">
          <cell r="A511">
            <v>2556</v>
          </cell>
          <cell r="B511" t="str">
            <v>K2</v>
          </cell>
        </row>
        <row r="512">
          <cell r="A512">
            <v>2437</v>
          </cell>
          <cell r="B512" t="str">
            <v>K2</v>
          </cell>
        </row>
        <row r="513">
          <cell r="A513">
            <v>2484</v>
          </cell>
          <cell r="B513" t="str">
            <v>K2</v>
          </cell>
        </row>
        <row r="514">
          <cell r="A514">
            <v>2400</v>
          </cell>
          <cell r="B514" t="str">
            <v>K2</v>
          </cell>
        </row>
        <row r="515">
          <cell r="A515">
            <v>2425</v>
          </cell>
          <cell r="B515" t="str">
            <v>K2</v>
          </cell>
        </row>
        <row r="516">
          <cell r="A516">
            <v>2429</v>
          </cell>
          <cell r="B516" t="str">
            <v>K2</v>
          </cell>
        </row>
        <row r="517">
          <cell r="A517">
            <v>2430</v>
          </cell>
          <cell r="B517" t="str">
            <v>K2</v>
          </cell>
        </row>
        <row r="518">
          <cell r="A518">
            <v>2426</v>
          </cell>
          <cell r="B518" t="str">
            <v>K2</v>
          </cell>
        </row>
        <row r="519">
          <cell r="A519">
            <v>2431</v>
          </cell>
          <cell r="B519" t="str">
            <v>K2</v>
          </cell>
        </row>
        <row r="520">
          <cell r="A520">
            <v>2434</v>
          </cell>
          <cell r="B520" t="str">
            <v>K2</v>
          </cell>
        </row>
        <row r="521">
          <cell r="A521">
            <v>2433</v>
          </cell>
          <cell r="B521" t="str">
            <v>K2</v>
          </cell>
        </row>
        <row r="522">
          <cell r="A522">
            <v>2442</v>
          </cell>
          <cell r="B522" t="str">
            <v>K2</v>
          </cell>
        </row>
        <row r="523">
          <cell r="A523">
            <v>2441</v>
          </cell>
          <cell r="B523" t="str">
            <v>K2</v>
          </cell>
        </row>
        <row r="524">
          <cell r="A524">
            <v>2448</v>
          </cell>
          <cell r="B524" t="str">
            <v>K2</v>
          </cell>
        </row>
        <row r="525">
          <cell r="A525">
            <v>2447</v>
          </cell>
          <cell r="B525" t="str">
            <v>K2</v>
          </cell>
        </row>
        <row r="526">
          <cell r="A526">
            <v>2446</v>
          </cell>
          <cell r="B526" t="str">
            <v>K2</v>
          </cell>
        </row>
        <row r="527">
          <cell r="A527">
            <v>2445</v>
          </cell>
          <cell r="B527" t="str">
            <v>K2</v>
          </cell>
        </row>
        <row r="528">
          <cell r="A528">
            <v>2450</v>
          </cell>
          <cell r="B528" t="str">
            <v>K2</v>
          </cell>
        </row>
        <row r="529">
          <cell r="A529">
            <v>2449</v>
          </cell>
          <cell r="B529" t="str">
            <v>K2</v>
          </cell>
        </row>
        <row r="530">
          <cell r="A530">
            <v>2472</v>
          </cell>
          <cell r="B530" t="str">
            <v>K2</v>
          </cell>
        </row>
        <row r="531">
          <cell r="A531">
            <v>2473</v>
          </cell>
          <cell r="B531" t="str">
            <v>K2</v>
          </cell>
        </row>
        <row r="532">
          <cell r="A532">
            <v>2460</v>
          </cell>
          <cell r="B532" t="str">
            <v>K2</v>
          </cell>
        </row>
        <row r="533">
          <cell r="A533">
            <v>2541</v>
          </cell>
          <cell r="B533" t="str">
            <v>K2</v>
          </cell>
        </row>
        <row r="534">
          <cell r="A534">
            <v>2591</v>
          </cell>
          <cell r="B534" t="str">
            <v>K2</v>
          </cell>
        </row>
        <row r="535">
          <cell r="A535">
            <v>2464</v>
          </cell>
          <cell r="B535" t="str">
            <v>K2</v>
          </cell>
        </row>
        <row r="536">
          <cell r="A536">
            <v>2463</v>
          </cell>
          <cell r="B536" t="str">
            <v>K2</v>
          </cell>
        </row>
        <row r="537">
          <cell r="A537">
            <v>2468</v>
          </cell>
          <cell r="B537" t="str">
            <v>K2</v>
          </cell>
        </row>
        <row r="538">
          <cell r="A538">
            <v>2305</v>
          </cell>
          <cell r="B538" t="str">
            <v>K2</v>
          </cell>
        </row>
        <row r="539">
          <cell r="A539">
            <v>2306</v>
          </cell>
          <cell r="B539" t="str">
            <v>K2</v>
          </cell>
        </row>
        <row r="540">
          <cell r="A540">
            <v>2307</v>
          </cell>
          <cell r="B540" t="str">
            <v>K2</v>
          </cell>
        </row>
        <row r="541">
          <cell r="A541">
            <v>2510</v>
          </cell>
          <cell r="B541" t="str">
            <v>K2</v>
          </cell>
        </row>
        <row r="542">
          <cell r="A542">
            <v>2509</v>
          </cell>
          <cell r="B542" t="str">
            <v>K2</v>
          </cell>
        </row>
        <row r="543">
          <cell r="A543">
            <v>2308</v>
          </cell>
          <cell r="B543" t="str">
            <v>K2</v>
          </cell>
        </row>
        <row r="544">
          <cell r="A544">
            <v>2309</v>
          </cell>
          <cell r="B544" t="str">
            <v>K2</v>
          </cell>
        </row>
        <row r="545">
          <cell r="A545">
            <v>2310</v>
          </cell>
          <cell r="B545" t="str">
            <v>K2</v>
          </cell>
        </row>
        <row r="546">
          <cell r="A546">
            <v>2278</v>
          </cell>
          <cell r="B546" t="str">
            <v>K2</v>
          </cell>
        </row>
        <row r="547">
          <cell r="A547">
            <v>2297</v>
          </cell>
          <cell r="B547" t="str">
            <v>K2</v>
          </cell>
        </row>
        <row r="548">
          <cell r="A548">
            <v>2312</v>
          </cell>
          <cell r="B548" t="str">
            <v>K2</v>
          </cell>
        </row>
        <row r="549">
          <cell r="A549">
            <v>2311</v>
          </cell>
          <cell r="B549" t="str">
            <v>K2</v>
          </cell>
        </row>
        <row r="550">
          <cell r="A550">
            <v>2313</v>
          </cell>
          <cell r="B550" t="str">
            <v>K2</v>
          </cell>
        </row>
        <row r="551">
          <cell r="A551">
            <v>2381</v>
          </cell>
          <cell r="B551" t="str">
            <v>K2</v>
          </cell>
        </row>
        <row r="552">
          <cell r="A552">
            <v>2332</v>
          </cell>
          <cell r="B552" t="str">
            <v>K2</v>
          </cell>
        </row>
        <row r="553">
          <cell r="A553">
            <v>2314</v>
          </cell>
          <cell r="B553" t="str">
            <v>K2</v>
          </cell>
        </row>
        <row r="554">
          <cell r="A554">
            <v>2331</v>
          </cell>
          <cell r="B554" t="str">
            <v>K2</v>
          </cell>
        </row>
        <row r="555">
          <cell r="A555">
            <v>2381</v>
          </cell>
          <cell r="B555" t="str">
            <v>K2</v>
          </cell>
        </row>
        <row r="556">
          <cell r="A556">
            <v>2522</v>
          </cell>
          <cell r="B556" t="str">
            <v>K2</v>
          </cell>
        </row>
        <row r="557">
          <cell r="A557">
            <v>2521</v>
          </cell>
          <cell r="B557" t="str">
            <v>K2</v>
          </cell>
        </row>
        <row r="558">
          <cell r="A558">
            <v>2550</v>
          </cell>
          <cell r="B558" t="str">
            <v>K2</v>
          </cell>
        </row>
        <row r="559">
          <cell r="A559">
            <v>2551</v>
          </cell>
          <cell r="B559" t="str">
            <v>K2</v>
          </cell>
        </row>
        <row r="560">
          <cell r="A560">
            <v>2320</v>
          </cell>
          <cell r="B560" t="str">
            <v>K2</v>
          </cell>
        </row>
        <row r="561">
          <cell r="A561">
            <v>2325</v>
          </cell>
          <cell r="B561" t="str">
            <v>K2</v>
          </cell>
        </row>
        <row r="562">
          <cell r="A562">
            <v>2322</v>
          </cell>
          <cell r="B562" t="str">
            <v>K2</v>
          </cell>
        </row>
        <row r="563">
          <cell r="A563">
            <v>2321</v>
          </cell>
          <cell r="B563" t="str">
            <v>K2</v>
          </cell>
        </row>
        <row r="564">
          <cell r="A564">
            <v>2324</v>
          </cell>
          <cell r="B564" t="str">
            <v>K2</v>
          </cell>
        </row>
        <row r="565">
          <cell r="A565">
            <v>2305</v>
          </cell>
          <cell r="B565" t="str">
            <v>K2</v>
          </cell>
        </row>
        <row r="566">
          <cell r="A566">
            <v>2379</v>
          </cell>
          <cell r="B566" t="str">
            <v>K2</v>
          </cell>
        </row>
        <row r="567">
          <cell r="A567">
            <v>2544</v>
          </cell>
          <cell r="B567" t="str">
            <v>K2</v>
          </cell>
        </row>
        <row r="568">
          <cell r="A568">
            <v>2576</v>
          </cell>
          <cell r="B568" t="str">
            <v>K2</v>
          </cell>
        </row>
        <row r="569">
          <cell r="A569">
            <v>2545</v>
          </cell>
          <cell r="B569" t="str">
            <v>K2</v>
          </cell>
        </row>
        <row r="570">
          <cell r="A570">
            <v>2352</v>
          </cell>
          <cell r="B570" t="str">
            <v>K2</v>
          </cell>
        </row>
        <row r="571">
          <cell r="A571">
            <v>2351</v>
          </cell>
          <cell r="B571" t="str">
            <v>K2</v>
          </cell>
        </row>
        <row r="572">
          <cell r="A572">
            <v>2556</v>
          </cell>
          <cell r="B572" t="str">
            <v>K2</v>
          </cell>
        </row>
        <row r="573">
          <cell r="A573">
            <v>2437</v>
          </cell>
          <cell r="B573" t="str">
            <v>K2</v>
          </cell>
        </row>
        <row r="574">
          <cell r="A574">
            <v>2486</v>
          </cell>
          <cell r="B574" t="str">
            <v>K2</v>
          </cell>
        </row>
        <row r="575">
          <cell r="A575">
            <v>2329</v>
          </cell>
          <cell r="B575" t="str">
            <v>K2</v>
          </cell>
        </row>
        <row r="576">
          <cell r="A576">
            <v>2330</v>
          </cell>
          <cell r="B576" t="str">
            <v>K2</v>
          </cell>
        </row>
        <row r="577">
          <cell r="A577">
            <v>2314</v>
          </cell>
          <cell r="B577" t="str">
            <v>K2</v>
          </cell>
        </row>
        <row r="578">
          <cell r="A578">
            <v>2379</v>
          </cell>
          <cell r="B578" t="str">
            <v>K2</v>
          </cell>
        </row>
        <row r="579">
          <cell r="A579">
            <v>2331</v>
          </cell>
          <cell r="B579" t="str">
            <v>K2</v>
          </cell>
        </row>
        <row r="580">
          <cell r="A580">
            <v>2313</v>
          </cell>
          <cell r="B580" t="str">
            <v>K2</v>
          </cell>
        </row>
        <row r="581">
          <cell r="A581">
            <v>2379</v>
          </cell>
          <cell r="B581" t="str">
            <v>K2</v>
          </cell>
        </row>
        <row r="582">
          <cell r="A582">
            <v>2332</v>
          </cell>
          <cell r="B582" t="str">
            <v>K2</v>
          </cell>
        </row>
        <row r="583">
          <cell r="A583">
            <v>2334</v>
          </cell>
          <cell r="B583" t="str">
            <v>K2</v>
          </cell>
        </row>
        <row r="584">
          <cell r="A584">
            <v>2333</v>
          </cell>
          <cell r="B584" t="str">
            <v>K2</v>
          </cell>
        </row>
        <row r="585">
          <cell r="A585">
            <v>2338</v>
          </cell>
          <cell r="B585" t="str">
            <v>K2</v>
          </cell>
        </row>
        <row r="586">
          <cell r="A586">
            <v>2337</v>
          </cell>
          <cell r="B586" t="str">
            <v>K2</v>
          </cell>
        </row>
        <row r="587">
          <cell r="A587">
            <v>2342</v>
          </cell>
          <cell r="B587" t="str">
            <v>K2</v>
          </cell>
        </row>
        <row r="588">
          <cell r="A588">
            <v>2341</v>
          </cell>
          <cell r="B588" t="str">
            <v>K2</v>
          </cell>
        </row>
        <row r="589">
          <cell r="A589">
            <v>2350</v>
          </cell>
          <cell r="B589" t="str">
            <v>K2</v>
          </cell>
        </row>
        <row r="590">
          <cell r="A590">
            <v>2349</v>
          </cell>
          <cell r="B590" t="str">
            <v>K2</v>
          </cell>
        </row>
        <row r="591">
          <cell r="A591">
            <v>2276</v>
          </cell>
          <cell r="B591" t="str">
            <v>K2</v>
          </cell>
        </row>
        <row r="592">
          <cell r="A592">
            <v>2277</v>
          </cell>
          <cell r="B592" t="str">
            <v>K2</v>
          </cell>
        </row>
        <row r="593">
          <cell r="A593">
            <v>2488</v>
          </cell>
          <cell r="B593" t="str">
            <v>K2</v>
          </cell>
        </row>
        <row r="594">
          <cell r="A594">
            <v>2489</v>
          </cell>
          <cell r="B594" t="str">
            <v>K2</v>
          </cell>
        </row>
        <row r="595">
          <cell r="A595">
            <v>2476</v>
          </cell>
          <cell r="B595" t="str">
            <v>K2</v>
          </cell>
        </row>
        <row r="596">
          <cell r="A596">
            <v>2477</v>
          </cell>
          <cell r="B596" t="str">
            <v>K2</v>
          </cell>
        </row>
        <row r="597">
          <cell r="A597">
            <v>2478</v>
          </cell>
          <cell r="B597" t="str">
            <v>K2</v>
          </cell>
        </row>
        <row r="598">
          <cell r="A598">
            <v>2479</v>
          </cell>
          <cell r="B598" t="str">
            <v>K2</v>
          </cell>
        </row>
        <row r="599">
          <cell r="A599">
            <v>2490</v>
          </cell>
          <cell r="B599" t="str">
            <v>K2</v>
          </cell>
        </row>
        <row r="600">
          <cell r="A600">
            <v>2491</v>
          </cell>
          <cell r="B600" t="str">
            <v>K2</v>
          </cell>
        </row>
        <row r="601">
          <cell r="A601">
            <v>2480</v>
          </cell>
          <cell r="B601" t="str">
            <v>K2</v>
          </cell>
        </row>
        <row r="602">
          <cell r="A602">
            <v>2481</v>
          </cell>
          <cell r="B602" t="str">
            <v>K2</v>
          </cell>
        </row>
        <row r="603">
          <cell r="A603">
            <v>2482</v>
          </cell>
          <cell r="B603" t="str">
            <v>K2</v>
          </cell>
        </row>
        <row r="604">
          <cell r="A604">
            <v>2483</v>
          </cell>
          <cell r="B604" t="str">
            <v>K2</v>
          </cell>
        </row>
        <row r="605">
          <cell r="A605">
            <v>2486</v>
          </cell>
          <cell r="B605" t="str">
            <v>K2</v>
          </cell>
        </row>
        <row r="606">
          <cell r="A606">
            <v>2487</v>
          </cell>
          <cell r="B606" t="str">
            <v>K2</v>
          </cell>
        </row>
        <row r="607">
          <cell r="A607">
            <v>2498</v>
          </cell>
          <cell r="B607" t="str">
            <v>K2</v>
          </cell>
        </row>
        <row r="608">
          <cell r="A608">
            <v>2499</v>
          </cell>
          <cell r="B608" t="str">
            <v>K2</v>
          </cell>
        </row>
        <row r="609">
          <cell r="A609">
            <v>2500</v>
          </cell>
          <cell r="B609" t="str">
            <v>K2</v>
          </cell>
        </row>
        <row r="610">
          <cell r="A610">
            <v>2501</v>
          </cell>
          <cell r="B610" t="str">
            <v>K2</v>
          </cell>
        </row>
        <row r="611">
          <cell r="A611">
            <v>2536</v>
          </cell>
          <cell r="B611" t="str">
            <v>K2</v>
          </cell>
        </row>
        <row r="612">
          <cell r="A612">
            <v>2535</v>
          </cell>
          <cell r="B612" t="str">
            <v>K2</v>
          </cell>
        </row>
        <row r="613">
          <cell r="A613">
            <v>2530</v>
          </cell>
          <cell r="B613" t="str">
            <v>K2</v>
          </cell>
        </row>
        <row r="614">
          <cell r="A614">
            <v>2529</v>
          </cell>
          <cell r="B614" t="str">
            <v>K2</v>
          </cell>
        </row>
        <row r="615">
          <cell r="A615">
            <v>2460</v>
          </cell>
          <cell r="B615" t="str">
            <v>K2</v>
          </cell>
        </row>
        <row r="616">
          <cell r="A616">
            <v>2488</v>
          </cell>
          <cell r="B616" t="str">
            <v>K2</v>
          </cell>
        </row>
        <row r="617">
          <cell r="A617">
            <v>2541</v>
          </cell>
          <cell r="B617" t="str">
            <v>K2</v>
          </cell>
        </row>
        <row r="618">
          <cell r="A618">
            <v>2201</v>
          </cell>
          <cell r="B618" t="str">
            <v>K2</v>
          </cell>
        </row>
        <row r="619">
          <cell r="A619">
            <v>2202</v>
          </cell>
          <cell r="B619" t="str">
            <v>K2</v>
          </cell>
        </row>
        <row r="620">
          <cell r="A620">
            <v>2204</v>
          </cell>
          <cell r="B620" t="str">
            <v>K2</v>
          </cell>
        </row>
        <row r="621">
          <cell r="A621">
            <v>2205</v>
          </cell>
          <cell r="B621" t="str">
            <v>K2</v>
          </cell>
        </row>
        <row r="622">
          <cell r="A622">
            <v>2558</v>
          </cell>
          <cell r="B622" t="str">
            <v>K2</v>
          </cell>
        </row>
        <row r="623">
          <cell r="A623">
            <v>2557</v>
          </cell>
          <cell r="B623" t="str">
            <v>K2</v>
          </cell>
        </row>
        <row r="624">
          <cell r="A624">
            <v>2222</v>
          </cell>
          <cell r="B624" t="str">
            <v>K2</v>
          </cell>
        </row>
        <row r="625">
          <cell r="A625">
            <v>2223</v>
          </cell>
          <cell r="B625" t="str">
            <v>K2</v>
          </cell>
        </row>
        <row r="626">
          <cell r="A626">
            <v>2230</v>
          </cell>
          <cell r="B626" t="str">
            <v>K2</v>
          </cell>
        </row>
        <row r="627">
          <cell r="A627">
            <v>2231</v>
          </cell>
          <cell r="B627" t="str">
            <v>K2</v>
          </cell>
        </row>
        <row r="628">
          <cell r="A628">
            <v>2254</v>
          </cell>
          <cell r="B628" t="str">
            <v>K2</v>
          </cell>
        </row>
        <row r="629">
          <cell r="A629">
            <v>2255</v>
          </cell>
          <cell r="B629" t="str">
            <v>K2</v>
          </cell>
        </row>
        <row r="630">
          <cell r="A630">
            <v>2528</v>
          </cell>
          <cell r="B630" t="str">
            <v>K2</v>
          </cell>
        </row>
        <row r="631">
          <cell r="A631">
            <v>2527</v>
          </cell>
          <cell r="B631" t="str">
            <v>K2</v>
          </cell>
        </row>
        <row r="632">
          <cell r="A632">
            <v>2282</v>
          </cell>
          <cell r="B632" t="str">
            <v>K2</v>
          </cell>
        </row>
        <row r="633">
          <cell r="A633">
            <v>2283</v>
          </cell>
          <cell r="B633" t="str">
            <v>K2</v>
          </cell>
        </row>
        <row r="634">
          <cell r="A634">
            <v>2294</v>
          </cell>
          <cell r="B634" t="str">
            <v>K2</v>
          </cell>
        </row>
        <row r="635">
          <cell r="A635">
            <v>2295</v>
          </cell>
          <cell r="B635" t="str">
            <v>K2</v>
          </cell>
        </row>
        <row r="636">
          <cell r="A636">
            <v>2524</v>
          </cell>
          <cell r="B636" t="str">
            <v>K2</v>
          </cell>
        </row>
        <row r="637">
          <cell r="A637">
            <v>2523</v>
          </cell>
          <cell r="B637" t="str">
            <v>K2</v>
          </cell>
        </row>
        <row r="638">
          <cell r="A638">
            <v>2516</v>
          </cell>
          <cell r="B638" t="str">
            <v>K2</v>
          </cell>
        </row>
        <row r="639">
          <cell r="A639">
            <v>2515</v>
          </cell>
          <cell r="B639" t="str">
            <v>K2</v>
          </cell>
        </row>
        <row r="640">
          <cell r="A640">
            <v>2514</v>
          </cell>
          <cell r="B640" t="str">
            <v>K2</v>
          </cell>
        </row>
        <row r="641">
          <cell r="A641">
            <v>2548</v>
          </cell>
          <cell r="B641" t="str">
            <v>K2</v>
          </cell>
        </row>
        <row r="642">
          <cell r="A642">
            <v>2549</v>
          </cell>
          <cell r="B642" t="str">
            <v>K2</v>
          </cell>
        </row>
        <row r="643">
          <cell r="A643">
            <v>2347</v>
          </cell>
          <cell r="B643" t="str">
            <v>K2</v>
          </cell>
        </row>
        <row r="644">
          <cell r="A644">
            <v>2457</v>
          </cell>
          <cell r="B644" t="str">
            <v>K2</v>
          </cell>
        </row>
        <row r="645">
          <cell r="A645">
            <v>2487</v>
          </cell>
          <cell r="B645" t="str">
            <v>K2</v>
          </cell>
        </row>
        <row r="646">
          <cell r="A646">
            <v>2354</v>
          </cell>
          <cell r="B646" t="str">
            <v>K2</v>
          </cell>
        </row>
        <row r="647">
          <cell r="A647">
            <v>2353</v>
          </cell>
          <cell r="B647" t="str">
            <v>K2</v>
          </cell>
        </row>
        <row r="648">
          <cell r="A648">
            <v>2372</v>
          </cell>
          <cell r="B648" t="str">
            <v>K2</v>
          </cell>
        </row>
        <row r="649">
          <cell r="A649">
            <v>2371</v>
          </cell>
          <cell r="B649" t="str">
            <v>K2</v>
          </cell>
        </row>
        <row r="650">
          <cell r="A650">
            <v>2378</v>
          </cell>
          <cell r="B650" t="str">
            <v>K2</v>
          </cell>
        </row>
        <row r="651">
          <cell r="A651">
            <v>2377</v>
          </cell>
          <cell r="B651" t="str">
            <v>K2</v>
          </cell>
        </row>
        <row r="652">
          <cell r="A652">
            <v>2392</v>
          </cell>
          <cell r="B652" t="str">
            <v>K2</v>
          </cell>
        </row>
        <row r="653">
          <cell r="A653">
            <v>2391</v>
          </cell>
          <cell r="B653" t="str">
            <v>K2</v>
          </cell>
        </row>
        <row r="654">
          <cell r="A654">
            <v>2398</v>
          </cell>
          <cell r="B654" t="str">
            <v>K2</v>
          </cell>
        </row>
        <row r="655">
          <cell r="A655">
            <v>2397</v>
          </cell>
          <cell r="B655" t="str">
            <v>K2</v>
          </cell>
        </row>
        <row r="656">
          <cell r="A656">
            <v>2440</v>
          </cell>
          <cell r="B656" t="str">
            <v>K2</v>
          </cell>
        </row>
        <row r="657">
          <cell r="A657">
            <v>2439</v>
          </cell>
          <cell r="B657" t="str">
            <v>K2</v>
          </cell>
        </row>
        <row r="658">
          <cell r="A658">
            <v>2381</v>
          </cell>
          <cell r="B658" t="str">
            <v>K2</v>
          </cell>
        </row>
        <row r="659">
          <cell r="A659">
            <v>2347</v>
          </cell>
          <cell r="B659" t="str">
            <v>K2</v>
          </cell>
        </row>
        <row r="660">
          <cell r="A660">
            <v>2457</v>
          </cell>
          <cell r="B660" t="str">
            <v>K2</v>
          </cell>
        </row>
        <row r="661">
          <cell r="A661">
            <v>2458</v>
          </cell>
          <cell r="B661" t="str">
            <v>K2</v>
          </cell>
        </row>
        <row r="662">
          <cell r="A662">
            <v>2459</v>
          </cell>
          <cell r="B662" t="str">
            <v>K2</v>
          </cell>
        </row>
        <row r="663">
          <cell r="A663">
            <v>2496</v>
          </cell>
          <cell r="B663" t="str">
            <v>K2</v>
          </cell>
        </row>
        <row r="664">
          <cell r="A664">
            <v>2497</v>
          </cell>
          <cell r="B664" t="str">
            <v>K2</v>
          </cell>
        </row>
        <row r="665">
          <cell r="A665">
            <v>2532</v>
          </cell>
          <cell r="B665" t="str">
            <v>K2</v>
          </cell>
        </row>
        <row r="666">
          <cell r="A666">
            <v>2531</v>
          </cell>
          <cell r="B666" t="str">
            <v>K2</v>
          </cell>
        </row>
        <row r="667">
          <cell r="A667">
            <v>2542</v>
          </cell>
          <cell r="B667" t="str">
            <v>K2</v>
          </cell>
        </row>
        <row r="668">
          <cell r="A668">
            <v>2543</v>
          </cell>
          <cell r="B668" t="str">
            <v>K2</v>
          </cell>
        </row>
        <row r="669">
          <cell r="A669">
            <v>4500</v>
          </cell>
          <cell r="B669" t="str">
            <v>Solaris Urbino 8,6</v>
          </cell>
        </row>
        <row r="670">
          <cell r="A670">
            <v>4501</v>
          </cell>
          <cell r="B670" t="str">
            <v>Solaris Urbino 8,6</v>
          </cell>
        </row>
        <row r="671">
          <cell r="A671">
            <v>4502</v>
          </cell>
          <cell r="B671" t="str">
            <v>Solaris Urbino 8,6</v>
          </cell>
        </row>
        <row r="672">
          <cell r="A672">
            <v>4503</v>
          </cell>
          <cell r="B672" t="str">
            <v>Solaris Urbino 8,6</v>
          </cell>
        </row>
        <row r="673">
          <cell r="A673">
            <v>4504</v>
          </cell>
          <cell r="B673" t="str">
            <v>Solaris Urbino 8,6</v>
          </cell>
        </row>
        <row r="674">
          <cell r="A674">
            <v>4505</v>
          </cell>
          <cell r="B674" t="str">
            <v>Solaris Urbino 8,6</v>
          </cell>
        </row>
        <row r="675">
          <cell r="A675">
            <v>4506</v>
          </cell>
          <cell r="B675" t="str">
            <v>Solaris Urbino 8,6</v>
          </cell>
        </row>
        <row r="676">
          <cell r="A676">
            <v>4400</v>
          </cell>
          <cell r="B676" t="str">
            <v>MAN Lion’s Cit</v>
          </cell>
        </row>
        <row r="677">
          <cell r="A677">
            <v>4401</v>
          </cell>
          <cell r="B677" t="str">
            <v>MAN Lion’s Cit</v>
          </cell>
        </row>
        <row r="678">
          <cell r="A678">
            <v>4402</v>
          </cell>
          <cell r="B678" t="str">
            <v>MAN Lion’s Cit</v>
          </cell>
        </row>
        <row r="679">
          <cell r="A679">
            <v>4403</v>
          </cell>
          <cell r="B679" t="str">
            <v>MAN Lion’s Cit</v>
          </cell>
        </row>
        <row r="680">
          <cell r="A680">
            <v>4404</v>
          </cell>
          <cell r="B680" t="str">
            <v>MAN Lion’s Cit</v>
          </cell>
        </row>
        <row r="681">
          <cell r="A681">
            <v>4405</v>
          </cell>
          <cell r="B681" t="str">
            <v>MAN Lion’s Cit</v>
          </cell>
        </row>
        <row r="682">
          <cell r="A682">
            <v>4406</v>
          </cell>
          <cell r="B682" t="str">
            <v>MAN Lion’s Cit</v>
          </cell>
        </row>
        <row r="683">
          <cell r="A683">
            <v>4407</v>
          </cell>
          <cell r="B683" t="str">
            <v>MAN Lion’s Cit</v>
          </cell>
        </row>
        <row r="684">
          <cell r="A684">
            <v>4408</v>
          </cell>
          <cell r="B684" t="str">
            <v>MAN Lion’s Cit</v>
          </cell>
        </row>
        <row r="685">
          <cell r="A685">
            <v>4409</v>
          </cell>
          <cell r="B685" t="str">
            <v>MAN Lion’s Cit</v>
          </cell>
        </row>
        <row r="686">
          <cell r="A686">
            <v>4410</v>
          </cell>
          <cell r="B686" t="str">
            <v>MAN Lion’s Cit</v>
          </cell>
        </row>
        <row r="687">
          <cell r="A687">
            <v>4411</v>
          </cell>
          <cell r="B687" t="str">
            <v>MAN Lion’s Cit</v>
          </cell>
        </row>
        <row r="688">
          <cell r="A688">
            <v>4412</v>
          </cell>
          <cell r="B688" t="str">
            <v>MAN Lion’s Cit</v>
          </cell>
        </row>
        <row r="689">
          <cell r="A689">
            <v>4413</v>
          </cell>
          <cell r="B689" t="str">
            <v>MAN Lion’s Cit</v>
          </cell>
        </row>
        <row r="690">
          <cell r="A690">
            <v>4414</v>
          </cell>
          <cell r="B690" t="str">
            <v>MAN Lion’s Cit</v>
          </cell>
        </row>
        <row r="691">
          <cell r="A691">
            <v>4415</v>
          </cell>
          <cell r="B691" t="str">
            <v>MAN Lion’s Cit</v>
          </cell>
        </row>
        <row r="692">
          <cell r="A692">
            <v>4416</v>
          </cell>
          <cell r="B692" t="str">
            <v>MAN Lion’s Cit</v>
          </cell>
        </row>
        <row r="693">
          <cell r="A693">
            <v>4417</v>
          </cell>
          <cell r="B693" t="str">
            <v>MAN Lion’s Cit</v>
          </cell>
        </row>
        <row r="694">
          <cell r="A694">
            <v>4418</v>
          </cell>
          <cell r="B694" t="str">
            <v>MAN Lion’s Cit</v>
          </cell>
        </row>
        <row r="695">
          <cell r="A695">
            <v>4419</v>
          </cell>
          <cell r="B695" t="str">
            <v>MAN Lion’s Cit</v>
          </cell>
        </row>
        <row r="696">
          <cell r="A696">
            <v>4420</v>
          </cell>
          <cell r="B696" t="str">
            <v>MAN Lion’s Cit</v>
          </cell>
        </row>
        <row r="697">
          <cell r="A697">
            <v>4421</v>
          </cell>
          <cell r="B697" t="str">
            <v>MAN Lion’s Cit</v>
          </cell>
        </row>
        <row r="698">
          <cell r="A698">
            <v>4422</v>
          </cell>
          <cell r="B698" t="str">
            <v>MAN Lion’s Cit</v>
          </cell>
        </row>
        <row r="699">
          <cell r="A699">
            <v>4423</v>
          </cell>
          <cell r="B699" t="str">
            <v>MAN Lion’s Cit</v>
          </cell>
        </row>
        <row r="700">
          <cell r="A700">
            <v>4424</v>
          </cell>
          <cell r="B700" t="str">
            <v>MAN Lion’s Cit</v>
          </cell>
        </row>
        <row r="701">
          <cell r="A701">
            <v>4425</v>
          </cell>
          <cell r="B701" t="str">
            <v>MAN Lion’s Cit</v>
          </cell>
        </row>
        <row r="702">
          <cell r="A702">
            <v>4426</v>
          </cell>
          <cell r="B702" t="str">
            <v>MAN Lion’s Cit</v>
          </cell>
        </row>
        <row r="703">
          <cell r="A703">
            <v>4427</v>
          </cell>
          <cell r="B703" t="str">
            <v>MAN Lion’s Cit</v>
          </cell>
        </row>
        <row r="704">
          <cell r="A704">
            <v>4428</v>
          </cell>
          <cell r="B704" t="str">
            <v>MAN Lion’s Cit</v>
          </cell>
        </row>
        <row r="705">
          <cell r="A705">
            <v>4429</v>
          </cell>
          <cell r="B705" t="str">
            <v>MAN Lion’s Cit</v>
          </cell>
        </row>
        <row r="706">
          <cell r="A706">
            <v>4600</v>
          </cell>
          <cell r="B706" t="str">
            <v>MAN Lion’s City G</v>
          </cell>
        </row>
        <row r="707">
          <cell r="A707">
            <v>4601</v>
          </cell>
          <cell r="B707" t="str">
            <v>MAN Lion’s City G</v>
          </cell>
        </row>
        <row r="708">
          <cell r="A708">
            <v>4602</v>
          </cell>
          <cell r="B708" t="str">
            <v>MAN Lion’s City G</v>
          </cell>
        </row>
        <row r="709">
          <cell r="A709">
            <v>4603</v>
          </cell>
          <cell r="B709" t="str">
            <v>MAN Lion’s City G</v>
          </cell>
        </row>
        <row r="710">
          <cell r="A710">
            <v>4604</v>
          </cell>
          <cell r="B710" t="str">
            <v>MAN Lion’s City G</v>
          </cell>
        </row>
        <row r="711">
          <cell r="A711">
            <v>4605</v>
          </cell>
          <cell r="B711" t="str">
            <v>MAN Lion’s City G</v>
          </cell>
        </row>
        <row r="712">
          <cell r="A712">
            <v>4606</v>
          </cell>
          <cell r="B712" t="str">
            <v>MAN Lion’s City G</v>
          </cell>
        </row>
        <row r="713">
          <cell r="A713">
            <v>4607</v>
          </cell>
          <cell r="B713" t="str">
            <v>MAN Lion’s City G</v>
          </cell>
        </row>
        <row r="714">
          <cell r="A714">
            <v>4608</v>
          </cell>
          <cell r="B714" t="str">
            <v>MAN Lion’s City G</v>
          </cell>
        </row>
        <row r="715">
          <cell r="A715">
            <v>4609</v>
          </cell>
          <cell r="B715" t="str">
            <v>MAN Lion’s City G</v>
          </cell>
        </row>
        <row r="716">
          <cell r="A716">
            <v>4610</v>
          </cell>
          <cell r="B716" t="str">
            <v>MAN Lion’s City G</v>
          </cell>
        </row>
        <row r="717">
          <cell r="A717">
            <v>4611</v>
          </cell>
          <cell r="B717" t="str">
            <v>MAN Lion’s City G</v>
          </cell>
        </row>
        <row r="718">
          <cell r="A718">
            <v>4612</v>
          </cell>
          <cell r="B718" t="str">
            <v>MAN Lion’s City G</v>
          </cell>
        </row>
        <row r="719">
          <cell r="A719">
            <v>4613</v>
          </cell>
          <cell r="B719" t="str">
            <v>MAN Lion’s City G</v>
          </cell>
        </row>
        <row r="720">
          <cell r="A720">
            <v>4614</v>
          </cell>
          <cell r="B720" t="str">
            <v>MAN Lion’s City G</v>
          </cell>
        </row>
        <row r="721">
          <cell r="A721">
            <v>4615</v>
          </cell>
          <cell r="B721" t="str">
            <v>MAN Lion’s City G</v>
          </cell>
        </row>
        <row r="722">
          <cell r="A722">
            <v>4616</v>
          </cell>
          <cell r="B722" t="str">
            <v>MAN Lion’s City G</v>
          </cell>
        </row>
        <row r="723">
          <cell r="A723">
            <v>4617</v>
          </cell>
          <cell r="B723" t="str">
            <v>MAN Lion’s City G</v>
          </cell>
        </row>
        <row r="724">
          <cell r="A724">
            <v>4618</v>
          </cell>
          <cell r="B724" t="str">
            <v>MAN Lion’s City G</v>
          </cell>
        </row>
        <row r="725">
          <cell r="A725">
            <v>4619</v>
          </cell>
          <cell r="B725" t="str">
            <v>MAN Lion’s City G</v>
          </cell>
        </row>
        <row r="726">
          <cell r="A726">
            <v>4620</v>
          </cell>
          <cell r="B726" t="str">
            <v>MAN Lion’s City G</v>
          </cell>
        </row>
        <row r="727">
          <cell r="A727">
            <v>4621</v>
          </cell>
          <cell r="B727" t="str">
            <v>MAN Lion’s City G</v>
          </cell>
        </row>
        <row r="728">
          <cell r="A728">
            <v>4622</v>
          </cell>
          <cell r="B728" t="str">
            <v>MAN Lion’s City G</v>
          </cell>
        </row>
        <row r="729">
          <cell r="A729">
            <v>4623</v>
          </cell>
          <cell r="B729" t="str">
            <v>MAN Lion’s City G</v>
          </cell>
        </row>
        <row r="730">
          <cell r="A730">
            <v>4624</v>
          </cell>
          <cell r="B730" t="str">
            <v>MAN Lion’s City G</v>
          </cell>
        </row>
        <row r="731">
          <cell r="A731">
            <v>4625</v>
          </cell>
          <cell r="B731" t="str">
            <v>MAN Lion’s City G</v>
          </cell>
        </row>
        <row r="732">
          <cell r="A732">
            <v>4626</v>
          </cell>
          <cell r="B732" t="str">
            <v>MAN Lion’s City G</v>
          </cell>
        </row>
        <row r="733">
          <cell r="A733">
            <v>4627</v>
          </cell>
          <cell r="B733" t="str">
            <v>MAN Lion’s City G</v>
          </cell>
        </row>
        <row r="734">
          <cell r="A734">
            <v>4628</v>
          </cell>
          <cell r="B734" t="str">
            <v>MAN Lion’s City G</v>
          </cell>
        </row>
        <row r="735">
          <cell r="A735">
            <v>4629</v>
          </cell>
          <cell r="B735" t="str">
            <v>MAN Lion’s City G</v>
          </cell>
        </row>
        <row r="736">
          <cell r="A736">
            <v>4630</v>
          </cell>
          <cell r="B736" t="str">
            <v>MAN Lion’s City G</v>
          </cell>
        </row>
        <row r="737">
          <cell r="A737">
            <v>4631</v>
          </cell>
          <cell r="B737" t="str">
            <v>MAN Lion’s City G</v>
          </cell>
        </row>
        <row r="738">
          <cell r="A738">
            <v>4632</v>
          </cell>
          <cell r="B738" t="str">
            <v>MAN Lion’s City G</v>
          </cell>
        </row>
        <row r="739">
          <cell r="A739">
            <v>4633</v>
          </cell>
          <cell r="B739" t="str">
            <v>MAN Lion’s City G</v>
          </cell>
        </row>
        <row r="740">
          <cell r="A740">
            <v>4634</v>
          </cell>
          <cell r="B740" t="str">
            <v>MAN Lion’s City G</v>
          </cell>
        </row>
        <row r="741">
          <cell r="A741">
            <v>4635</v>
          </cell>
          <cell r="B741" t="str">
            <v>MAN Lion’s City G</v>
          </cell>
        </row>
        <row r="742">
          <cell r="A742">
            <v>4636</v>
          </cell>
          <cell r="B742" t="str">
            <v>MAN Lion’s City G</v>
          </cell>
        </row>
        <row r="743">
          <cell r="A743">
            <v>4637</v>
          </cell>
          <cell r="B743" t="str">
            <v>MAN Lion’s City G</v>
          </cell>
        </row>
        <row r="744">
          <cell r="A744">
            <v>4638</v>
          </cell>
          <cell r="B744" t="str">
            <v>MAN Lion’s City G</v>
          </cell>
        </row>
        <row r="745">
          <cell r="A745">
            <v>4639</v>
          </cell>
          <cell r="B745" t="str">
            <v>MAN Lion’s City G</v>
          </cell>
        </row>
        <row r="746">
          <cell r="A746">
            <v>4640</v>
          </cell>
          <cell r="B746" t="str">
            <v>MAN Lion’s City G</v>
          </cell>
        </row>
        <row r="747">
          <cell r="A747">
            <v>4641</v>
          </cell>
          <cell r="B747" t="str">
            <v>MAN Lion’s City G</v>
          </cell>
        </row>
        <row r="748">
          <cell r="A748">
            <v>4642</v>
          </cell>
          <cell r="B748" t="str">
            <v>MAN Lion’s City G</v>
          </cell>
        </row>
        <row r="749">
          <cell r="A749">
            <v>11</v>
          </cell>
          <cell r="B749" t="str">
            <v>Autosan Lider 9</v>
          </cell>
        </row>
        <row r="750">
          <cell r="A750">
            <v>13</v>
          </cell>
          <cell r="B750" t="str">
            <v>Autosan Lider 9</v>
          </cell>
        </row>
        <row r="751">
          <cell r="A751">
            <v>12</v>
          </cell>
          <cell r="B751" t="str">
            <v>Neoplan N4420</v>
          </cell>
        </row>
        <row r="752">
          <cell r="A752">
            <v>18</v>
          </cell>
          <cell r="B752" t="str">
            <v>Autosan Wetlina - 1</v>
          </cell>
        </row>
        <row r="753">
          <cell r="A753">
            <v>205</v>
          </cell>
          <cell r="B753" t="str">
            <v>MAN NL 202</v>
          </cell>
        </row>
        <row r="754">
          <cell r="A754">
            <v>206</v>
          </cell>
          <cell r="B754" t="str">
            <v>Neoplan N4016NF</v>
          </cell>
        </row>
        <row r="755">
          <cell r="A755">
            <v>208</v>
          </cell>
          <cell r="B755" t="str">
            <v>SOR CN12</v>
          </cell>
        </row>
        <row r="756">
          <cell r="A756">
            <v>231</v>
          </cell>
          <cell r="B756" t="str">
            <v>Solaris Valletta 11</v>
          </cell>
        </row>
        <row r="757">
          <cell r="A757">
            <v>260</v>
          </cell>
          <cell r="B757" t="str">
            <v>MAN NL 202</v>
          </cell>
        </row>
        <row r="758">
          <cell r="A758">
            <v>1001</v>
          </cell>
          <cell r="B758" t="str">
            <v>Bogdan A092</v>
          </cell>
        </row>
        <row r="759">
          <cell r="A759">
            <v>1002</v>
          </cell>
          <cell r="B759" t="str">
            <v>Bogdan A092</v>
          </cell>
        </row>
        <row r="760">
          <cell r="A760">
            <v>1003</v>
          </cell>
          <cell r="B760" t="str">
            <v>Bogdan A092</v>
          </cell>
        </row>
        <row r="761">
          <cell r="A761">
            <v>1004</v>
          </cell>
          <cell r="B761" t="str">
            <v>Bogdan A092</v>
          </cell>
        </row>
        <row r="762">
          <cell r="A762">
            <v>1101</v>
          </cell>
          <cell r="B762" t="str">
            <v>SOR BN12</v>
          </cell>
        </row>
        <row r="763">
          <cell r="A763">
            <v>1102</v>
          </cell>
          <cell r="B763" t="str">
            <v>SOR BN9,5</v>
          </cell>
        </row>
        <row r="764">
          <cell r="A764">
            <v>1103</v>
          </cell>
          <cell r="B764" t="str">
            <v>SOR CN12</v>
          </cell>
        </row>
        <row r="765">
          <cell r="A765">
            <v>1104</v>
          </cell>
          <cell r="B765" t="str">
            <v>SOR CN12</v>
          </cell>
        </row>
        <row r="766">
          <cell r="A766">
            <v>1105</v>
          </cell>
          <cell r="B766" t="str">
            <v>SOR CN12</v>
          </cell>
        </row>
        <row r="767">
          <cell r="A767">
            <v>1106</v>
          </cell>
          <cell r="B767" t="str">
            <v>SOR CN12</v>
          </cell>
        </row>
        <row r="768">
          <cell r="A768">
            <v>1107</v>
          </cell>
          <cell r="B768" t="str">
            <v>SOR CN12</v>
          </cell>
        </row>
        <row r="769">
          <cell r="A769">
            <v>1108</v>
          </cell>
          <cell r="B769" t="str">
            <v>SOR CN12</v>
          </cell>
        </row>
        <row r="770">
          <cell r="A770">
            <v>1109</v>
          </cell>
          <cell r="B770" t="str">
            <v>SOR CN12</v>
          </cell>
        </row>
        <row r="771">
          <cell r="A771">
            <v>1110</v>
          </cell>
          <cell r="B771" t="str">
            <v>SOR CN12</v>
          </cell>
        </row>
        <row r="772">
          <cell r="A772">
            <v>1111</v>
          </cell>
          <cell r="B772" t="str">
            <v>SOR CN9,5</v>
          </cell>
        </row>
        <row r="773">
          <cell r="A773">
            <v>1112</v>
          </cell>
          <cell r="B773" t="str">
            <v>SOR BN12</v>
          </cell>
        </row>
        <row r="774">
          <cell r="A774">
            <v>1113</v>
          </cell>
          <cell r="B774" t="str">
            <v>SOR CN12</v>
          </cell>
        </row>
        <row r="775">
          <cell r="A775">
            <v>1114</v>
          </cell>
          <cell r="B775" t="str">
            <v>SOR BN8,5</v>
          </cell>
        </row>
        <row r="776">
          <cell r="A776">
            <v>1115</v>
          </cell>
          <cell r="B776" t="str">
            <v>SOR CN8,5</v>
          </cell>
        </row>
        <row r="777">
          <cell r="A777">
            <v>1116</v>
          </cell>
          <cell r="B777" t="str">
            <v>SOR CN12</v>
          </cell>
        </row>
        <row r="778">
          <cell r="A778">
            <v>1117</v>
          </cell>
          <cell r="B778" t="str">
            <v>SOR CN12</v>
          </cell>
        </row>
        <row r="779">
          <cell r="A779">
            <v>1118</v>
          </cell>
          <cell r="B779" t="str">
            <v>SOR CN12</v>
          </cell>
        </row>
        <row r="780">
          <cell r="A780">
            <v>1119</v>
          </cell>
          <cell r="B780" t="str">
            <v>SOR BN12</v>
          </cell>
        </row>
        <row r="781">
          <cell r="A781">
            <v>1201</v>
          </cell>
          <cell r="B781" t="str">
            <v>MAN EL 283</v>
          </cell>
        </row>
        <row r="782">
          <cell r="A782">
            <v>1202</v>
          </cell>
          <cell r="B782" t="str">
            <v>MAN EL 283</v>
          </cell>
        </row>
        <row r="783">
          <cell r="A783">
            <v>1327</v>
          </cell>
          <cell r="B783" t="str">
            <v>Autosan A0909L</v>
          </cell>
        </row>
        <row r="784">
          <cell r="A784">
            <v>1328</v>
          </cell>
          <cell r="B784" t="str">
            <v>Autosan A0909L</v>
          </cell>
        </row>
        <row r="785">
          <cell r="A785">
            <v>1329</v>
          </cell>
          <cell r="B785" t="str">
            <v>Autosan A0808T</v>
          </cell>
        </row>
        <row r="786">
          <cell r="A786">
            <v>1500</v>
          </cell>
          <cell r="B786" t="str">
            <v>Mercedes-Benz Sprinter Mk I</v>
          </cell>
        </row>
        <row r="787">
          <cell r="A787">
            <v>1501</v>
          </cell>
          <cell r="B787" t="str">
            <v>FIAT Ducato II</v>
          </cell>
        </row>
        <row r="788">
          <cell r="A788">
            <v>1502</v>
          </cell>
          <cell r="B788" t="str">
            <v>Mercedes-Benz 416 CDI</v>
          </cell>
        </row>
        <row r="789">
          <cell r="A789">
            <v>1503</v>
          </cell>
          <cell r="B789" t="str">
            <v>Mercedes-Benz 615 D</v>
          </cell>
        </row>
        <row r="790">
          <cell r="A790">
            <v>1504</v>
          </cell>
          <cell r="B790" t="str">
            <v>Mercedes-Benz 815 D</v>
          </cell>
        </row>
        <row r="791">
          <cell r="A791">
            <v>1508</v>
          </cell>
          <cell r="B791" t="str">
            <v>Mercedes-Benz 416 CDI</v>
          </cell>
        </row>
        <row r="792">
          <cell r="A792">
            <v>1509</v>
          </cell>
          <cell r="B792" t="str">
            <v>Mercedes-Benz 313 CDI</v>
          </cell>
        </row>
        <row r="793">
          <cell r="A793">
            <v>1510</v>
          </cell>
          <cell r="B793" t="str">
            <v>Mercedes-Benz 313 CDI</v>
          </cell>
        </row>
        <row r="794">
          <cell r="A794">
            <v>1512</v>
          </cell>
          <cell r="B794" t="str">
            <v>Mercedes-Benz 815 D</v>
          </cell>
        </row>
        <row r="795">
          <cell r="A795">
            <v>1513</v>
          </cell>
          <cell r="B795" t="str">
            <v>Mercedes-Benz Sprinter Mk I</v>
          </cell>
        </row>
        <row r="796">
          <cell r="A796">
            <v>1514</v>
          </cell>
          <cell r="B796" t="str">
            <v>Mercedes-Benz 416 CDI</v>
          </cell>
        </row>
        <row r="797">
          <cell r="A797">
            <v>1515</v>
          </cell>
          <cell r="B797" t="str">
            <v>Mercedes-Benz 519 CDI</v>
          </cell>
        </row>
        <row r="798">
          <cell r="A798">
            <v>1516</v>
          </cell>
          <cell r="B798" t="str">
            <v>Volkswagen Crafter</v>
          </cell>
        </row>
        <row r="799">
          <cell r="A799">
            <v>1517</v>
          </cell>
          <cell r="B799" t="str">
            <v>Volkswagen Crafter</v>
          </cell>
        </row>
        <row r="800">
          <cell r="A800">
            <v>1520</v>
          </cell>
          <cell r="B800" t="str">
            <v>Iveco Daily 65C18 / Kutsenits City VI</v>
          </cell>
        </row>
        <row r="801">
          <cell r="A801">
            <v>1521</v>
          </cell>
          <cell r="B801" t="str">
            <v>Iveco Daily 65C18 / Kutsenits City VI</v>
          </cell>
        </row>
        <row r="802">
          <cell r="A802">
            <v>1522</v>
          </cell>
          <cell r="B802" t="str">
            <v>Iveco Daily 65C18 / Kutsenits City VI</v>
          </cell>
        </row>
        <row r="803">
          <cell r="A803">
            <v>1523</v>
          </cell>
          <cell r="B803" t="str">
            <v>Iveco Daily 65C18 / Kutsenits City VI</v>
          </cell>
        </row>
        <row r="804">
          <cell r="A804">
            <v>459</v>
          </cell>
          <cell r="B804" t="str">
            <v xml:space="preserve">Jelcz 120M/3 </v>
          </cell>
        </row>
        <row r="805">
          <cell r="A805">
            <v>460</v>
          </cell>
          <cell r="B805" t="str">
            <v xml:space="preserve">Jelcz 120M/3 </v>
          </cell>
        </row>
        <row r="806">
          <cell r="A806">
            <v>461</v>
          </cell>
          <cell r="B806" t="str">
            <v xml:space="preserve">Jelcz 120M/3 </v>
          </cell>
        </row>
        <row r="807">
          <cell r="A807">
            <v>462</v>
          </cell>
          <cell r="B807" t="str">
            <v xml:space="preserve">Jelcz 120M/3 </v>
          </cell>
        </row>
        <row r="808">
          <cell r="A808">
            <v>463</v>
          </cell>
          <cell r="B808" t="str">
            <v xml:space="preserve">Jelcz 120M/3 </v>
          </cell>
        </row>
        <row r="809">
          <cell r="A809">
            <v>464</v>
          </cell>
          <cell r="B809" t="str">
            <v xml:space="preserve">Jelcz 120M/3 </v>
          </cell>
        </row>
        <row r="810">
          <cell r="A810">
            <v>502</v>
          </cell>
          <cell r="B810" t="str">
            <v>Jelcz M081MB</v>
          </cell>
        </row>
        <row r="811">
          <cell r="A811">
            <v>504</v>
          </cell>
          <cell r="B811" t="str">
            <v>Autosan H7</v>
          </cell>
        </row>
        <row r="812">
          <cell r="A812">
            <v>521</v>
          </cell>
          <cell r="B812" t="str">
            <v>Mercedes-Benz O405N</v>
          </cell>
        </row>
        <row r="813">
          <cell r="A813">
            <v>532</v>
          </cell>
          <cell r="B813" t="str">
            <v>Mercedes-Benz O405N</v>
          </cell>
        </row>
        <row r="814">
          <cell r="A814">
            <v>537</v>
          </cell>
          <cell r="B814" t="str">
            <v>Mercedes-Benz O405N</v>
          </cell>
        </row>
        <row r="815">
          <cell r="A815">
            <v>548</v>
          </cell>
          <cell r="B815" t="str">
            <v>Mercedes-Benz O405N</v>
          </cell>
        </row>
        <row r="816">
          <cell r="A816">
            <v>529</v>
          </cell>
          <cell r="B816" t="str">
            <v>Mercedes O345</v>
          </cell>
        </row>
        <row r="817">
          <cell r="A817">
            <v>535</v>
          </cell>
          <cell r="B817" t="str">
            <v>Mercedes-Benz O405N2</v>
          </cell>
        </row>
        <row r="818">
          <cell r="A818">
            <v>544</v>
          </cell>
          <cell r="B818" t="str">
            <v>Mercedes-Benz O303-10RHS</v>
          </cell>
        </row>
        <row r="819">
          <cell r="A819">
            <v>545</v>
          </cell>
          <cell r="B819" t="str">
            <v>Mercedes-Benz Conecto LF A30</v>
          </cell>
        </row>
        <row r="820">
          <cell r="A820">
            <v>546</v>
          </cell>
          <cell r="B820" t="str">
            <v>Mercedes-Benz Conecto LF A30</v>
          </cell>
        </row>
        <row r="821">
          <cell r="A821">
            <v>547</v>
          </cell>
          <cell r="B821" t="str">
            <v>Mercedes-Benz Conecto LF A30</v>
          </cell>
        </row>
        <row r="822">
          <cell r="A822">
            <v>549</v>
          </cell>
          <cell r="B822" t="str">
            <v>Mercedes-Benz O405N2</v>
          </cell>
        </row>
        <row r="823">
          <cell r="A823">
            <v>550</v>
          </cell>
          <cell r="B823" t="str">
            <v>Mercedes-Benz O405N2</v>
          </cell>
        </row>
        <row r="824">
          <cell r="A824">
            <v>612</v>
          </cell>
          <cell r="B824" t="str">
            <v>Solaris Urbino 12</v>
          </cell>
        </row>
        <row r="825">
          <cell r="A825">
            <v>613</v>
          </cell>
          <cell r="B825" t="str">
            <v>Solaris Urbino 12</v>
          </cell>
        </row>
        <row r="826">
          <cell r="A826">
            <v>614</v>
          </cell>
          <cell r="B826" t="str">
            <v>Solaris Urbino 12</v>
          </cell>
        </row>
        <row r="827">
          <cell r="A827">
            <v>615</v>
          </cell>
          <cell r="B827" t="str">
            <v>Solaris Urbino 12</v>
          </cell>
        </row>
        <row r="828">
          <cell r="A828">
            <v>616</v>
          </cell>
          <cell r="B828" t="str">
            <v>Solaris Urbino 12</v>
          </cell>
        </row>
        <row r="829">
          <cell r="A829">
            <v>617</v>
          </cell>
          <cell r="B829" t="str">
            <v>Solaris Urbino 12</v>
          </cell>
        </row>
        <row r="830">
          <cell r="A830">
            <v>618</v>
          </cell>
          <cell r="B830" t="str">
            <v>Solaris Urbino 12</v>
          </cell>
        </row>
        <row r="831">
          <cell r="A831">
            <v>619</v>
          </cell>
          <cell r="B831" t="str">
            <v>Solaris Urbino 12</v>
          </cell>
        </row>
        <row r="832">
          <cell r="A832">
            <v>620</v>
          </cell>
          <cell r="B832" t="str">
            <v>Solaris Urbino 12</v>
          </cell>
        </row>
        <row r="833">
          <cell r="A833">
            <v>621</v>
          </cell>
          <cell r="B833" t="str">
            <v>Solaris Urbino 12</v>
          </cell>
        </row>
        <row r="834">
          <cell r="A834">
            <v>622</v>
          </cell>
          <cell r="B834" t="str">
            <v>Solaris Urbino 12</v>
          </cell>
        </row>
        <row r="835">
          <cell r="A835">
            <v>623</v>
          </cell>
          <cell r="B835" t="str">
            <v>Solaris Urbino 12</v>
          </cell>
        </row>
        <row r="836">
          <cell r="A836">
            <v>624</v>
          </cell>
          <cell r="B836" t="str">
            <v>Solaris Urbino 12</v>
          </cell>
        </row>
        <row r="837">
          <cell r="A837">
            <v>625</v>
          </cell>
          <cell r="B837" t="str">
            <v>Solaris Urbino 12</v>
          </cell>
        </row>
        <row r="838">
          <cell r="A838">
            <v>2013</v>
          </cell>
          <cell r="B838" t="str">
            <v>Solaris Urbino 12</v>
          </cell>
        </row>
        <row r="839">
          <cell r="A839">
            <v>4114</v>
          </cell>
          <cell r="B839" t="str">
            <v>Solaris Urbino 12</v>
          </cell>
        </row>
        <row r="840">
          <cell r="A840">
            <v>4115</v>
          </cell>
          <cell r="B840" t="str">
            <v>Solaris Urbino 12</v>
          </cell>
        </row>
        <row r="841">
          <cell r="A841">
            <v>702</v>
          </cell>
          <cell r="B841" t="str">
            <v>Neoplan N316 Ü</v>
          </cell>
        </row>
        <row r="842">
          <cell r="A842">
            <v>806</v>
          </cell>
          <cell r="B842" t="str">
            <v>Neoplan N4021</v>
          </cell>
        </row>
        <row r="843">
          <cell r="A843">
            <v>21</v>
          </cell>
          <cell r="B843" t="str">
            <v>MAN NL 202</v>
          </cell>
        </row>
        <row r="844">
          <cell r="A844">
            <v>5604</v>
          </cell>
          <cell r="B844" t="str">
            <v>SOLARIS URBINO 18</v>
          </cell>
        </row>
        <row r="845">
          <cell r="A845">
            <v>5603</v>
          </cell>
          <cell r="B845" t="str">
            <v>SOLARIS URBINO 18</v>
          </cell>
        </row>
        <row r="846">
          <cell r="A846">
            <v>5605</v>
          </cell>
          <cell r="B846" t="str">
            <v>SOLARIS URBINO 18</v>
          </cell>
        </row>
        <row r="847">
          <cell r="A847">
            <v>5606</v>
          </cell>
          <cell r="B847" t="str">
            <v>SOLARIS URBINO 18</v>
          </cell>
        </row>
        <row r="848">
          <cell r="A848">
            <v>7317</v>
          </cell>
          <cell r="B848" t="str">
            <v>MERCEDES-BENZ O 530 Citaro</v>
          </cell>
        </row>
        <row r="849">
          <cell r="A849">
            <v>7318</v>
          </cell>
          <cell r="B849" t="str">
            <v>MERCEDES-BENZ O 530 Citaro</v>
          </cell>
        </row>
        <row r="850">
          <cell r="A850">
            <v>7319</v>
          </cell>
          <cell r="B850" t="str">
            <v>MERCEDES-BENZ O 530 Citaro</v>
          </cell>
        </row>
        <row r="851">
          <cell r="A851">
            <v>5</v>
          </cell>
          <cell r="B851" t="str">
            <v>Jelcz M11</v>
          </cell>
        </row>
        <row r="852">
          <cell r="A852">
            <v>1010</v>
          </cell>
          <cell r="B852" t="str">
            <v>Jelcz M11</v>
          </cell>
        </row>
        <row r="853">
          <cell r="A853">
            <v>1292</v>
          </cell>
          <cell r="B853" t="str">
            <v>Peugeot Partner</v>
          </cell>
        </row>
        <row r="854">
          <cell r="A854">
            <v>102</v>
          </cell>
          <cell r="B854" t="str">
            <v>Ikarus 260</v>
          </cell>
        </row>
        <row r="855">
          <cell r="A855">
            <v>105</v>
          </cell>
          <cell r="B855" t="str">
            <v>Ikarus 260</v>
          </cell>
        </row>
        <row r="856">
          <cell r="A856">
            <v>110</v>
          </cell>
          <cell r="B856" t="str">
            <v>Ikarus 260</v>
          </cell>
        </row>
        <row r="857">
          <cell r="A857">
            <v>218</v>
          </cell>
          <cell r="B857" t="str">
            <v>Ikarus 280.26</v>
          </cell>
        </row>
        <row r="858">
          <cell r="A858">
            <v>326</v>
          </cell>
          <cell r="B858" t="str">
            <v>Autosan H6</v>
          </cell>
        </row>
        <row r="859">
          <cell r="A859">
            <v>431</v>
          </cell>
          <cell r="B859" t="str">
            <v>Jelcz L090M</v>
          </cell>
        </row>
        <row r="860">
          <cell r="A860">
            <v>441</v>
          </cell>
          <cell r="B860" t="str">
            <v>Jelcz 120M</v>
          </cell>
        </row>
        <row r="861">
          <cell r="A861">
            <v>442</v>
          </cell>
          <cell r="B861" t="str">
            <v>Jelcz 120M</v>
          </cell>
        </row>
        <row r="862">
          <cell r="A862">
            <v>443</v>
          </cell>
          <cell r="B862" t="str">
            <v>Jelcz 120M</v>
          </cell>
        </row>
        <row r="863">
          <cell r="A863">
            <v>444</v>
          </cell>
          <cell r="B863" t="str">
            <v>Jelcz 120M</v>
          </cell>
        </row>
        <row r="864">
          <cell r="A864">
            <v>445</v>
          </cell>
          <cell r="B864" t="str">
            <v>Jelcz 120M</v>
          </cell>
        </row>
        <row r="865">
          <cell r="A865">
            <v>447</v>
          </cell>
          <cell r="B865" t="str">
            <v>Jelcz 120M</v>
          </cell>
        </row>
        <row r="866">
          <cell r="A866">
            <v>448</v>
          </cell>
          <cell r="B866" t="str">
            <v>Jelcz 120M</v>
          </cell>
        </row>
        <row r="867">
          <cell r="A867">
            <v>457</v>
          </cell>
          <cell r="B867" t="str">
            <v>Jelcz 120M</v>
          </cell>
        </row>
        <row r="868">
          <cell r="A868">
            <v>458</v>
          </cell>
          <cell r="B868" t="str">
            <v>Jelcz 120M</v>
          </cell>
        </row>
        <row r="869">
          <cell r="A869">
            <v>459</v>
          </cell>
          <cell r="B869" t="str">
            <v>Jelcz 120M</v>
          </cell>
        </row>
        <row r="870">
          <cell r="A870">
            <v>460</v>
          </cell>
          <cell r="B870" t="str">
            <v>Jelcz 120M</v>
          </cell>
        </row>
        <row r="871">
          <cell r="A871">
            <v>461</v>
          </cell>
          <cell r="B871" t="str">
            <v>Jelcz 120M</v>
          </cell>
        </row>
        <row r="872">
          <cell r="A872">
            <v>462</v>
          </cell>
          <cell r="B872" t="str">
            <v>Jelcz 120M</v>
          </cell>
        </row>
        <row r="873">
          <cell r="A873">
            <v>463</v>
          </cell>
          <cell r="B873" t="str">
            <v>Jelcz 120M</v>
          </cell>
        </row>
        <row r="874">
          <cell r="A874">
            <v>464</v>
          </cell>
          <cell r="B874" t="str">
            <v>Jelcz 120M</v>
          </cell>
        </row>
        <row r="875">
          <cell r="A875">
            <v>501</v>
          </cell>
          <cell r="B875" t="str">
            <v>Jelcz M081MB</v>
          </cell>
        </row>
        <row r="876">
          <cell r="A876">
            <v>3</v>
          </cell>
          <cell r="B876" t="str">
            <v>Jelcz L11.2</v>
          </cell>
        </row>
        <row r="877">
          <cell r="A877">
            <v>503</v>
          </cell>
          <cell r="B877" t="str">
            <v>Jelcz M081MB</v>
          </cell>
        </row>
        <row r="878">
          <cell r="A878">
            <v>521</v>
          </cell>
          <cell r="B878" t="str">
            <v>Mercedes-Benz O405N</v>
          </cell>
        </row>
        <row r="879">
          <cell r="A879">
            <v>523</v>
          </cell>
          <cell r="B879" t="str">
            <v>Mercedes-Benz O405N</v>
          </cell>
        </row>
        <row r="880">
          <cell r="A880">
            <v>525</v>
          </cell>
          <cell r="B880" t="str">
            <v>Mercedes-Benz O405N</v>
          </cell>
        </row>
        <row r="881">
          <cell r="A881">
            <v>526</v>
          </cell>
          <cell r="B881" t="str">
            <v>Mercedes-Benz O405N</v>
          </cell>
        </row>
        <row r="882">
          <cell r="A882">
            <v>527</v>
          </cell>
          <cell r="B882" t="str">
            <v>Mercedes-Benz O405N</v>
          </cell>
        </row>
        <row r="883">
          <cell r="A883">
            <v>528</v>
          </cell>
          <cell r="B883" t="str">
            <v>Mercedes-Benz O405N</v>
          </cell>
        </row>
        <row r="884">
          <cell r="A884">
            <v>530</v>
          </cell>
          <cell r="B884" t="str">
            <v>Mercedes-Benz O405N</v>
          </cell>
        </row>
        <row r="885">
          <cell r="A885">
            <v>531</v>
          </cell>
          <cell r="B885" t="str">
            <v>Mercedes-Benz O405N</v>
          </cell>
        </row>
        <row r="886">
          <cell r="A886">
            <v>532</v>
          </cell>
          <cell r="B886" t="str">
            <v>Mercedes-Benz O405N</v>
          </cell>
        </row>
        <row r="887">
          <cell r="A887">
            <v>533</v>
          </cell>
          <cell r="B887" t="str">
            <v>Mercedes-Benz O405N</v>
          </cell>
        </row>
        <row r="888">
          <cell r="A888">
            <v>534</v>
          </cell>
          <cell r="B888" t="str">
            <v>Mercedes-Benz O405N</v>
          </cell>
        </row>
        <row r="889">
          <cell r="A889">
            <v>535</v>
          </cell>
          <cell r="B889" t="str">
            <v>Mercedes-Benz O405N</v>
          </cell>
        </row>
        <row r="890">
          <cell r="A890">
            <v>536</v>
          </cell>
          <cell r="B890" t="str">
            <v>Mercedes-Benz O530</v>
          </cell>
        </row>
        <row r="891">
          <cell r="A891">
            <v>537</v>
          </cell>
          <cell r="B891" t="str">
            <v>Mercedes-Benz O405N</v>
          </cell>
        </row>
        <row r="892">
          <cell r="A892">
            <v>538</v>
          </cell>
          <cell r="B892" t="str">
            <v>Mercedes-Benz O405N</v>
          </cell>
        </row>
        <row r="893">
          <cell r="A893">
            <v>539</v>
          </cell>
          <cell r="B893" t="str">
            <v>Mercedes-Benz O303-10RHS</v>
          </cell>
        </row>
        <row r="894">
          <cell r="A894">
            <v>540</v>
          </cell>
          <cell r="B894" t="str">
            <v>Mercedes-Benz O303-10RHS</v>
          </cell>
        </row>
        <row r="895">
          <cell r="A895">
            <v>541</v>
          </cell>
          <cell r="B895" t="str">
            <v>Mercedes-Benz O303-10RHS</v>
          </cell>
        </row>
        <row r="896">
          <cell r="A896">
            <v>542</v>
          </cell>
          <cell r="B896" t="str">
            <v>Mercedes-Benz O303-10RHS</v>
          </cell>
        </row>
        <row r="897">
          <cell r="A897">
            <v>543</v>
          </cell>
          <cell r="B897" t="str">
            <v>Mercedes-Benz O303-10RHS</v>
          </cell>
        </row>
        <row r="898">
          <cell r="A898">
            <v>604</v>
          </cell>
          <cell r="B898" t="str">
            <v>Mercedes Sprinter</v>
          </cell>
        </row>
        <row r="899">
          <cell r="A899">
            <v>701</v>
          </cell>
          <cell r="B899" t="str">
            <v>Neoplan N4016NF</v>
          </cell>
        </row>
        <row r="900">
          <cell r="A900">
            <v>703</v>
          </cell>
          <cell r="B900" t="str">
            <v>Neoplan N4016NF</v>
          </cell>
        </row>
        <row r="901">
          <cell r="A901">
            <v>704</v>
          </cell>
          <cell r="B901" t="str">
            <v>Neoplan N4016NF</v>
          </cell>
        </row>
        <row r="902">
          <cell r="A902">
            <v>705</v>
          </cell>
          <cell r="B902" t="str">
            <v>Neoplan N4016NF</v>
          </cell>
        </row>
        <row r="903">
          <cell r="A903">
            <v>706</v>
          </cell>
          <cell r="B903" t="str">
            <v>Neoplan N316 Ü</v>
          </cell>
        </row>
        <row r="904">
          <cell r="A904">
            <v>901</v>
          </cell>
          <cell r="B904" t="str">
            <v>Setra S213</v>
          </cell>
        </row>
        <row r="905">
          <cell r="A905">
            <v>902</v>
          </cell>
          <cell r="B905" t="str">
            <v>MAN SL223</v>
          </cell>
        </row>
        <row r="906">
          <cell r="A906">
            <v>903</v>
          </cell>
          <cell r="B906" t="str">
            <v>MAN SL223</v>
          </cell>
        </row>
        <row r="907">
          <cell r="A907">
            <v>904</v>
          </cell>
          <cell r="B907" t="str">
            <v>MAN SL223</v>
          </cell>
        </row>
        <row r="908">
          <cell r="A908">
            <v>1001</v>
          </cell>
          <cell r="B908" t="str">
            <v>Bogdan A092</v>
          </cell>
        </row>
        <row r="909">
          <cell r="A909">
            <v>1002</v>
          </cell>
          <cell r="B909" t="str">
            <v>Bogdan A092</v>
          </cell>
        </row>
        <row r="910">
          <cell r="A910">
            <v>1003</v>
          </cell>
          <cell r="B910" t="str">
            <v>Bogdan A092</v>
          </cell>
        </row>
        <row r="911">
          <cell r="A911">
            <v>1004</v>
          </cell>
          <cell r="B911" t="str">
            <v>Bogdan A092</v>
          </cell>
        </row>
        <row r="912">
          <cell r="A912">
            <v>2011</v>
          </cell>
          <cell r="B912" t="str">
            <v>Solaris Urbino 12</v>
          </cell>
        </row>
        <row r="913">
          <cell r="A913">
            <v>2012</v>
          </cell>
          <cell r="B913" t="str">
            <v>Solaris Urbino 12</v>
          </cell>
        </row>
        <row r="914">
          <cell r="A914">
            <v>2013</v>
          </cell>
          <cell r="B914" t="str">
            <v>Solaris Urbino 12</v>
          </cell>
        </row>
        <row r="915">
          <cell r="A915">
            <v>2015</v>
          </cell>
          <cell r="B915" t="str">
            <v>Solaris Urbino 12</v>
          </cell>
        </row>
        <row r="916">
          <cell r="A916">
            <v>280</v>
          </cell>
          <cell r="B916" t="str">
            <v>SOR BN9,5</v>
          </cell>
        </row>
        <row r="917">
          <cell r="A917">
            <v>283</v>
          </cell>
          <cell r="B917" t="str">
            <v>SOR CN9,5</v>
          </cell>
        </row>
        <row r="918">
          <cell r="A918">
            <v>226</v>
          </cell>
          <cell r="B918" t="str">
            <v>SOR BN12</v>
          </cell>
        </row>
        <row r="919">
          <cell r="A919">
            <v>221</v>
          </cell>
          <cell r="B919" t="str">
            <v>SOR CN12</v>
          </cell>
        </row>
        <row r="920">
          <cell r="A920">
            <v>901</v>
          </cell>
          <cell r="B920" t="str">
            <v>Setra S213</v>
          </cell>
        </row>
      </sheetData>
      <sheetData sheetId="5">
        <row r="1">
          <cell r="A1" t="str">
            <v>Typ pojazdu</v>
          </cell>
          <cell r="B1" t="str">
            <v>miejsca siedzące</v>
          </cell>
          <cell r="C1" t="str">
            <v>miejsca stojące</v>
          </cell>
        </row>
        <row r="2">
          <cell r="A2" t="str">
            <v>VOLVO 7700</v>
          </cell>
          <cell r="B2">
            <v>33</v>
          </cell>
          <cell r="C2">
            <v>73</v>
          </cell>
        </row>
        <row r="3">
          <cell r="A3" t="str">
            <v>VOLVO 7700H (Hybryda)</v>
          </cell>
          <cell r="B3">
            <v>30</v>
          </cell>
          <cell r="C3">
            <v>60</v>
          </cell>
        </row>
        <row r="4">
          <cell r="A4" t="str">
            <v>VOLVO 7000A</v>
          </cell>
          <cell r="B4">
            <v>43</v>
          </cell>
          <cell r="C4">
            <v>133</v>
          </cell>
        </row>
        <row r="5">
          <cell r="A5" t="str">
            <v>VOLVO 7700A</v>
          </cell>
          <cell r="B5">
            <v>43</v>
          </cell>
          <cell r="C5">
            <v>133</v>
          </cell>
        </row>
        <row r="6">
          <cell r="A6" t="str">
            <v>Mercedes-Benz O 530 K Citaro</v>
          </cell>
          <cell r="B6">
            <v>25</v>
          </cell>
          <cell r="C6">
            <v>62</v>
          </cell>
        </row>
        <row r="7">
          <cell r="A7" t="str">
            <v>MERCEDES-BENZ O 530 Citaro</v>
          </cell>
          <cell r="B7">
            <v>31</v>
          </cell>
          <cell r="C7">
            <v>71</v>
          </cell>
        </row>
        <row r="8">
          <cell r="A8" t="str">
            <v>Mercedes-Benz O 530 G Citaro</v>
          </cell>
          <cell r="B8">
            <v>42</v>
          </cell>
          <cell r="C8">
            <v>125</v>
          </cell>
        </row>
        <row r="9">
          <cell r="A9" t="str">
            <v>Mercedes-Benz O 530 G Citaro 2</v>
          </cell>
          <cell r="B9">
            <v>37</v>
          </cell>
          <cell r="C9">
            <v>111</v>
          </cell>
        </row>
        <row r="10">
          <cell r="A10" t="str">
            <v>SOLARIS URBINO 12</v>
          </cell>
          <cell r="B10">
            <v>29</v>
          </cell>
          <cell r="C10">
            <v>52</v>
          </cell>
        </row>
        <row r="11">
          <cell r="A11" t="str">
            <v>SOLARIS URBINO 18</v>
          </cell>
          <cell r="B11">
            <v>39</v>
          </cell>
          <cell r="C11">
            <v>107</v>
          </cell>
        </row>
        <row r="12">
          <cell r="A12" t="str">
            <v>Mercedes-Benz 628 02 Citaro</v>
          </cell>
          <cell r="B12">
            <v>29</v>
          </cell>
          <cell r="C12">
            <v>62</v>
          </cell>
        </row>
        <row r="13">
          <cell r="A13" t="str">
            <v>Mercedes-Benz 628 03 Citaro G</v>
          </cell>
          <cell r="B13">
            <v>40</v>
          </cell>
          <cell r="C13">
            <v>102</v>
          </cell>
        </row>
        <row r="14">
          <cell r="A14" t="str">
            <v>AK</v>
          </cell>
          <cell r="B14">
            <v>20</v>
          </cell>
          <cell r="C14">
            <v>60</v>
          </cell>
        </row>
        <row r="15">
          <cell r="A15" t="str">
            <v>AZ</v>
          </cell>
          <cell r="B15">
            <v>40</v>
          </cell>
          <cell r="C15">
            <v>60</v>
          </cell>
        </row>
        <row r="16">
          <cell r="A16" t="str">
            <v>AD</v>
          </cell>
          <cell r="B16">
            <v>50</v>
          </cell>
          <cell r="C16">
            <v>120</v>
          </cell>
        </row>
        <row r="17">
          <cell r="A17" t="str">
            <v>K1</v>
          </cell>
          <cell r="B17">
            <v>20</v>
          </cell>
          <cell r="C17">
            <v>125</v>
          </cell>
        </row>
        <row r="18">
          <cell r="A18" t="str">
            <v>K2</v>
          </cell>
          <cell r="B18">
            <v>20</v>
          </cell>
          <cell r="C18">
            <v>210</v>
          </cell>
        </row>
        <row r="19">
          <cell r="A19" t="str">
            <v>P1</v>
          </cell>
          <cell r="B19">
            <v>20</v>
          </cell>
          <cell r="C19">
            <v>125</v>
          </cell>
        </row>
        <row r="20">
          <cell r="A20" t="str">
            <v>P2</v>
          </cell>
          <cell r="B20">
            <v>23</v>
          </cell>
          <cell r="C20">
            <v>121</v>
          </cell>
        </row>
        <row r="21">
          <cell r="A21" t="str">
            <v>P3</v>
          </cell>
          <cell r="B21">
            <v>40</v>
          </cell>
          <cell r="C21">
            <v>135</v>
          </cell>
        </row>
        <row r="22">
          <cell r="A22" t="str">
            <v>S</v>
          </cell>
          <cell r="B22">
            <v>69</v>
          </cell>
          <cell r="C22">
            <v>130</v>
          </cell>
        </row>
        <row r="23">
          <cell r="A23" t="str">
            <v>S</v>
          </cell>
          <cell r="B23">
            <v>51</v>
          </cell>
          <cell r="C23">
            <v>151</v>
          </cell>
        </row>
        <row r="24">
          <cell r="A24" t="str">
            <v>PE</v>
          </cell>
          <cell r="B24">
            <v>58</v>
          </cell>
          <cell r="C24">
            <v>164</v>
          </cell>
        </row>
        <row r="25">
          <cell r="A25" t="str">
            <v>MB</v>
          </cell>
          <cell r="B25">
            <v>40</v>
          </cell>
          <cell r="C25">
            <v>174</v>
          </cell>
        </row>
        <row r="26">
          <cell r="A26" t="str">
            <v>MB</v>
          </cell>
          <cell r="B26">
            <v>42</v>
          </cell>
          <cell r="C26">
            <v>173</v>
          </cell>
        </row>
        <row r="27">
          <cell r="A27" t="str">
            <v>B</v>
          </cell>
          <cell r="B27">
            <v>20</v>
          </cell>
          <cell r="C27">
            <v>0</v>
          </cell>
        </row>
        <row r="28">
          <cell r="A28" t="str">
            <v>T</v>
          </cell>
          <cell r="B28">
            <v>55</v>
          </cell>
          <cell r="C28">
            <v>0</v>
          </cell>
        </row>
        <row r="29">
          <cell r="A29" t="str">
            <v>Solaris Urbino 8,6</v>
          </cell>
          <cell r="B29">
            <v>29</v>
          </cell>
          <cell r="C29">
            <v>31</v>
          </cell>
        </row>
        <row r="30">
          <cell r="A30" t="str">
            <v>MAN Lion’s Cit</v>
          </cell>
          <cell r="B30">
            <v>35</v>
          </cell>
          <cell r="C30">
            <v>50</v>
          </cell>
        </row>
        <row r="31">
          <cell r="A31" t="str">
            <v>MAN Lion’s City G</v>
          </cell>
          <cell r="B31">
            <v>43</v>
          </cell>
          <cell r="C31">
            <v>132</v>
          </cell>
        </row>
        <row r="32">
          <cell r="A32" t="str">
            <v>SOR CN 12</v>
          </cell>
          <cell r="B32">
            <v>42</v>
          </cell>
          <cell r="C32">
            <v>41</v>
          </cell>
        </row>
        <row r="33">
          <cell r="A33" t="str">
            <v>Solaris Valletta 11</v>
          </cell>
          <cell r="B33">
            <v>43</v>
          </cell>
          <cell r="C33">
            <v>0</v>
          </cell>
        </row>
        <row r="34">
          <cell r="A34" t="str">
            <v>Neoplan N4016NF</v>
          </cell>
          <cell r="B34">
            <v>39</v>
          </cell>
          <cell r="C34">
            <v>66</v>
          </cell>
        </row>
        <row r="35">
          <cell r="A35" t="str">
            <v>MAN NL 202</v>
          </cell>
          <cell r="B35">
            <v>32</v>
          </cell>
          <cell r="C35">
            <v>73</v>
          </cell>
        </row>
        <row r="36">
          <cell r="A36" t="str">
            <v>Autosan Lider 9</v>
          </cell>
          <cell r="B36">
            <v>39</v>
          </cell>
          <cell r="C36">
            <v>22</v>
          </cell>
        </row>
        <row r="37">
          <cell r="A37" t="str">
            <v>Neoplan N4420</v>
          </cell>
          <cell r="B37">
            <v>40</v>
          </cell>
          <cell r="C37">
            <v>100</v>
          </cell>
        </row>
        <row r="38">
          <cell r="A38" t="str">
            <v>Bogdan A092</v>
          </cell>
          <cell r="B38">
            <v>15</v>
          </cell>
          <cell r="C38">
            <v>34</v>
          </cell>
        </row>
        <row r="39">
          <cell r="A39" t="str">
            <v>SOR BN12</v>
          </cell>
          <cell r="B39">
            <v>27</v>
          </cell>
          <cell r="C39">
            <v>79</v>
          </cell>
        </row>
        <row r="40">
          <cell r="A40" t="str">
            <v>SOR BN9,5</v>
          </cell>
          <cell r="B40">
            <v>26</v>
          </cell>
          <cell r="C40">
            <v>48</v>
          </cell>
        </row>
        <row r="41">
          <cell r="A41" t="str">
            <v>SOR CN12</v>
          </cell>
          <cell r="B41">
            <v>41</v>
          </cell>
          <cell r="C41">
            <v>66</v>
          </cell>
        </row>
        <row r="42">
          <cell r="A42" t="str">
            <v>SOR CN9,5</v>
          </cell>
          <cell r="B42">
            <v>26</v>
          </cell>
          <cell r="C42">
            <v>48</v>
          </cell>
        </row>
        <row r="43">
          <cell r="A43" t="str">
            <v>SOR BN8,5</v>
          </cell>
          <cell r="B43">
            <v>25</v>
          </cell>
          <cell r="C43">
            <v>36</v>
          </cell>
        </row>
        <row r="44">
          <cell r="A44" t="str">
            <v>SOR CN8,5</v>
          </cell>
          <cell r="B44">
            <v>25</v>
          </cell>
          <cell r="C44">
            <v>36</v>
          </cell>
        </row>
        <row r="45">
          <cell r="A45" t="str">
            <v>MAN EL 283</v>
          </cell>
          <cell r="B45">
            <v>36</v>
          </cell>
          <cell r="C45">
            <v>62</v>
          </cell>
        </row>
        <row r="46">
          <cell r="A46" t="str">
            <v>Autosan A0909L</v>
          </cell>
          <cell r="B46">
            <v>39</v>
          </cell>
          <cell r="C46">
            <v>16</v>
          </cell>
        </row>
        <row r="47">
          <cell r="A47" t="str">
            <v>Autosan A0808T</v>
          </cell>
          <cell r="B47">
            <v>33</v>
          </cell>
          <cell r="C47">
            <v>10</v>
          </cell>
        </row>
        <row r="48">
          <cell r="A48" t="str">
            <v>Mercedes-Benz Sprinter Mk I</v>
          </cell>
          <cell r="B48">
            <v>16</v>
          </cell>
          <cell r="C48">
            <v>4</v>
          </cell>
        </row>
        <row r="49">
          <cell r="A49" t="str">
            <v>FIAT Ducato II</v>
          </cell>
          <cell r="B49">
            <v>12</v>
          </cell>
          <cell r="C49">
            <v>3</v>
          </cell>
        </row>
        <row r="50">
          <cell r="A50" t="str">
            <v>Mercedes-Benz 416 CDI</v>
          </cell>
          <cell r="B50">
            <v>14</v>
          </cell>
          <cell r="C50">
            <v>4</v>
          </cell>
        </row>
        <row r="51">
          <cell r="A51" t="str">
            <v>Mercedes-Benz 615 D</v>
          </cell>
          <cell r="B51">
            <v>15</v>
          </cell>
          <cell r="C51">
            <v>4</v>
          </cell>
        </row>
        <row r="52">
          <cell r="A52" t="str">
            <v>Mercedes-Benz 815 D</v>
          </cell>
          <cell r="B52">
            <v>24</v>
          </cell>
          <cell r="C52">
            <v>4</v>
          </cell>
        </row>
        <row r="53">
          <cell r="A53" t="str">
            <v>Mercedes-Benz 313 CDI</v>
          </cell>
          <cell r="B53">
            <v>9</v>
          </cell>
          <cell r="C53">
            <v>3</v>
          </cell>
        </row>
        <row r="54">
          <cell r="A54" t="str">
            <v>Mercedes-Benz 519 CDI</v>
          </cell>
          <cell r="B54">
            <v>15</v>
          </cell>
          <cell r="C54">
            <v>5</v>
          </cell>
        </row>
        <row r="55">
          <cell r="A55" t="str">
            <v>Volkswagen Crafter</v>
          </cell>
          <cell r="B55">
            <v>8</v>
          </cell>
          <cell r="C55">
            <v>3</v>
          </cell>
        </row>
        <row r="56">
          <cell r="A56" t="str">
            <v>Iveco Daily 65C18 / Kutsenits City VI</v>
          </cell>
          <cell r="B56">
            <v>16</v>
          </cell>
          <cell r="C56">
            <v>4</v>
          </cell>
        </row>
        <row r="57">
          <cell r="A57" t="str">
            <v xml:space="preserve">Jelcz 120M/3 </v>
          </cell>
          <cell r="B57">
            <v>33</v>
          </cell>
          <cell r="C57">
            <v>77</v>
          </cell>
        </row>
        <row r="58">
          <cell r="A58" t="str">
            <v>Jelcz M081MB</v>
          </cell>
          <cell r="B58">
            <v>18</v>
          </cell>
          <cell r="C58">
            <v>22</v>
          </cell>
        </row>
        <row r="59">
          <cell r="A59" t="str">
            <v>Autosan H7</v>
          </cell>
          <cell r="B59">
            <v>28</v>
          </cell>
          <cell r="C59">
            <v>7</v>
          </cell>
        </row>
        <row r="60">
          <cell r="A60" t="str">
            <v>Mercedes-Benz O405N</v>
          </cell>
          <cell r="B60">
            <v>34</v>
          </cell>
          <cell r="C60">
            <v>67</v>
          </cell>
        </row>
        <row r="61">
          <cell r="A61" t="str">
            <v>Mercedes O345</v>
          </cell>
          <cell r="B61">
            <v>35</v>
          </cell>
          <cell r="C61">
            <v>65</v>
          </cell>
        </row>
        <row r="62">
          <cell r="A62" t="str">
            <v>Mercedes-Benz O405N2</v>
          </cell>
          <cell r="B62">
            <v>34</v>
          </cell>
          <cell r="C62">
            <v>67</v>
          </cell>
        </row>
        <row r="63">
          <cell r="A63" t="str">
            <v>Mercedes-Benz O303-10RHS</v>
          </cell>
          <cell r="B63">
            <v>50</v>
          </cell>
          <cell r="C63">
            <v>7</v>
          </cell>
        </row>
        <row r="64">
          <cell r="A64" t="str">
            <v>Mercedes-Benz Conecto LF A30</v>
          </cell>
          <cell r="B64">
            <v>29</v>
          </cell>
          <cell r="C64">
            <v>73</v>
          </cell>
        </row>
        <row r="65">
          <cell r="A65" t="str">
            <v>Solaris Urbino 12</v>
          </cell>
          <cell r="B65">
            <v>43</v>
          </cell>
          <cell r="C65">
            <v>61</v>
          </cell>
        </row>
        <row r="66">
          <cell r="A66" t="str">
            <v>Neoplan N316 Ü</v>
          </cell>
          <cell r="B66">
            <v>45</v>
          </cell>
          <cell r="C66">
            <v>109</v>
          </cell>
        </row>
        <row r="67">
          <cell r="A67" t="str">
            <v>Neoplan N4021</v>
          </cell>
          <cell r="B67">
            <v>45</v>
          </cell>
          <cell r="C67">
            <v>109</v>
          </cell>
        </row>
        <row r="68">
          <cell r="A68" t="str">
            <v>MAN NL 202</v>
          </cell>
          <cell r="B68">
            <v>32</v>
          </cell>
          <cell r="C68">
            <v>73</v>
          </cell>
        </row>
        <row r="69">
          <cell r="A69" t="str">
            <v>Jelcz M11</v>
          </cell>
          <cell r="B69">
            <v>30</v>
          </cell>
          <cell r="C69">
            <v>70</v>
          </cell>
        </row>
        <row r="70">
          <cell r="A70" t="str">
            <v>Peugeot Partner</v>
          </cell>
          <cell r="B70">
            <v>8</v>
          </cell>
          <cell r="C70">
            <v>0</v>
          </cell>
        </row>
        <row r="71">
          <cell r="A71" t="str">
            <v>Ikarus 260</v>
          </cell>
          <cell r="B71">
            <v>20</v>
          </cell>
          <cell r="C71">
            <v>80</v>
          </cell>
        </row>
        <row r="72">
          <cell r="A72" t="str">
            <v>Ikarus 280.26</v>
          </cell>
          <cell r="B72">
            <v>29</v>
          </cell>
          <cell r="C72">
            <v>116</v>
          </cell>
        </row>
        <row r="73">
          <cell r="A73" t="str">
            <v>Autosan H6</v>
          </cell>
          <cell r="B73">
            <v>24</v>
          </cell>
          <cell r="C73">
            <v>0</v>
          </cell>
        </row>
        <row r="74">
          <cell r="A74" t="str">
            <v>Jelcz L090M</v>
          </cell>
          <cell r="B74">
            <v>29</v>
          </cell>
          <cell r="C74">
            <v>25</v>
          </cell>
        </row>
        <row r="75">
          <cell r="A75" t="str">
            <v>Jelcz 120M</v>
          </cell>
          <cell r="B75">
            <v>33</v>
          </cell>
          <cell r="C75">
            <v>77</v>
          </cell>
        </row>
        <row r="76">
          <cell r="A76" t="str">
            <v>Jelcz L11.2</v>
          </cell>
          <cell r="B76">
            <v>40</v>
          </cell>
          <cell r="C76">
            <v>50</v>
          </cell>
        </row>
        <row r="77">
          <cell r="A77" t="str">
            <v>Setra S213</v>
          </cell>
          <cell r="B77">
            <v>55</v>
          </cell>
          <cell r="C77">
            <v>0</v>
          </cell>
        </row>
        <row r="78">
          <cell r="A78" t="str">
            <v>MAN SL223</v>
          </cell>
          <cell r="B78">
            <v>54</v>
          </cell>
          <cell r="C78">
            <v>41</v>
          </cell>
        </row>
        <row r="79">
          <cell r="A79" t="str">
            <v>Solaris Urbino 12</v>
          </cell>
          <cell r="B79">
            <v>29</v>
          </cell>
          <cell r="C79">
            <v>52</v>
          </cell>
        </row>
        <row r="80">
          <cell r="A80" t="str">
            <v>Autosan Wetlina - 1</v>
          </cell>
          <cell r="B80">
            <v>18</v>
          </cell>
          <cell r="C80">
            <v>11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</sheetData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ONA TYTUŁOWA"/>
      <sheetName val="SPIS TREŚCI"/>
      <sheetName val="BAZA DANYCH"/>
      <sheetName val="STATYSTYKI"/>
      <sheetName val="SZACOWANIE"/>
      <sheetName val="Kursy"/>
      <sheetName val="ZESTAWIENIE NUMERÓW BOCZNYCH"/>
      <sheetName val="LICZBA MIEJSC"/>
    </sheetNames>
    <sheetDataSet>
      <sheetData sheetId="0"/>
      <sheetData sheetId="1"/>
      <sheetData sheetId="2"/>
      <sheetData sheetId="3">
        <row r="4">
          <cell r="A4" t="str">
            <v>Osiedle we Wrocławiu</v>
          </cell>
          <cell r="B4" t="str">
            <v>Punkt pomiarowy</v>
          </cell>
        </row>
        <row r="83">
          <cell r="A83" t="str">
            <v>RAZEM</v>
          </cell>
        </row>
        <row r="460">
          <cell r="B460" t="str">
            <v>Rodzaj przewoźnika</v>
          </cell>
        </row>
        <row r="467">
          <cell r="B467" t="str">
            <v>RAZEM</v>
          </cell>
        </row>
        <row r="689">
          <cell r="A689" t="str">
            <v>Osiedle we Wrocławiu</v>
          </cell>
          <cell r="B689" t="str">
            <v>Nazwa punktu pomiarowego</v>
          </cell>
          <cell r="C689" t="str">
            <v>Nr linii/nazwa przewoźnika</v>
          </cell>
        </row>
        <row r="1394">
          <cell r="A1394" t="str">
            <v>RAZEM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ONA TYTUŁOWA"/>
      <sheetName val="BAZA DANYCH"/>
      <sheetName val="STATYSTYKI"/>
      <sheetName val="ZESTAWIENIA DODATKOWE"/>
      <sheetName val="SZACOWANIE"/>
      <sheetName val="KURSY"/>
      <sheetName val="ZESTAWIENIE NUMERÓW BOCZNYCH"/>
      <sheetName val="LICZBA MIEJSC"/>
    </sheetNames>
    <sheetDataSet>
      <sheetData sheetId="0"/>
      <sheetData sheetId="1"/>
      <sheetData sheetId="2">
        <row r="3">
          <cell r="D3">
            <v>5.1587301587301584E-2</v>
          </cell>
          <cell r="E3">
            <v>0.13992063492063492</v>
          </cell>
          <cell r="F3">
            <v>7.2380952380952379E-2</v>
          </cell>
          <cell r="G3">
            <v>5.7619047619047618E-2</v>
          </cell>
          <cell r="H3">
            <v>7.0555555555555552E-2</v>
          </cell>
          <cell r="I3">
            <v>8.4523809523809529E-2</v>
          </cell>
          <cell r="J3">
            <v>9.5317460317460315E-2</v>
          </cell>
          <cell r="K3">
            <v>7.4682539682539684E-2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zoomScale="80" zoomScaleNormal="100" zoomScaleSheetLayoutView="80" workbookViewId="0">
      <selection activeCell="N39" sqref="N39"/>
    </sheetView>
  </sheetViews>
  <sheetFormatPr defaultColWidth="8.85546875" defaultRowHeight="15" x14ac:dyDescent="0.25"/>
  <cols>
    <col min="1" max="8" width="8.85546875" style="60"/>
    <col min="9" max="9" width="8.7109375" style="60" customWidth="1"/>
    <col min="10" max="16384" width="8.85546875" style="60"/>
  </cols>
  <sheetData>
    <row r="1" spans="1:9" x14ac:dyDescent="0.25">
      <c r="A1" s="58"/>
      <c r="B1" s="59"/>
      <c r="C1" s="59"/>
      <c r="D1" s="59"/>
      <c r="E1" s="59"/>
      <c r="F1" s="59"/>
      <c r="G1" s="59"/>
      <c r="H1" s="59"/>
      <c r="I1" s="59"/>
    </row>
    <row r="2" spans="1:9" x14ac:dyDescent="0.25">
      <c r="A2" s="61"/>
      <c r="B2" s="59"/>
      <c r="C2" s="59"/>
      <c r="D2" s="59"/>
      <c r="E2" s="59"/>
      <c r="F2" s="59"/>
      <c r="G2" s="59"/>
      <c r="H2" s="59"/>
      <c r="I2" s="59"/>
    </row>
    <row r="3" spans="1:9" x14ac:dyDescent="0.25">
      <c r="A3" s="59"/>
      <c r="B3" s="59"/>
      <c r="C3" s="59"/>
      <c r="D3" s="59"/>
      <c r="E3" s="59"/>
      <c r="F3" s="59"/>
      <c r="G3" s="59"/>
      <c r="H3" s="59"/>
      <c r="I3" s="59"/>
    </row>
    <row r="4" spans="1:9" x14ac:dyDescent="0.25">
      <c r="A4" s="62"/>
      <c r="B4" s="59"/>
      <c r="C4" s="59"/>
      <c r="D4" s="59"/>
      <c r="E4" s="59"/>
      <c r="F4" s="59"/>
      <c r="G4" s="59"/>
      <c r="H4" s="59"/>
      <c r="I4" s="59"/>
    </row>
    <row r="5" spans="1:9" x14ac:dyDescent="0.25">
      <c r="A5" s="62"/>
      <c r="B5" s="59"/>
      <c r="C5" s="59"/>
      <c r="D5" s="59"/>
      <c r="E5" s="59"/>
      <c r="F5" s="59"/>
      <c r="G5" s="59"/>
      <c r="H5" s="59"/>
      <c r="I5" s="59"/>
    </row>
    <row r="6" spans="1:9" x14ac:dyDescent="0.25">
      <c r="A6" s="62"/>
      <c r="B6" s="59"/>
      <c r="C6" s="59"/>
      <c r="D6" s="59"/>
      <c r="E6" s="59"/>
      <c r="F6" s="59"/>
      <c r="G6" s="59"/>
      <c r="H6" s="59"/>
      <c r="I6" s="59"/>
    </row>
    <row r="7" spans="1:9" x14ac:dyDescent="0.25">
      <c r="A7" s="62"/>
      <c r="B7" s="59"/>
      <c r="C7" s="59"/>
      <c r="D7" s="59"/>
      <c r="E7" s="59"/>
      <c r="F7" s="59"/>
      <c r="G7" s="59"/>
      <c r="H7" s="59"/>
      <c r="I7" s="59"/>
    </row>
    <row r="8" spans="1:9" x14ac:dyDescent="0.25">
      <c r="A8" s="62"/>
      <c r="B8" s="59"/>
      <c r="C8" s="59"/>
      <c r="D8" s="59"/>
      <c r="E8" s="59"/>
      <c r="F8" s="59"/>
      <c r="G8" s="59"/>
      <c r="H8" s="59"/>
      <c r="I8" s="59"/>
    </row>
    <row r="9" spans="1:9" x14ac:dyDescent="0.25">
      <c r="A9" s="62"/>
      <c r="B9" s="59"/>
      <c r="C9" s="59"/>
      <c r="D9" s="59"/>
      <c r="E9" s="59"/>
      <c r="F9" s="59"/>
      <c r="G9" s="59"/>
      <c r="H9" s="59"/>
      <c r="I9" s="59"/>
    </row>
    <row r="10" spans="1:9" x14ac:dyDescent="0.25">
      <c r="A10" s="59"/>
      <c r="B10" s="59"/>
      <c r="C10" s="59"/>
      <c r="D10" s="59"/>
      <c r="F10" s="59"/>
      <c r="G10" s="59"/>
      <c r="H10" s="59"/>
      <c r="I10" s="59"/>
    </row>
    <row r="11" spans="1:9" x14ac:dyDescent="0.25">
      <c r="A11" s="59"/>
      <c r="B11" s="59"/>
      <c r="C11" s="59"/>
      <c r="D11" s="59"/>
      <c r="E11" s="63"/>
      <c r="F11" s="59"/>
      <c r="G11" s="59"/>
      <c r="H11" s="59"/>
      <c r="I11" s="59"/>
    </row>
    <row r="12" spans="1:9" ht="4.9000000000000004" customHeight="1" x14ac:dyDescent="0.25">
      <c r="A12" s="64"/>
      <c r="B12" s="59"/>
      <c r="C12" s="59"/>
      <c r="D12" s="59"/>
      <c r="F12" s="59"/>
      <c r="G12" s="59"/>
      <c r="H12" s="59"/>
      <c r="I12" s="59"/>
    </row>
    <row r="13" spans="1:9" ht="19.5" x14ac:dyDescent="0.25">
      <c r="A13" s="59"/>
      <c r="B13" s="59"/>
      <c r="C13" s="59"/>
      <c r="D13" s="59"/>
      <c r="E13" s="65" t="s">
        <v>144</v>
      </c>
      <c r="F13" s="59"/>
      <c r="G13" s="59"/>
      <c r="H13" s="59"/>
      <c r="I13" s="59"/>
    </row>
    <row r="14" spans="1:9" ht="4.9000000000000004" customHeight="1" x14ac:dyDescent="0.25">
      <c r="A14" s="62"/>
      <c r="B14" s="59"/>
      <c r="C14" s="59"/>
      <c r="D14" s="59"/>
      <c r="F14" s="59"/>
      <c r="G14" s="59"/>
      <c r="H14" s="59"/>
      <c r="I14" s="59"/>
    </row>
    <row r="15" spans="1:9" ht="19.5" x14ac:dyDescent="0.25">
      <c r="A15" s="62"/>
      <c r="B15" s="59"/>
      <c r="C15" s="59"/>
      <c r="D15" s="59"/>
      <c r="E15" s="65" t="s">
        <v>145</v>
      </c>
      <c r="F15" s="59"/>
      <c r="G15" s="59"/>
      <c r="H15" s="59"/>
      <c r="I15" s="59"/>
    </row>
    <row r="16" spans="1:9" x14ac:dyDescent="0.25">
      <c r="A16" s="62"/>
      <c r="B16" s="59"/>
      <c r="C16" s="59"/>
      <c r="D16" s="59"/>
      <c r="F16" s="59"/>
      <c r="G16" s="59"/>
      <c r="H16" s="59"/>
      <c r="I16" s="59"/>
    </row>
    <row r="17" spans="1:9" x14ac:dyDescent="0.25">
      <c r="A17" s="62"/>
      <c r="B17" s="59"/>
      <c r="C17" s="59"/>
      <c r="D17" s="59"/>
      <c r="E17" s="59"/>
      <c r="F17" s="59"/>
      <c r="G17" s="59"/>
      <c r="H17" s="59"/>
      <c r="I17" s="59"/>
    </row>
    <row r="18" spans="1:9" x14ac:dyDescent="0.25">
      <c r="A18" s="62"/>
      <c r="B18" s="59"/>
      <c r="C18" s="59"/>
      <c r="D18" s="59"/>
      <c r="E18" s="59"/>
      <c r="F18" s="59"/>
      <c r="G18" s="59"/>
      <c r="H18" s="59"/>
      <c r="I18" s="59"/>
    </row>
    <row r="19" spans="1:9" x14ac:dyDescent="0.25">
      <c r="A19" s="62"/>
      <c r="B19" s="59"/>
      <c r="C19" s="59"/>
      <c r="D19" s="59"/>
      <c r="E19" s="64" t="s">
        <v>146</v>
      </c>
      <c r="F19" s="59"/>
      <c r="G19" s="59"/>
      <c r="H19" s="59"/>
      <c r="I19" s="59"/>
    </row>
    <row r="20" spans="1:9" x14ac:dyDescent="0.25">
      <c r="A20" s="62"/>
      <c r="B20" s="59"/>
      <c r="C20" s="59"/>
      <c r="D20" s="59"/>
      <c r="E20" s="59"/>
      <c r="F20" s="59"/>
      <c r="G20" s="59"/>
      <c r="H20" s="59"/>
      <c r="I20" s="59"/>
    </row>
    <row r="21" spans="1:9" x14ac:dyDescent="0.25">
      <c r="A21" s="62"/>
      <c r="B21" s="59"/>
      <c r="C21" s="59"/>
      <c r="D21" s="59"/>
      <c r="E21" s="59"/>
      <c r="F21" s="59"/>
      <c r="G21" s="59"/>
      <c r="H21" s="59"/>
      <c r="I21" s="59"/>
    </row>
    <row r="22" spans="1:9" x14ac:dyDescent="0.25">
      <c r="A22" s="62"/>
      <c r="B22" s="59"/>
      <c r="C22" s="59"/>
      <c r="D22" s="63"/>
      <c r="E22" s="63"/>
      <c r="F22" s="59"/>
      <c r="G22" s="59"/>
      <c r="H22" s="59"/>
      <c r="I22" s="59"/>
    </row>
    <row r="23" spans="1:9" x14ac:dyDescent="0.25">
      <c r="A23" s="62"/>
      <c r="B23" s="59"/>
      <c r="C23" s="59"/>
      <c r="D23" s="59"/>
      <c r="E23" s="59"/>
      <c r="F23" s="59"/>
      <c r="G23" s="59"/>
      <c r="H23" s="59"/>
      <c r="I23" s="59"/>
    </row>
    <row r="24" spans="1:9" x14ac:dyDescent="0.25">
      <c r="A24" s="62"/>
      <c r="B24" s="59"/>
      <c r="C24" s="59"/>
      <c r="D24" s="59"/>
      <c r="E24" s="66" t="s">
        <v>150</v>
      </c>
      <c r="F24" s="59"/>
      <c r="G24" s="59"/>
      <c r="H24" s="59"/>
      <c r="I24" s="59"/>
    </row>
    <row r="25" spans="1:9" x14ac:dyDescent="0.25">
      <c r="A25" s="62"/>
      <c r="B25" s="59"/>
      <c r="C25" s="59"/>
      <c r="D25" s="59"/>
      <c r="E25" s="67" t="s">
        <v>149</v>
      </c>
      <c r="F25" s="59"/>
      <c r="G25" s="59"/>
      <c r="H25" s="59"/>
      <c r="I25" s="59"/>
    </row>
    <row r="26" spans="1:9" x14ac:dyDescent="0.25">
      <c r="B26" s="59"/>
      <c r="C26" s="59"/>
      <c r="D26" s="59"/>
      <c r="E26" s="63"/>
      <c r="F26" s="59"/>
      <c r="G26" s="59"/>
      <c r="H26" s="59"/>
      <c r="I26" s="59"/>
    </row>
    <row r="27" spans="1:9" x14ac:dyDescent="0.25">
      <c r="A27" s="62" t="s">
        <v>147</v>
      </c>
      <c r="B27" s="59"/>
      <c r="C27" s="59"/>
      <c r="D27" s="59"/>
      <c r="E27" s="197" t="s">
        <v>380</v>
      </c>
      <c r="F27" s="59"/>
      <c r="G27" s="59"/>
      <c r="H27" s="59"/>
      <c r="I27" s="59"/>
    </row>
    <row r="28" spans="1:9" x14ac:dyDescent="0.25">
      <c r="A28" s="59"/>
      <c r="B28" s="59"/>
      <c r="C28" s="59"/>
      <c r="D28" s="59"/>
      <c r="E28" s="59"/>
      <c r="F28" s="59"/>
      <c r="G28" s="59"/>
      <c r="H28" s="59"/>
      <c r="I28" s="59"/>
    </row>
    <row r="29" spans="1:9" x14ac:dyDescent="0.25">
      <c r="A29" s="59"/>
      <c r="B29" s="59"/>
      <c r="C29" s="59"/>
      <c r="D29" s="59"/>
      <c r="E29" s="59"/>
      <c r="F29" s="59"/>
      <c r="G29" s="59"/>
      <c r="H29" s="59"/>
      <c r="I29" s="59"/>
    </row>
    <row r="30" spans="1:9" x14ac:dyDescent="0.25">
      <c r="A30" s="59"/>
      <c r="B30" s="59"/>
      <c r="C30" s="59"/>
      <c r="D30" s="59"/>
      <c r="E30" s="59"/>
      <c r="F30" s="59"/>
      <c r="G30" s="59"/>
      <c r="H30" s="59"/>
      <c r="I30" s="59"/>
    </row>
    <row r="31" spans="1:9" x14ac:dyDescent="0.25">
      <c r="A31" s="59"/>
      <c r="B31" s="59"/>
      <c r="C31" s="59"/>
      <c r="D31" s="59"/>
      <c r="E31" s="59"/>
      <c r="F31" s="59"/>
      <c r="G31" s="59"/>
      <c r="H31" s="59"/>
      <c r="I31" s="59"/>
    </row>
    <row r="32" spans="1:9" x14ac:dyDescent="0.25">
      <c r="A32" s="59"/>
      <c r="B32" s="59"/>
      <c r="C32" s="59"/>
      <c r="D32" s="59"/>
      <c r="E32" s="59"/>
      <c r="F32" s="59"/>
      <c r="G32" s="59"/>
      <c r="H32" s="59"/>
      <c r="I32" s="59"/>
    </row>
    <row r="33" spans="1:9" x14ac:dyDescent="0.25">
      <c r="A33" s="59"/>
      <c r="B33" s="59"/>
      <c r="C33" s="59"/>
      <c r="D33" s="59"/>
      <c r="E33" s="59"/>
      <c r="F33" s="59"/>
      <c r="G33" s="59"/>
      <c r="H33" s="59"/>
      <c r="I33" s="59"/>
    </row>
    <row r="34" spans="1:9" x14ac:dyDescent="0.25">
      <c r="A34" s="59"/>
      <c r="B34" s="59"/>
      <c r="C34" s="59"/>
      <c r="D34" s="59"/>
      <c r="E34" s="59"/>
      <c r="F34" s="59"/>
      <c r="G34" s="59"/>
      <c r="H34" s="59"/>
      <c r="I34" s="59"/>
    </row>
    <row r="35" spans="1:9" x14ac:dyDescent="0.25">
      <c r="A35" s="59"/>
      <c r="B35" s="59"/>
      <c r="C35" s="59"/>
      <c r="D35" s="59"/>
      <c r="E35" s="59"/>
      <c r="F35" s="59"/>
      <c r="G35" s="59"/>
      <c r="H35" s="59"/>
      <c r="I35" s="59"/>
    </row>
    <row r="36" spans="1:9" x14ac:dyDescent="0.25">
      <c r="A36" s="59"/>
      <c r="B36" s="59"/>
      <c r="C36" s="59"/>
      <c r="D36" s="59"/>
      <c r="E36" s="59"/>
      <c r="F36" s="59"/>
      <c r="G36" s="59"/>
      <c r="H36" s="59"/>
      <c r="I36" s="59"/>
    </row>
    <row r="37" spans="1:9" x14ac:dyDescent="0.25">
      <c r="A37" s="59"/>
      <c r="B37" s="59"/>
      <c r="C37" s="59"/>
      <c r="D37" s="59"/>
      <c r="E37" s="59"/>
      <c r="F37" s="59"/>
      <c r="G37" s="59"/>
      <c r="H37" s="59"/>
      <c r="I37" s="59"/>
    </row>
    <row r="38" spans="1:9" x14ac:dyDescent="0.25">
      <c r="A38" s="59"/>
      <c r="B38" s="59"/>
      <c r="C38" s="59"/>
      <c r="D38" s="59"/>
      <c r="E38" s="59"/>
      <c r="F38" s="59"/>
      <c r="G38" s="59"/>
      <c r="H38" s="59"/>
      <c r="I38" s="59"/>
    </row>
    <row r="39" spans="1:9" x14ac:dyDescent="0.25">
      <c r="A39" s="59"/>
      <c r="B39" s="59"/>
      <c r="C39" s="59"/>
      <c r="D39" s="59"/>
      <c r="E39" s="59"/>
      <c r="F39" s="59"/>
      <c r="G39" s="59"/>
      <c r="H39" s="59"/>
      <c r="I39" s="59"/>
    </row>
    <row r="40" spans="1:9" x14ac:dyDescent="0.25">
      <c r="A40" s="59"/>
      <c r="B40" s="59"/>
      <c r="C40" s="59"/>
      <c r="D40" s="59"/>
      <c r="E40" s="59"/>
      <c r="F40" s="59"/>
      <c r="G40" s="59"/>
      <c r="H40" s="59"/>
      <c r="I40" s="59"/>
    </row>
    <row r="41" spans="1:9" x14ac:dyDescent="0.25">
      <c r="A41" s="59"/>
      <c r="B41" s="59"/>
      <c r="C41" s="59"/>
      <c r="D41" s="59"/>
      <c r="E41" s="59"/>
      <c r="F41" s="59"/>
      <c r="G41" s="59"/>
      <c r="H41" s="59"/>
      <c r="I41" s="59"/>
    </row>
    <row r="42" spans="1:9" x14ac:dyDescent="0.25">
      <c r="A42" s="59"/>
      <c r="B42" s="59"/>
      <c r="C42" s="59"/>
      <c r="D42" s="59"/>
      <c r="E42" s="59"/>
      <c r="F42" s="59"/>
      <c r="G42" s="59"/>
      <c r="H42" s="59"/>
      <c r="I42" s="59"/>
    </row>
    <row r="43" spans="1:9" x14ac:dyDescent="0.25">
      <c r="A43" s="59"/>
      <c r="B43" s="59"/>
      <c r="C43" s="59"/>
      <c r="D43" s="59"/>
      <c r="E43" s="59"/>
      <c r="F43" s="59"/>
      <c r="G43" s="59"/>
      <c r="H43" s="59"/>
      <c r="I43" s="59"/>
    </row>
    <row r="44" spans="1:9" x14ac:dyDescent="0.25">
      <c r="A44" s="59"/>
      <c r="B44" s="59"/>
      <c r="C44" s="59"/>
      <c r="D44" s="63"/>
      <c r="F44" s="59"/>
      <c r="G44" s="59"/>
      <c r="H44" s="59"/>
      <c r="I44" s="59"/>
    </row>
    <row r="45" spans="1:9" x14ac:dyDescent="0.25">
      <c r="A45" s="63"/>
      <c r="B45" s="63"/>
      <c r="C45" s="63"/>
      <c r="D45" s="63"/>
      <c r="E45" s="63"/>
      <c r="F45" s="63"/>
      <c r="G45" s="63"/>
      <c r="H45" s="63"/>
      <c r="I45" s="63"/>
    </row>
    <row r="46" spans="1:9" x14ac:dyDescent="0.25">
      <c r="A46" s="63"/>
      <c r="B46" s="63"/>
      <c r="C46" s="63"/>
      <c r="D46" s="63"/>
      <c r="E46" s="63"/>
      <c r="F46" s="63"/>
      <c r="G46" s="63"/>
      <c r="H46" s="63"/>
      <c r="I46" s="63"/>
    </row>
    <row r="47" spans="1:9" x14ac:dyDescent="0.25">
      <c r="A47" s="63"/>
      <c r="B47" s="63"/>
      <c r="C47" s="63"/>
      <c r="D47" s="63"/>
      <c r="E47" s="63"/>
      <c r="F47" s="63"/>
      <c r="G47" s="63"/>
      <c r="H47" s="63"/>
      <c r="I47" s="63"/>
    </row>
    <row r="48" spans="1:9" x14ac:dyDescent="0.25">
      <c r="A48" s="63"/>
      <c r="B48" s="63"/>
      <c r="C48" s="63"/>
      <c r="D48" s="63"/>
      <c r="F48" s="63"/>
      <c r="G48" s="63"/>
      <c r="H48" s="63"/>
      <c r="I48" s="63"/>
    </row>
    <row r="49" spans="1:9" x14ac:dyDescent="0.25">
      <c r="A49" s="63"/>
      <c r="B49" s="63"/>
      <c r="C49" s="63"/>
      <c r="D49" s="63"/>
      <c r="E49" s="62" t="s">
        <v>148</v>
      </c>
      <c r="F49" s="63"/>
      <c r="G49" s="63"/>
      <c r="H49" s="63"/>
      <c r="I49" s="63"/>
    </row>
    <row r="50" spans="1:9" x14ac:dyDescent="0.25">
      <c r="A50" s="63"/>
      <c r="B50" s="63"/>
      <c r="C50" s="63"/>
      <c r="D50" s="63"/>
      <c r="F50" s="63"/>
      <c r="G50" s="63"/>
      <c r="H50" s="63"/>
      <c r="I50" s="63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0000"/>
    <pageSetUpPr fitToPage="1"/>
  </sheetPr>
  <dimension ref="A1:AQ667"/>
  <sheetViews>
    <sheetView tabSelected="1" zoomScale="90" zoomScaleNormal="90" zoomScaleSheetLayoutView="80" workbookViewId="0">
      <pane xSplit="2" ySplit="1" topLeftCell="C2" activePane="bottomRight" state="frozen"/>
      <selection pane="topRight" activeCell="B1" sqref="B1"/>
      <selection pane="bottomLeft" activeCell="A2" sqref="A2"/>
      <selection pane="bottomRight" activeCell="J336" sqref="J336"/>
    </sheetView>
  </sheetViews>
  <sheetFormatPr defaultColWidth="9.140625" defaultRowHeight="15" x14ac:dyDescent="0.25"/>
  <cols>
    <col min="1" max="1" width="21.140625" style="17" customWidth="1"/>
    <col min="2" max="2" width="7" style="17" customWidth="1"/>
    <col min="3" max="3" width="12.85546875" style="17" customWidth="1"/>
    <col min="4" max="4" width="11.42578125" style="17" hidden="1" customWidth="1"/>
    <col min="5" max="5" width="13.5703125" style="17" hidden="1" customWidth="1"/>
    <col min="6" max="6" width="24.28515625" style="17" bestFit="1" customWidth="1"/>
    <col min="7" max="7" width="24.28515625" style="17" customWidth="1"/>
    <col min="8" max="8" width="24.28515625" style="310" customWidth="1"/>
    <col min="9" max="9" width="15.85546875" style="17" customWidth="1"/>
    <col min="10" max="10" width="47.140625" style="50" bestFit="1" customWidth="1"/>
    <col min="11" max="11" width="21.85546875" style="11" customWidth="1"/>
    <col min="12" max="12" width="14.85546875" style="11" customWidth="1"/>
    <col min="13" max="13" width="26.7109375" style="11" customWidth="1"/>
    <col min="14" max="14" width="16.140625" style="10" customWidth="1"/>
    <col min="15" max="15" width="11.5703125" style="17" customWidth="1"/>
    <col min="16" max="16" width="16" style="17" customWidth="1"/>
    <col min="17" max="17" width="20.5703125" style="17" hidden="1" customWidth="1"/>
    <col min="18" max="19" width="15.7109375" style="17" hidden="1" customWidth="1"/>
    <col min="20" max="20" width="13" style="17" customWidth="1"/>
    <col min="21" max="21" width="16" style="17" customWidth="1"/>
    <col min="22" max="22" width="12.5703125" style="17" customWidth="1"/>
    <col min="23" max="23" width="32.85546875" style="17" customWidth="1"/>
    <col min="24" max="24" width="10.7109375" style="17" customWidth="1"/>
    <col min="25" max="25" width="12.7109375" style="17" customWidth="1"/>
    <col min="26" max="26" width="12.5703125" style="17" customWidth="1"/>
    <col min="27" max="28" width="14.28515625" style="17" customWidth="1"/>
    <col min="29" max="30" width="9.140625" style="17"/>
    <col min="31" max="31" width="18.28515625" style="17" customWidth="1"/>
    <col min="32" max="32" width="9.140625" style="17"/>
    <col min="33" max="33" width="20.140625" style="17" customWidth="1"/>
    <col min="34" max="34" width="9.140625" style="17"/>
    <col min="35" max="35" width="18.28515625" style="17" customWidth="1"/>
    <col min="36" max="36" width="9.140625" style="17"/>
    <col min="37" max="37" width="18.28515625" style="17" customWidth="1"/>
    <col min="38" max="38" width="9.140625" style="17"/>
    <col min="39" max="39" width="18.28515625" style="17" customWidth="1"/>
    <col min="40" max="40" width="9.140625" style="17"/>
    <col min="41" max="41" width="18.28515625" style="17" customWidth="1"/>
    <col min="42" max="42" width="9.140625" style="17"/>
    <col min="43" max="43" width="18.28515625" style="17" customWidth="1"/>
    <col min="44" max="16384" width="9.140625" style="17"/>
  </cols>
  <sheetData>
    <row r="1" spans="1:43" ht="90" x14ac:dyDescent="0.25">
      <c r="A1" s="40" t="s">
        <v>124</v>
      </c>
      <c r="B1" s="1" t="s">
        <v>0</v>
      </c>
      <c r="C1" s="2" t="s">
        <v>4</v>
      </c>
      <c r="D1" s="2" t="s">
        <v>5</v>
      </c>
      <c r="E1" s="2" t="s">
        <v>6</v>
      </c>
      <c r="F1" s="2" t="s">
        <v>7</v>
      </c>
      <c r="G1" s="309" t="s">
        <v>617</v>
      </c>
      <c r="H1" s="311" t="s">
        <v>618</v>
      </c>
      <c r="I1" s="13" t="s">
        <v>11</v>
      </c>
      <c r="J1" s="2" t="s">
        <v>140</v>
      </c>
      <c r="K1" s="102" t="s">
        <v>1</v>
      </c>
      <c r="L1" s="2" t="s">
        <v>2</v>
      </c>
      <c r="M1" s="2" t="s">
        <v>3</v>
      </c>
      <c r="N1" s="56" t="s">
        <v>8</v>
      </c>
      <c r="O1" s="2" t="s">
        <v>9</v>
      </c>
      <c r="P1" s="13" t="s">
        <v>10</v>
      </c>
      <c r="Q1" s="138" t="s">
        <v>164</v>
      </c>
      <c r="R1" s="138" t="s">
        <v>165</v>
      </c>
      <c r="S1" s="138" t="s">
        <v>166</v>
      </c>
      <c r="T1" s="14" t="s">
        <v>159</v>
      </c>
      <c r="U1" s="14" t="s">
        <v>160</v>
      </c>
      <c r="V1" s="14" t="s">
        <v>55</v>
      </c>
      <c r="W1" s="14" t="s">
        <v>56</v>
      </c>
      <c r="X1" s="14" t="s">
        <v>43</v>
      </c>
      <c r="Y1" s="14" t="s">
        <v>42</v>
      </c>
      <c r="Z1" s="14" t="s">
        <v>64</v>
      </c>
      <c r="AA1" s="14" t="s">
        <v>65</v>
      </c>
      <c r="AB1" s="103" t="s">
        <v>161</v>
      </c>
      <c r="AC1" s="10"/>
      <c r="AD1" s="8">
        <v>0</v>
      </c>
      <c r="AE1" s="9" t="s">
        <v>57</v>
      </c>
      <c r="AF1" s="8">
        <v>1</v>
      </c>
      <c r="AG1" s="9" t="s">
        <v>58</v>
      </c>
      <c r="AH1" s="8">
        <v>2</v>
      </c>
      <c r="AI1" s="9" t="s">
        <v>59</v>
      </c>
      <c r="AJ1" s="8">
        <v>3</v>
      </c>
      <c r="AK1" s="9" t="s">
        <v>60</v>
      </c>
      <c r="AL1" s="8">
        <v>4</v>
      </c>
      <c r="AM1" s="9" t="s">
        <v>61</v>
      </c>
      <c r="AN1" s="8">
        <v>5</v>
      </c>
      <c r="AO1" s="9" t="s">
        <v>62</v>
      </c>
      <c r="AP1" s="8">
        <v>6</v>
      </c>
      <c r="AQ1" s="9" t="s">
        <v>63</v>
      </c>
    </row>
    <row r="2" spans="1:43" hidden="1" x14ac:dyDescent="0.25">
      <c r="A2" s="28" t="s">
        <v>173</v>
      </c>
      <c r="B2" s="45">
        <v>2</v>
      </c>
      <c r="C2" s="51">
        <v>1</v>
      </c>
      <c r="D2" s="51"/>
      <c r="E2" s="51"/>
      <c r="F2" s="51" t="s">
        <v>174</v>
      </c>
      <c r="G2" s="141" t="str">
        <f t="shared" ref="G2:G33" si="0">IF(ISERROR(RIGHT(LEFT(F2,FIND("_",MID(F2,4,150))+2))*1),LEFT(F2,FIND("_",MID(F2,4,150))+1),LEFT(F2,FIND("_",MID(F2,4,150))+2))</f>
        <v>rk_01</v>
      </c>
      <c r="H2" s="141" t="s">
        <v>620</v>
      </c>
      <c r="I2" s="139">
        <v>43270</v>
      </c>
      <c r="J2" s="48" t="s">
        <v>141</v>
      </c>
      <c r="K2" s="140" t="s">
        <v>135</v>
      </c>
      <c r="L2" s="51"/>
      <c r="M2" s="141" t="s">
        <v>173</v>
      </c>
      <c r="N2" s="43">
        <v>0.32847222222222222</v>
      </c>
      <c r="O2" s="51">
        <v>1</v>
      </c>
      <c r="P2" s="51" t="s">
        <v>12</v>
      </c>
      <c r="Q2" s="51"/>
      <c r="R2" s="51"/>
      <c r="S2" s="51"/>
      <c r="T2" s="97">
        <f>FLOOR(N2,"0:15")</f>
        <v>0.32291666666666663</v>
      </c>
      <c r="U2" s="97">
        <f>FLOOR(N2,TIME(1,0,0))</f>
        <v>0.29166666666666663</v>
      </c>
      <c r="V2" s="41" t="str">
        <f>IFERROR(VLOOKUP(L2,'[1]ZESTAWIENIE NUMERÓW BOCZNYCH'!$A:$B,1,0),"")</f>
        <v/>
      </c>
      <c r="W2" s="51" t="str">
        <f>IFERROR(VLOOKUP(V2,'[1]ZESTAWIENIE NUMERÓW BOCZNYCH'!$A:$B,2,0),P2)</f>
        <v>T</v>
      </c>
      <c r="X2" s="51">
        <f>VLOOKUP(W2,'[1]LICZBA MIEJSC'!$A:$C,2,0)</f>
        <v>55</v>
      </c>
      <c r="Y2" s="51">
        <f>VLOOKUP(W2,'[1]LICZBA MIEJSC'!$A:$C,3,0)</f>
        <v>0</v>
      </c>
      <c r="Z2" s="51">
        <f t="shared" ref="Z2:Z33" si="1">X2+Y2</f>
        <v>55</v>
      </c>
      <c r="AA2" s="41">
        <f t="shared" ref="AA2:AA33" si="2">ROUND(IF(O2=$AD$1,0,IF(O2=$AF$1,Z2*0.1,IF(O2=$AH$1,X2/2,IF(O2=$AJ$1,X2*0.9,IF(O2=$AL$1,X2+(Y2*0.5),IF(O2=$AN$1,Z2*0.9,IF(O2=$AP$1,Z2*1.1,"BŁĄD"))))))),0)</f>
        <v>6</v>
      </c>
      <c r="AB2" s="101">
        <f t="shared" ref="AB2:AB33" si="3">AA2/Z2</f>
        <v>0.10909090909090909</v>
      </c>
    </row>
    <row r="3" spans="1:43" hidden="1" x14ac:dyDescent="0.25">
      <c r="A3" s="28" t="s">
        <v>173</v>
      </c>
      <c r="B3" s="45">
        <v>4</v>
      </c>
      <c r="C3" s="51">
        <v>1</v>
      </c>
      <c r="D3" s="51"/>
      <c r="E3" s="51"/>
      <c r="F3" s="51" t="s">
        <v>174</v>
      </c>
      <c r="G3" s="141" t="str">
        <f t="shared" si="0"/>
        <v>rk_01</v>
      </c>
      <c r="H3" s="141" t="s">
        <v>620</v>
      </c>
      <c r="I3" s="139">
        <v>43270</v>
      </c>
      <c r="J3" s="48" t="s">
        <v>141</v>
      </c>
      <c r="K3" s="168" t="s">
        <v>135</v>
      </c>
      <c r="L3" s="51"/>
      <c r="M3" s="141" t="s">
        <v>173</v>
      </c>
      <c r="N3" s="43">
        <v>0.61736111111111114</v>
      </c>
      <c r="O3" s="51">
        <v>1</v>
      </c>
      <c r="P3" s="51" t="s">
        <v>12</v>
      </c>
      <c r="Q3" s="51"/>
      <c r="R3" s="51"/>
      <c r="S3" s="51"/>
      <c r="T3" s="97">
        <f t="shared" ref="T3:T66" si="4">FLOOR(N3,"0:15")</f>
        <v>0.61458333333333326</v>
      </c>
      <c r="U3" s="97">
        <f t="shared" ref="U3:U66" si="5">FLOOR(N3,TIME(1,0,0))</f>
        <v>0.58333333333333326</v>
      </c>
      <c r="V3" s="41" t="str">
        <f>IFERROR(VLOOKUP(L3,'[1]ZESTAWIENIE NUMERÓW BOCZNYCH'!$A:$B,1,0),"")</f>
        <v/>
      </c>
      <c r="W3" s="51" t="str">
        <f>IFERROR(VLOOKUP(V3,'[1]ZESTAWIENIE NUMERÓW BOCZNYCH'!$A:$B,2,0),P3)</f>
        <v>T</v>
      </c>
      <c r="X3" s="51">
        <f>VLOOKUP(W3,'[1]LICZBA MIEJSC'!$A:$C,2,0)</f>
        <v>55</v>
      </c>
      <c r="Y3" s="51">
        <f>VLOOKUP(W3,'[1]LICZBA MIEJSC'!$A:$C,3,0)</f>
        <v>0</v>
      </c>
      <c r="Z3" s="51">
        <f t="shared" si="1"/>
        <v>55</v>
      </c>
      <c r="AA3" s="41">
        <f t="shared" si="2"/>
        <v>6</v>
      </c>
      <c r="AB3" s="101">
        <f t="shared" si="3"/>
        <v>0.10909090909090909</v>
      </c>
    </row>
    <row r="4" spans="1:43" hidden="1" x14ac:dyDescent="0.25">
      <c r="A4" s="28" t="s">
        <v>173</v>
      </c>
      <c r="B4" s="45">
        <v>5</v>
      </c>
      <c r="C4" s="51">
        <v>1</v>
      </c>
      <c r="D4" s="51"/>
      <c r="E4" s="51"/>
      <c r="F4" s="51" t="s">
        <v>174</v>
      </c>
      <c r="G4" s="141" t="str">
        <f t="shared" si="0"/>
        <v>rk_01</v>
      </c>
      <c r="H4" s="141" t="s">
        <v>620</v>
      </c>
      <c r="I4" s="139">
        <v>43270</v>
      </c>
      <c r="J4" s="48" t="s">
        <v>141</v>
      </c>
      <c r="K4" s="168" t="s">
        <v>135</v>
      </c>
      <c r="L4" s="51"/>
      <c r="M4" s="141" t="s">
        <v>173</v>
      </c>
      <c r="N4" s="43">
        <v>0.65416666666666667</v>
      </c>
      <c r="O4" s="51">
        <v>1</v>
      </c>
      <c r="P4" s="51" t="s">
        <v>12</v>
      </c>
      <c r="Q4" s="51"/>
      <c r="R4" s="51"/>
      <c r="S4" s="51"/>
      <c r="T4" s="97">
        <f t="shared" si="4"/>
        <v>0.64583333333333326</v>
      </c>
      <c r="U4" s="97">
        <f t="shared" si="5"/>
        <v>0.625</v>
      </c>
      <c r="V4" s="41" t="str">
        <f>IFERROR(VLOOKUP(L4,'[1]ZESTAWIENIE NUMERÓW BOCZNYCH'!$A:$B,1,0),"")</f>
        <v/>
      </c>
      <c r="W4" s="51" t="str">
        <f>IFERROR(VLOOKUP(V4,'[1]ZESTAWIENIE NUMERÓW BOCZNYCH'!$A:$B,2,0),P4)</f>
        <v>T</v>
      </c>
      <c r="X4" s="51">
        <f>VLOOKUP(W4,'[1]LICZBA MIEJSC'!$A:$C,2,0)</f>
        <v>55</v>
      </c>
      <c r="Y4" s="51">
        <f>VLOOKUP(W4,'[1]LICZBA MIEJSC'!$A:$C,3,0)</f>
        <v>0</v>
      </c>
      <c r="Z4" s="51">
        <f t="shared" si="1"/>
        <v>55</v>
      </c>
      <c r="AA4" s="41">
        <f t="shared" si="2"/>
        <v>6</v>
      </c>
      <c r="AB4" s="101">
        <f t="shared" si="3"/>
        <v>0.10909090909090909</v>
      </c>
    </row>
    <row r="5" spans="1:43" hidden="1" x14ac:dyDescent="0.25">
      <c r="A5" s="28" t="s">
        <v>173</v>
      </c>
      <c r="B5" s="45">
        <v>7</v>
      </c>
      <c r="C5" s="51">
        <v>1</v>
      </c>
      <c r="D5" s="51"/>
      <c r="E5" s="51"/>
      <c r="F5" s="51" t="s">
        <v>174</v>
      </c>
      <c r="G5" s="141" t="str">
        <f t="shared" si="0"/>
        <v>rk_01</v>
      </c>
      <c r="H5" s="141" t="s">
        <v>620</v>
      </c>
      <c r="I5" s="139">
        <v>43270</v>
      </c>
      <c r="J5" s="48" t="s">
        <v>141</v>
      </c>
      <c r="K5" s="168" t="s">
        <v>135</v>
      </c>
      <c r="L5" s="51"/>
      <c r="M5" s="141" t="s">
        <v>177</v>
      </c>
      <c r="N5" s="43">
        <v>0.28263888888888888</v>
      </c>
      <c r="O5" s="51">
        <v>1</v>
      </c>
      <c r="P5" s="51" t="s">
        <v>12</v>
      </c>
      <c r="Q5" s="51"/>
      <c r="R5" s="51"/>
      <c r="S5" s="51"/>
      <c r="T5" s="97">
        <f t="shared" si="4"/>
        <v>0.28125</v>
      </c>
      <c r="U5" s="97">
        <f t="shared" si="5"/>
        <v>0.25</v>
      </c>
      <c r="V5" s="41" t="str">
        <f>IFERROR(VLOOKUP(L5,'[1]ZESTAWIENIE NUMERÓW BOCZNYCH'!$A:$B,1,0),"")</f>
        <v/>
      </c>
      <c r="W5" s="51" t="str">
        <f>IFERROR(VLOOKUP(V5,'[1]ZESTAWIENIE NUMERÓW BOCZNYCH'!$A:$B,2,0),P5)</f>
        <v>T</v>
      </c>
      <c r="X5" s="51">
        <f>VLOOKUP(W5,'[1]LICZBA MIEJSC'!$A:$C,2,0)</f>
        <v>55</v>
      </c>
      <c r="Y5" s="51">
        <f>VLOOKUP(W5,'[1]LICZBA MIEJSC'!$A:$C,3,0)</f>
        <v>0</v>
      </c>
      <c r="Z5" s="51">
        <f t="shared" si="1"/>
        <v>55</v>
      </c>
      <c r="AA5" s="41">
        <f t="shared" si="2"/>
        <v>6</v>
      </c>
      <c r="AB5" s="101">
        <f t="shared" si="3"/>
        <v>0.10909090909090909</v>
      </c>
    </row>
    <row r="6" spans="1:43" hidden="1" x14ac:dyDescent="0.25">
      <c r="A6" s="28" t="s">
        <v>173</v>
      </c>
      <c r="B6" s="45">
        <v>8</v>
      </c>
      <c r="C6" s="51">
        <v>1</v>
      </c>
      <c r="D6" s="51"/>
      <c r="E6" s="51"/>
      <c r="F6" s="51" t="s">
        <v>174</v>
      </c>
      <c r="G6" s="141" t="str">
        <f t="shared" si="0"/>
        <v>rk_01</v>
      </c>
      <c r="H6" s="141" t="s">
        <v>620</v>
      </c>
      <c r="I6" s="139">
        <v>43270</v>
      </c>
      <c r="J6" s="48" t="s">
        <v>141</v>
      </c>
      <c r="K6" s="168" t="s">
        <v>135</v>
      </c>
      <c r="L6" s="51"/>
      <c r="M6" s="141" t="s">
        <v>177</v>
      </c>
      <c r="N6" s="43">
        <v>0.31319444444444444</v>
      </c>
      <c r="O6" s="51">
        <v>2</v>
      </c>
      <c r="P6" s="51" t="s">
        <v>12</v>
      </c>
      <c r="Q6" s="51"/>
      <c r="R6" s="51"/>
      <c r="S6" s="51"/>
      <c r="T6" s="97">
        <f t="shared" si="4"/>
        <v>0.3125</v>
      </c>
      <c r="U6" s="97">
        <f t="shared" si="5"/>
        <v>0.29166666666666663</v>
      </c>
      <c r="V6" s="41" t="str">
        <f>IFERROR(VLOOKUP(L6,'[1]ZESTAWIENIE NUMERÓW BOCZNYCH'!$A:$B,1,0),"")</f>
        <v/>
      </c>
      <c r="W6" s="51" t="str">
        <f>IFERROR(VLOOKUP(V6,'[1]ZESTAWIENIE NUMERÓW BOCZNYCH'!$A:$B,2,0),P6)</f>
        <v>T</v>
      </c>
      <c r="X6" s="51">
        <f>VLOOKUP(W6,'[1]LICZBA MIEJSC'!$A:$C,2,0)</f>
        <v>55</v>
      </c>
      <c r="Y6" s="51">
        <f>VLOOKUP(W6,'[1]LICZBA MIEJSC'!$A:$C,3,0)</f>
        <v>0</v>
      </c>
      <c r="Z6" s="51">
        <f t="shared" si="1"/>
        <v>55</v>
      </c>
      <c r="AA6" s="41">
        <f t="shared" si="2"/>
        <v>28</v>
      </c>
      <c r="AB6" s="101">
        <f t="shared" si="3"/>
        <v>0.50909090909090904</v>
      </c>
    </row>
    <row r="7" spans="1:43" hidden="1" x14ac:dyDescent="0.25">
      <c r="A7" s="28" t="s">
        <v>173</v>
      </c>
      <c r="B7" s="45">
        <v>9</v>
      </c>
      <c r="C7" s="51">
        <v>1</v>
      </c>
      <c r="D7" s="51"/>
      <c r="E7" s="51"/>
      <c r="F7" s="51" t="s">
        <v>174</v>
      </c>
      <c r="G7" s="141" t="str">
        <f t="shared" si="0"/>
        <v>rk_01</v>
      </c>
      <c r="H7" s="141" t="s">
        <v>620</v>
      </c>
      <c r="I7" s="139">
        <v>43270</v>
      </c>
      <c r="J7" s="48" t="s">
        <v>141</v>
      </c>
      <c r="K7" s="168" t="s">
        <v>135</v>
      </c>
      <c r="L7" s="51"/>
      <c r="M7" s="141" t="s">
        <v>177</v>
      </c>
      <c r="N7" s="43">
        <v>0.66111111111111109</v>
      </c>
      <c r="O7" s="51">
        <v>1</v>
      </c>
      <c r="P7" s="51" t="s">
        <v>12</v>
      </c>
      <c r="Q7" s="51"/>
      <c r="R7" s="51"/>
      <c r="S7" s="51"/>
      <c r="T7" s="97">
        <f t="shared" si="4"/>
        <v>0.65625</v>
      </c>
      <c r="U7" s="97">
        <f t="shared" si="5"/>
        <v>0.625</v>
      </c>
      <c r="V7" s="41" t="str">
        <f>IFERROR(VLOOKUP(L7,'[1]ZESTAWIENIE NUMERÓW BOCZNYCH'!$A:$B,1,0),"")</f>
        <v/>
      </c>
      <c r="W7" s="51" t="str">
        <f>IFERROR(VLOOKUP(V7,'[1]ZESTAWIENIE NUMERÓW BOCZNYCH'!$A:$B,2,0),P7)</f>
        <v>T</v>
      </c>
      <c r="X7" s="51">
        <f>VLOOKUP(W7,'[1]LICZBA MIEJSC'!$A:$C,2,0)</f>
        <v>55</v>
      </c>
      <c r="Y7" s="51">
        <f>VLOOKUP(W7,'[1]LICZBA MIEJSC'!$A:$C,3,0)</f>
        <v>0</v>
      </c>
      <c r="Z7" s="51">
        <f t="shared" si="1"/>
        <v>55</v>
      </c>
      <c r="AA7" s="41">
        <f t="shared" si="2"/>
        <v>6</v>
      </c>
      <c r="AB7" s="101">
        <f t="shared" si="3"/>
        <v>0.10909090909090909</v>
      </c>
    </row>
    <row r="8" spans="1:43" hidden="1" x14ac:dyDescent="0.25">
      <c r="A8" s="28" t="s">
        <v>173</v>
      </c>
      <c r="B8" s="45">
        <v>1</v>
      </c>
      <c r="C8" s="51">
        <v>1</v>
      </c>
      <c r="D8" s="51"/>
      <c r="E8" s="51"/>
      <c r="F8" s="51" t="s">
        <v>174</v>
      </c>
      <c r="G8" s="141" t="str">
        <f t="shared" si="0"/>
        <v>rk_01</v>
      </c>
      <c r="H8" s="141" t="s">
        <v>619</v>
      </c>
      <c r="I8" s="139">
        <v>43270</v>
      </c>
      <c r="J8" s="48" t="s">
        <v>141</v>
      </c>
      <c r="K8" s="143" t="s">
        <v>170</v>
      </c>
      <c r="L8" s="51"/>
      <c r="M8" s="141" t="s">
        <v>175</v>
      </c>
      <c r="N8" s="43">
        <v>0.31041666666666667</v>
      </c>
      <c r="O8" s="51">
        <v>1</v>
      </c>
      <c r="P8" s="51" t="s">
        <v>16</v>
      </c>
      <c r="Q8" s="51"/>
      <c r="R8" s="51"/>
      <c r="S8" s="51"/>
      <c r="T8" s="97">
        <f t="shared" si="4"/>
        <v>0.30208333333333331</v>
      </c>
      <c r="U8" s="97">
        <f t="shared" si="5"/>
        <v>0.29166666666666663</v>
      </c>
      <c r="V8" s="41" t="str">
        <f>IFERROR(VLOOKUP(L8,'[1]ZESTAWIENIE NUMERÓW BOCZNYCH'!$A:$B,1,0),"")</f>
        <v/>
      </c>
      <c r="W8" s="51" t="str">
        <f>IFERROR(VLOOKUP(V8,'[1]ZESTAWIENIE NUMERÓW BOCZNYCH'!$A:$B,2,0),P8)</f>
        <v>B</v>
      </c>
      <c r="X8" s="51">
        <f>VLOOKUP(W8,'[1]LICZBA MIEJSC'!$A:$C,2,0)</f>
        <v>20</v>
      </c>
      <c r="Y8" s="51">
        <f>VLOOKUP(W8,'[1]LICZBA MIEJSC'!$A:$C,3,0)</f>
        <v>0</v>
      </c>
      <c r="Z8" s="51">
        <f t="shared" si="1"/>
        <v>20</v>
      </c>
      <c r="AA8" s="41">
        <f t="shared" si="2"/>
        <v>2</v>
      </c>
      <c r="AB8" s="101">
        <f t="shared" si="3"/>
        <v>0.1</v>
      </c>
    </row>
    <row r="9" spans="1:43" hidden="1" x14ac:dyDescent="0.25">
      <c r="A9" s="28" t="s">
        <v>173</v>
      </c>
      <c r="B9" s="45">
        <v>6</v>
      </c>
      <c r="C9" s="51">
        <v>1</v>
      </c>
      <c r="D9" s="51"/>
      <c r="E9" s="51"/>
      <c r="F9" s="51" t="s">
        <v>174</v>
      </c>
      <c r="G9" s="141" t="str">
        <f t="shared" si="0"/>
        <v>rk_01</v>
      </c>
      <c r="H9" s="141" t="s">
        <v>619</v>
      </c>
      <c r="I9" s="139">
        <v>43270</v>
      </c>
      <c r="J9" s="48" t="s">
        <v>141</v>
      </c>
      <c r="K9" s="143" t="s">
        <v>170</v>
      </c>
      <c r="L9" s="51"/>
      <c r="M9" s="141" t="s">
        <v>175</v>
      </c>
      <c r="N9" s="43">
        <v>0.2590277777777778</v>
      </c>
      <c r="O9" s="51">
        <v>0</v>
      </c>
      <c r="P9" s="51" t="s">
        <v>16</v>
      </c>
      <c r="Q9" s="51"/>
      <c r="R9" s="51"/>
      <c r="S9" s="51"/>
      <c r="T9" s="97">
        <f t="shared" si="4"/>
        <v>0.25</v>
      </c>
      <c r="U9" s="97">
        <f t="shared" si="5"/>
        <v>0.25</v>
      </c>
      <c r="V9" s="41" t="str">
        <f>IFERROR(VLOOKUP(L9,'[1]ZESTAWIENIE NUMERÓW BOCZNYCH'!$A:$B,1,0),"")</f>
        <v/>
      </c>
      <c r="W9" s="51" t="str">
        <f>IFERROR(VLOOKUP(V9,'[1]ZESTAWIENIE NUMERÓW BOCZNYCH'!$A:$B,2,0),P9)</f>
        <v>B</v>
      </c>
      <c r="X9" s="51">
        <f>VLOOKUP(W9,'[1]LICZBA MIEJSC'!$A:$C,2,0)</f>
        <v>20</v>
      </c>
      <c r="Y9" s="51">
        <f>VLOOKUP(W9,'[1]LICZBA MIEJSC'!$A:$C,3,0)</f>
        <v>0</v>
      </c>
      <c r="Z9" s="51">
        <f t="shared" si="1"/>
        <v>20</v>
      </c>
      <c r="AA9" s="41">
        <f t="shared" si="2"/>
        <v>0</v>
      </c>
      <c r="AB9" s="101">
        <f t="shared" si="3"/>
        <v>0</v>
      </c>
    </row>
    <row r="10" spans="1:43" hidden="1" x14ac:dyDescent="0.25">
      <c r="A10" s="28" t="s">
        <v>173</v>
      </c>
      <c r="B10" s="45">
        <v>3</v>
      </c>
      <c r="C10" s="51">
        <v>1</v>
      </c>
      <c r="D10" s="51"/>
      <c r="E10" s="51"/>
      <c r="F10" s="51" t="s">
        <v>174</v>
      </c>
      <c r="G10" s="141" t="str">
        <f t="shared" si="0"/>
        <v>rk_01</v>
      </c>
      <c r="H10" s="141" t="s">
        <v>619</v>
      </c>
      <c r="I10" s="139">
        <v>43270</v>
      </c>
      <c r="J10" s="48" t="s">
        <v>141</v>
      </c>
      <c r="K10" s="143" t="s">
        <v>170</v>
      </c>
      <c r="L10" s="51"/>
      <c r="M10" s="141" t="s">
        <v>176</v>
      </c>
      <c r="N10" s="43">
        <v>0.60069444444444442</v>
      </c>
      <c r="O10" s="51">
        <v>1</v>
      </c>
      <c r="P10" s="51" t="s">
        <v>16</v>
      </c>
      <c r="Q10" s="51"/>
      <c r="R10" s="51"/>
      <c r="S10" s="51"/>
      <c r="T10" s="97">
        <f t="shared" si="4"/>
        <v>0.59375</v>
      </c>
      <c r="U10" s="97">
        <f t="shared" si="5"/>
        <v>0.58333333333333326</v>
      </c>
      <c r="V10" s="41" t="str">
        <f>IFERROR(VLOOKUP(L10,'[1]ZESTAWIENIE NUMERÓW BOCZNYCH'!$A:$B,1,0),"")</f>
        <v/>
      </c>
      <c r="W10" s="51" t="str">
        <f>IFERROR(VLOOKUP(V10,'[1]ZESTAWIENIE NUMERÓW BOCZNYCH'!$A:$B,2,0),P10)</f>
        <v>B</v>
      </c>
      <c r="X10" s="51">
        <f>VLOOKUP(W10,'[1]LICZBA MIEJSC'!$A:$C,2,0)</f>
        <v>20</v>
      </c>
      <c r="Y10" s="51">
        <f>VLOOKUP(W10,'[1]LICZBA MIEJSC'!$A:$C,3,0)</f>
        <v>0</v>
      </c>
      <c r="Z10" s="51">
        <f t="shared" si="1"/>
        <v>20</v>
      </c>
      <c r="AA10" s="41">
        <f t="shared" si="2"/>
        <v>2</v>
      </c>
      <c r="AB10" s="101">
        <f t="shared" si="3"/>
        <v>0.1</v>
      </c>
    </row>
    <row r="11" spans="1:43" hidden="1" x14ac:dyDescent="0.25">
      <c r="A11" s="28" t="s">
        <v>178</v>
      </c>
      <c r="B11" s="45">
        <v>13</v>
      </c>
      <c r="C11" s="98">
        <v>1</v>
      </c>
      <c r="D11" s="98"/>
      <c r="E11" s="98"/>
      <c r="F11" s="98" t="s">
        <v>179</v>
      </c>
      <c r="G11" s="141" t="str">
        <f t="shared" si="0"/>
        <v>rk_02</v>
      </c>
      <c r="H11" s="170" t="s">
        <v>620</v>
      </c>
      <c r="I11" s="173">
        <v>43264</v>
      </c>
      <c r="J11" s="316" t="s">
        <v>141</v>
      </c>
      <c r="K11" s="155" t="s">
        <v>168</v>
      </c>
      <c r="L11" s="98"/>
      <c r="M11" s="180" t="s">
        <v>178</v>
      </c>
      <c r="N11" s="100">
        <v>0.28055555555555556</v>
      </c>
      <c r="O11" s="98">
        <v>2</v>
      </c>
      <c r="P11" s="98" t="s">
        <v>12</v>
      </c>
      <c r="Q11" s="51"/>
      <c r="R11" s="51"/>
      <c r="S11" s="51"/>
      <c r="T11" s="97">
        <f t="shared" si="4"/>
        <v>0.27083333333333331</v>
      </c>
      <c r="U11" s="97">
        <f t="shared" si="5"/>
        <v>0.25</v>
      </c>
      <c r="V11" s="41" t="str">
        <f>IFERROR(VLOOKUP(L11,'[1]ZESTAWIENIE NUMERÓW BOCZNYCH'!$A:$B,1,0),"")</f>
        <v/>
      </c>
      <c r="W11" s="51" t="str">
        <f>IFERROR(VLOOKUP(V11,'[1]ZESTAWIENIE NUMERÓW BOCZNYCH'!$A:$B,2,0),P11)</f>
        <v>T</v>
      </c>
      <c r="X11" s="51">
        <f>VLOOKUP(W11,'[1]LICZBA MIEJSC'!$A:$C,2,0)</f>
        <v>55</v>
      </c>
      <c r="Y11" s="51">
        <f>VLOOKUP(W11,'[1]LICZBA MIEJSC'!$A:$C,3,0)</f>
        <v>0</v>
      </c>
      <c r="Z11" s="51">
        <f t="shared" si="1"/>
        <v>55</v>
      </c>
      <c r="AA11" s="41">
        <f t="shared" si="2"/>
        <v>28</v>
      </c>
      <c r="AB11" s="101">
        <f t="shared" si="3"/>
        <v>0.50909090909090904</v>
      </c>
    </row>
    <row r="12" spans="1:43" hidden="1" x14ac:dyDescent="0.25">
      <c r="A12" s="28" t="s">
        <v>178</v>
      </c>
      <c r="B12" s="45">
        <v>27</v>
      </c>
      <c r="C12" s="98">
        <v>2</v>
      </c>
      <c r="D12" s="98"/>
      <c r="E12" s="98"/>
      <c r="F12" s="98" t="s">
        <v>179</v>
      </c>
      <c r="G12" s="141" t="str">
        <f t="shared" si="0"/>
        <v>rk_02</v>
      </c>
      <c r="H12" s="170" t="s">
        <v>620</v>
      </c>
      <c r="I12" s="173">
        <v>43264</v>
      </c>
      <c r="J12" s="316" t="s">
        <v>141</v>
      </c>
      <c r="K12" s="155" t="s">
        <v>168</v>
      </c>
      <c r="L12" s="98"/>
      <c r="M12" s="180" t="s">
        <v>178</v>
      </c>
      <c r="N12" s="100">
        <v>0.62291666666666667</v>
      </c>
      <c r="O12" s="98">
        <v>1</v>
      </c>
      <c r="P12" s="98" t="s">
        <v>12</v>
      </c>
      <c r="Q12" s="51"/>
      <c r="R12" s="51"/>
      <c r="S12" s="51"/>
      <c r="T12" s="97">
        <f t="shared" si="4"/>
        <v>0.61458333333333326</v>
      </c>
      <c r="U12" s="97">
        <f t="shared" si="5"/>
        <v>0.58333333333333326</v>
      </c>
      <c r="V12" s="41" t="str">
        <f>IFERROR(VLOOKUP(L12,'[1]ZESTAWIENIE NUMERÓW BOCZNYCH'!$A:$B,1,0),"")</f>
        <v/>
      </c>
      <c r="W12" s="51" t="str">
        <f>IFERROR(VLOOKUP(V12,'[1]ZESTAWIENIE NUMERÓW BOCZNYCH'!$A:$B,2,0),P12)</f>
        <v>T</v>
      </c>
      <c r="X12" s="51">
        <f>VLOOKUP(W12,'[1]LICZBA MIEJSC'!$A:$C,2,0)</f>
        <v>55</v>
      </c>
      <c r="Y12" s="51">
        <f>VLOOKUP(W12,'[1]LICZBA MIEJSC'!$A:$C,3,0)</f>
        <v>0</v>
      </c>
      <c r="Z12" s="51">
        <f t="shared" si="1"/>
        <v>55</v>
      </c>
      <c r="AA12" s="41">
        <f t="shared" si="2"/>
        <v>6</v>
      </c>
      <c r="AB12" s="101">
        <f t="shared" si="3"/>
        <v>0.10909090909090909</v>
      </c>
    </row>
    <row r="13" spans="1:43" hidden="1" x14ac:dyDescent="0.25">
      <c r="A13" s="28" t="s">
        <v>178</v>
      </c>
      <c r="B13" s="45">
        <v>30</v>
      </c>
      <c r="C13" s="98">
        <v>2</v>
      </c>
      <c r="D13" s="98"/>
      <c r="E13" s="98"/>
      <c r="F13" s="98" t="s">
        <v>179</v>
      </c>
      <c r="G13" s="141" t="str">
        <f t="shared" si="0"/>
        <v>rk_02</v>
      </c>
      <c r="H13" s="170" t="s">
        <v>620</v>
      </c>
      <c r="I13" s="173">
        <v>43264</v>
      </c>
      <c r="J13" s="316" t="s">
        <v>141</v>
      </c>
      <c r="K13" s="155" t="s">
        <v>168</v>
      </c>
      <c r="L13" s="98"/>
      <c r="M13" s="180" t="s">
        <v>178</v>
      </c>
      <c r="N13" s="100">
        <v>0.64930555555555558</v>
      </c>
      <c r="O13" s="98">
        <v>1</v>
      </c>
      <c r="P13" s="98" t="s">
        <v>14</v>
      </c>
      <c r="Q13" s="51"/>
      <c r="R13" s="51"/>
      <c r="S13" s="51"/>
      <c r="T13" s="97">
        <f t="shared" si="4"/>
        <v>0.64583333333333326</v>
      </c>
      <c r="U13" s="97">
        <f t="shared" si="5"/>
        <v>0.625</v>
      </c>
      <c r="V13" s="41" t="str">
        <f>IFERROR(VLOOKUP(L13,'[1]ZESTAWIENIE NUMERÓW BOCZNYCH'!$A:$B,1,0),"")</f>
        <v/>
      </c>
      <c r="W13" s="51" t="str">
        <f>IFERROR(VLOOKUP(V13,'[1]ZESTAWIENIE NUMERÓW BOCZNYCH'!$A:$B,2,0),P13)</f>
        <v>AK</v>
      </c>
      <c r="X13" s="51">
        <f>VLOOKUP(W13,'[1]LICZBA MIEJSC'!$A:$C,2,0)</f>
        <v>20</v>
      </c>
      <c r="Y13" s="51">
        <f>VLOOKUP(W13,'[1]LICZBA MIEJSC'!$A:$C,3,0)</f>
        <v>60</v>
      </c>
      <c r="Z13" s="51">
        <f t="shared" si="1"/>
        <v>80</v>
      </c>
      <c r="AA13" s="41">
        <f t="shared" si="2"/>
        <v>8</v>
      </c>
      <c r="AB13" s="101">
        <f t="shared" si="3"/>
        <v>0.1</v>
      </c>
    </row>
    <row r="14" spans="1:43" hidden="1" x14ac:dyDescent="0.25">
      <c r="A14" s="28" t="s">
        <v>178</v>
      </c>
      <c r="B14" s="45">
        <v>33</v>
      </c>
      <c r="C14" s="98">
        <v>3</v>
      </c>
      <c r="D14" s="98"/>
      <c r="E14" s="98"/>
      <c r="F14" s="98" t="s">
        <v>179</v>
      </c>
      <c r="G14" s="141" t="str">
        <f t="shared" si="0"/>
        <v>rk_02</v>
      </c>
      <c r="H14" s="170" t="s">
        <v>620</v>
      </c>
      <c r="I14" s="173">
        <v>43264</v>
      </c>
      <c r="J14" s="313" t="s">
        <v>141</v>
      </c>
      <c r="K14" s="155" t="s">
        <v>180</v>
      </c>
      <c r="L14" s="98"/>
      <c r="M14" s="170" t="s">
        <v>178</v>
      </c>
      <c r="N14" s="100">
        <v>0.67013888888888884</v>
      </c>
      <c r="O14" s="98">
        <v>0</v>
      </c>
      <c r="P14" s="98" t="s">
        <v>12</v>
      </c>
      <c r="Q14" s="51"/>
      <c r="R14" s="51"/>
      <c r="S14" s="51"/>
      <c r="T14" s="97">
        <f t="shared" si="4"/>
        <v>0.66666666666666663</v>
      </c>
      <c r="U14" s="97">
        <f t="shared" si="5"/>
        <v>0.66666666666666663</v>
      </c>
      <c r="V14" s="41" t="str">
        <f>IFERROR(VLOOKUP(L14,'[1]ZESTAWIENIE NUMERÓW BOCZNYCH'!$A:$B,1,0),"")</f>
        <v/>
      </c>
      <c r="W14" s="51" t="str">
        <f>IFERROR(VLOOKUP(V14,'[1]ZESTAWIENIE NUMERÓW BOCZNYCH'!$A:$B,2,0),P14)</f>
        <v>T</v>
      </c>
      <c r="X14" s="51">
        <f>VLOOKUP(W14,'[1]LICZBA MIEJSC'!$A:$C,2,0)</f>
        <v>55</v>
      </c>
      <c r="Y14" s="51">
        <f>VLOOKUP(W14,'[1]LICZBA MIEJSC'!$A:$C,3,0)</f>
        <v>0</v>
      </c>
      <c r="Z14" s="51">
        <f t="shared" si="1"/>
        <v>55</v>
      </c>
      <c r="AA14" s="41">
        <f t="shared" si="2"/>
        <v>0</v>
      </c>
      <c r="AB14" s="101">
        <f t="shared" si="3"/>
        <v>0</v>
      </c>
    </row>
    <row r="15" spans="1:43" hidden="1" x14ac:dyDescent="0.25">
      <c r="A15" s="28" t="s">
        <v>178</v>
      </c>
      <c r="B15" s="45">
        <v>34</v>
      </c>
      <c r="C15" s="98">
        <v>3</v>
      </c>
      <c r="D15" s="98"/>
      <c r="E15" s="98"/>
      <c r="F15" s="98" t="s">
        <v>179</v>
      </c>
      <c r="G15" s="141" t="str">
        <f t="shared" si="0"/>
        <v>rk_02</v>
      </c>
      <c r="H15" s="170" t="s">
        <v>620</v>
      </c>
      <c r="I15" s="173">
        <v>43264</v>
      </c>
      <c r="J15" s="99" t="s">
        <v>141</v>
      </c>
      <c r="K15" s="155" t="s">
        <v>168</v>
      </c>
      <c r="L15" s="98"/>
      <c r="M15" s="180" t="s">
        <v>178</v>
      </c>
      <c r="N15" s="100">
        <v>0.68472222222222223</v>
      </c>
      <c r="O15" s="98">
        <v>1</v>
      </c>
      <c r="P15" s="98" t="s">
        <v>12</v>
      </c>
      <c r="Q15" s="51"/>
      <c r="R15" s="51"/>
      <c r="S15" s="51"/>
      <c r="T15" s="97">
        <f t="shared" si="4"/>
        <v>0.67708333333333326</v>
      </c>
      <c r="U15" s="97">
        <f t="shared" si="5"/>
        <v>0.66666666666666663</v>
      </c>
      <c r="V15" s="41" t="str">
        <f>IFERROR(VLOOKUP(L15,'[1]ZESTAWIENIE NUMERÓW BOCZNYCH'!$A:$B,1,0),"")</f>
        <v/>
      </c>
      <c r="W15" s="51" t="str">
        <f>IFERROR(VLOOKUP(V15,'[1]ZESTAWIENIE NUMERÓW BOCZNYCH'!$A:$B,2,0),P15)</f>
        <v>T</v>
      </c>
      <c r="X15" s="51">
        <f>VLOOKUP(W15,'[1]LICZBA MIEJSC'!$A:$C,2,0)</f>
        <v>55</v>
      </c>
      <c r="Y15" s="51">
        <f>VLOOKUP(W15,'[1]LICZBA MIEJSC'!$A:$C,3,0)</f>
        <v>0</v>
      </c>
      <c r="Z15" s="51">
        <f t="shared" si="1"/>
        <v>55</v>
      </c>
      <c r="AA15" s="41">
        <f t="shared" si="2"/>
        <v>6</v>
      </c>
      <c r="AB15" s="101">
        <f t="shared" si="3"/>
        <v>0.10909090909090909</v>
      </c>
    </row>
    <row r="16" spans="1:43" hidden="1" x14ac:dyDescent="0.25">
      <c r="A16" s="28" t="s">
        <v>178</v>
      </c>
      <c r="B16" s="45">
        <v>38</v>
      </c>
      <c r="C16" s="98">
        <v>3</v>
      </c>
      <c r="D16" s="98"/>
      <c r="E16" s="98"/>
      <c r="F16" s="98" t="s">
        <v>179</v>
      </c>
      <c r="G16" s="141" t="str">
        <f t="shared" si="0"/>
        <v>rk_02</v>
      </c>
      <c r="H16" s="170" t="s">
        <v>620</v>
      </c>
      <c r="I16" s="173">
        <v>43264</v>
      </c>
      <c r="J16" s="99" t="s">
        <v>141</v>
      </c>
      <c r="K16" s="155" t="s">
        <v>168</v>
      </c>
      <c r="L16" s="98"/>
      <c r="M16" s="180" t="s">
        <v>178</v>
      </c>
      <c r="N16" s="100">
        <v>0.74930555555555556</v>
      </c>
      <c r="O16" s="98">
        <v>1</v>
      </c>
      <c r="P16" s="98" t="s">
        <v>12</v>
      </c>
      <c r="Q16" s="51"/>
      <c r="R16" s="51"/>
      <c r="S16" s="51"/>
      <c r="T16" s="97">
        <f t="shared" si="4"/>
        <v>0.73958333333333326</v>
      </c>
      <c r="U16" s="97">
        <f t="shared" si="5"/>
        <v>0.70833333333333326</v>
      </c>
      <c r="V16" s="41" t="str">
        <f>IFERROR(VLOOKUP(L16,'[1]ZESTAWIENIE NUMERÓW BOCZNYCH'!$A:$B,1,0),"")</f>
        <v/>
      </c>
      <c r="W16" s="51" t="str">
        <f>IFERROR(VLOOKUP(V16,'[1]ZESTAWIENIE NUMERÓW BOCZNYCH'!$A:$B,2,0),P16)</f>
        <v>T</v>
      </c>
      <c r="X16" s="51">
        <f>VLOOKUP(W16,'[1]LICZBA MIEJSC'!$A:$C,2,0)</f>
        <v>55</v>
      </c>
      <c r="Y16" s="51">
        <f>VLOOKUP(W16,'[1]LICZBA MIEJSC'!$A:$C,3,0)</f>
        <v>0</v>
      </c>
      <c r="Z16" s="51">
        <f t="shared" si="1"/>
        <v>55</v>
      </c>
      <c r="AA16" s="41">
        <f t="shared" si="2"/>
        <v>6</v>
      </c>
      <c r="AB16" s="101">
        <f t="shared" si="3"/>
        <v>0.10909090909090909</v>
      </c>
    </row>
    <row r="17" spans="1:28" hidden="1" x14ac:dyDescent="0.25">
      <c r="A17" s="28" t="s">
        <v>178</v>
      </c>
      <c r="B17" s="45">
        <v>17</v>
      </c>
      <c r="C17" s="98">
        <v>1</v>
      </c>
      <c r="D17" s="98"/>
      <c r="E17" s="98"/>
      <c r="F17" s="98" t="s">
        <v>179</v>
      </c>
      <c r="G17" s="141" t="str">
        <f t="shared" si="0"/>
        <v>rk_02</v>
      </c>
      <c r="H17" s="170" t="s">
        <v>620</v>
      </c>
      <c r="I17" s="173">
        <v>43264</v>
      </c>
      <c r="J17" s="99" t="s">
        <v>141</v>
      </c>
      <c r="K17" s="155" t="s">
        <v>168</v>
      </c>
      <c r="L17" s="98"/>
      <c r="M17" s="180" t="s">
        <v>184</v>
      </c>
      <c r="N17" s="100">
        <v>0.30763888888888891</v>
      </c>
      <c r="O17" s="98">
        <v>1</v>
      </c>
      <c r="P17" s="98" t="s">
        <v>14</v>
      </c>
      <c r="Q17" s="51"/>
      <c r="R17" s="51"/>
      <c r="S17" s="51"/>
      <c r="T17" s="97">
        <f t="shared" si="4"/>
        <v>0.30208333333333331</v>
      </c>
      <c r="U17" s="97">
        <f t="shared" si="5"/>
        <v>0.29166666666666663</v>
      </c>
      <c r="V17" s="41" t="str">
        <f>IFERROR(VLOOKUP(L17,'[1]ZESTAWIENIE NUMERÓW BOCZNYCH'!$A:$B,1,0),"")</f>
        <v/>
      </c>
      <c r="W17" s="51" t="str">
        <f>IFERROR(VLOOKUP(V17,'[1]ZESTAWIENIE NUMERÓW BOCZNYCH'!$A:$B,2,0),P17)</f>
        <v>AK</v>
      </c>
      <c r="X17" s="51">
        <f>VLOOKUP(W17,'[1]LICZBA MIEJSC'!$A:$C,2,0)</f>
        <v>20</v>
      </c>
      <c r="Y17" s="51">
        <f>VLOOKUP(W17,'[1]LICZBA MIEJSC'!$A:$C,3,0)</f>
        <v>60</v>
      </c>
      <c r="Z17" s="51">
        <f t="shared" si="1"/>
        <v>80</v>
      </c>
      <c r="AA17" s="41">
        <f t="shared" si="2"/>
        <v>8</v>
      </c>
      <c r="AB17" s="101">
        <f t="shared" si="3"/>
        <v>0.1</v>
      </c>
    </row>
    <row r="18" spans="1:28" hidden="1" x14ac:dyDescent="0.25">
      <c r="A18" s="28" t="s">
        <v>178</v>
      </c>
      <c r="B18" s="45">
        <v>20</v>
      </c>
      <c r="C18" s="98">
        <v>1</v>
      </c>
      <c r="D18" s="98"/>
      <c r="E18" s="98"/>
      <c r="F18" s="98" t="s">
        <v>179</v>
      </c>
      <c r="G18" s="141" t="str">
        <f t="shared" si="0"/>
        <v>rk_02</v>
      </c>
      <c r="H18" s="170" t="s">
        <v>620</v>
      </c>
      <c r="I18" s="173">
        <v>43264</v>
      </c>
      <c r="J18" s="99" t="s">
        <v>141</v>
      </c>
      <c r="K18" s="155" t="s">
        <v>168</v>
      </c>
      <c r="L18" s="98"/>
      <c r="M18" s="180" t="s">
        <v>184</v>
      </c>
      <c r="N18" s="100">
        <v>0.34583333333333333</v>
      </c>
      <c r="O18" s="98">
        <v>2</v>
      </c>
      <c r="P18" s="98" t="s">
        <v>14</v>
      </c>
      <c r="Q18" s="51"/>
      <c r="R18" s="51"/>
      <c r="S18" s="51"/>
      <c r="T18" s="97">
        <f t="shared" si="4"/>
        <v>0.34375</v>
      </c>
      <c r="U18" s="97">
        <f t="shared" si="5"/>
        <v>0.33333333333333331</v>
      </c>
      <c r="V18" s="41" t="str">
        <f>IFERROR(VLOOKUP(L18,'[1]ZESTAWIENIE NUMERÓW BOCZNYCH'!$A:$B,1,0),"")</f>
        <v/>
      </c>
      <c r="W18" s="51" t="str">
        <f>IFERROR(VLOOKUP(V18,'[1]ZESTAWIENIE NUMERÓW BOCZNYCH'!$A:$B,2,0),P18)</f>
        <v>AK</v>
      </c>
      <c r="X18" s="51">
        <f>VLOOKUP(W18,'[1]LICZBA MIEJSC'!$A:$C,2,0)</f>
        <v>20</v>
      </c>
      <c r="Y18" s="51">
        <f>VLOOKUP(W18,'[1]LICZBA MIEJSC'!$A:$C,3,0)</f>
        <v>60</v>
      </c>
      <c r="Z18" s="51">
        <f t="shared" si="1"/>
        <v>80</v>
      </c>
      <c r="AA18" s="41">
        <f t="shared" si="2"/>
        <v>10</v>
      </c>
      <c r="AB18" s="101">
        <f t="shared" si="3"/>
        <v>0.125</v>
      </c>
    </row>
    <row r="19" spans="1:28" hidden="1" x14ac:dyDescent="0.25">
      <c r="A19" s="28" t="s">
        <v>178</v>
      </c>
      <c r="B19" s="45">
        <v>22</v>
      </c>
      <c r="C19" s="98">
        <v>2</v>
      </c>
      <c r="D19" s="98"/>
      <c r="E19" s="98"/>
      <c r="F19" s="98" t="s">
        <v>179</v>
      </c>
      <c r="G19" s="141" t="str">
        <f t="shared" si="0"/>
        <v>rk_02</v>
      </c>
      <c r="H19" s="170" t="s">
        <v>620</v>
      </c>
      <c r="I19" s="173">
        <v>43264</v>
      </c>
      <c r="J19" s="316" t="s">
        <v>141</v>
      </c>
      <c r="K19" s="155" t="s">
        <v>168</v>
      </c>
      <c r="L19" s="98"/>
      <c r="M19" s="180" t="s">
        <v>184</v>
      </c>
      <c r="N19" s="100">
        <v>0.41458333333333336</v>
      </c>
      <c r="O19" s="98">
        <v>2</v>
      </c>
      <c r="P19" s="98" t="s">
        <v>12</v>
      </c>
      <c r="Q19" s="51"/>
      <c r="R19" s="51"/>
      <c r="S19" s="51"/>
      <c r="T19" s="97">
        <f t="shared" si="4"/>
        <v>0.40625</v>
      </c>
      <c r="U19" s="97">
        <f t="shared" si="5"/>
        <v>0.375</v>
      </c>
      <c r="V19" s="41" t="str">
        <f>IFERROR(VLOOKUP(L19,'[1]ZESTAWIENIE NUMERÓW BOCZNYCH'!$A:$B,1,0),"")</f>
        <v/>
      </c>
      <c r="W19" s="51" t="str">
        <f>IFERROR(VLOOKUP(V19,'[1]ZESTAWIENIE NUMERÓW BOCZNYCH'!$A:$B,2,0),P19)</f>
        <v>T</v>
      </c>
      <c r="X19" s="51">
        <f>VLOOKUP(W19,'[1]LICZBA MIEJSC'!$A:$C,2,0)</f>
        <v>55</v>
      </c>
      <c r="Y19" s="51">
        <f>VLOOKUP(W19,'[1]LICZBA MIEJSC'!$A:$C,3,0)</f>
        <v>0</v>
      </c>
      <c r="Z19" s="51">
        <f t="shared" si="1"/>
        <v>55</v>
      </c>
      <c r="AA19" s="41">
        <f t="shared" si="2"/>
        <v>28</v>
      </c>
      <c r="AB19" s="101">
        <f t="shared" si="3"/>
        <v>0.50909090909090904</v>
      </c>
    </row>
    <row r="20" spans="1:28" hidden="1" x14ac:dyDescent="0.25">
      <c r="A20" s="28" t="s">
        <v>178</v>
      </c>
      <c r="B20" s="45">
        <v>12</v>
      </c>
      <c r="C20" s="98">
        <v>1</v>
      </c>
      <c r="D20" s="98"/>
      <c r="E20" s="98"/>
      <c r="F20" s="98" t="s">
        <v>179</v>
      </c>
      <c r="G20" s="141" t="str">
        <f t="shared" si="0"/>
        <v>rk_02</v>
      </c>
      <c r="H20" s="170" t="s">
        <v>620</v>
      </c>
      <c r="I20" s="173">
        <v>43264</v>
      </c>
      <c r="J20" s="48" t="s">
        <v>141</v>
      </c>
      <c r="K20" s="143" t="s">
        <v>170</v>
      </c>
      <c r="L20" s="98"/>
      <c r="M20" s="170" t="s">
        <v>182</v>
      </c>
      <c r="N20" s="100">
        <v>0.27777777777777779</v>
      </c>
      <c r="O20" s="98">
        <v>1</v>
      </c>
      <c r="P20" s="98" t="s">
        <v>14</v>
      </c>
      <c r="Q20" s="51"/>
      <c r="R20" s="51"/>
      <c r="S20" s="51"/>
      <c r="T20" s="97">
        <f t="shared" si="4"/>
        <v>0.27083333333333331</v>
      </c>
      <c r="U20" s="97">
        <f t="shared" si="5"/>
        <v>0.25</v>
      </c>
      <c r="V20" s="41" t="str">
        <f>IFERROR(VLOOKUP(L20,'[1]ZESTAWIENIE NUMERÓW BOCZNYCH'!$A:$B,1,0),"")</f>
        <v/>
      </c>
      <c r="W20" s="51" t="str">
        <f>IFERROR(VLOOKUP(V20,'[1]ZESTAWIENIE NUMERÓW BOCZNYCH'!$A:$B,2,0),P20)</f>
        <v>AK</v>
      </c>
      <c r="X20" s="51">
        <f>VLOOKUP(W20,'[1]LICZBA MIEJSC'!$A:$C,2,0)</f>
        <v>20</v>
      </c>
      <c r="Y20" s="51">
        <f>VLOOKUP(W20,'[1]LICZBA MIEJSC'!$A:$C,3,0)</f>
        <v>60</v>
      </c>
      <c r="Z20" s="51">
        <f t="shared" si="1"/>
        <v>80</v>
      </c>
      <c r="AA20" s="41">
        <f t="shared" si="2"/>
        <v>8</v>
      </c>
      <c r="AB20" s="101">
        <f t="shared" si="3"/>
        <v>0.1</v>
      </c>
    </row>
    <row r="21" spans="1:28" hidden="1" x14ac:dyDescent="0.25">
      <c r="A21" s="28" t="s">
        <v>178</v>
      </c>
      <c r="B21" s="45">
        <v>23</v>
      </c>
      <c r="C21" s="98">
        <v>2</v>
      </c>
      <c r="D21" s="98"/>
      <c r="E21" s="98"/>
      <c r="F21" s="98" t="s">
        <v>179</v>
      </c>
      <c r="G21" s="141" t="str">
        <f t="shared" si="0"/>
        <v>rk_02</v>
      </c>
      <c r="H21" s="170" t="s">
        <v>620</v>
      </c>
      <c r="I21" s="173">
        <v>43264</v>
      </c>
      <c r="J21" s="313" t="s">
        <v>141</v>
      </c>
      <c r="K21" s="143" t="s">
        <v>170</v>
      </c>
      <c r="L21" s="98"/>
      <c r="M21" s="170" t="s">
        <v>182</v>
      </c>
      <c r="N21" s="100">
        <v>0.61388888888888893</v>
      </c>
      <c r="O21" s="98">
        <v>2</v>
      </c>
      <c r="P21" s="98" t="s">
        <v>12</v>
      </c>
      <c r="Q21" s="51"/>
      <c r="R21" s="51"/>
      <c r="S21" s="51"/>
      <c r="T21" s="97">
        <f t="shared" si="4"/>
        <v>0.60416666666666663</v>
      </c>
      <c r="U21" s="97">
        <f t="shared" si="5"/>
        <v>0.58333333333333326</v>
      </c>
      <c r="V21" s="41" t="str">
        <f>IFERROR(VLOOKUP(L21,'[1]ZESTAWIENIE NUMERÓW BOCZNYCH'!$A:$B,1,0),"")</f>
        <v/>
      </c>
      <c r="W21" s="51" t="str">
        <f>IFERROR(VLOOKUP(V21,'[1]ZESTAWIENIE NUMERÓW BOCZNYCH'!$A:$B,2,0),P21)</f>
        <v>T</v>
      </c>
      <c r="X21" s="51">
        <f>VLOOKUP(W21,'[1]LICZBA MIEJSC'!$A:$C,2,0)</f>
        <v>55</v>
      </c>
      <c r="Y21" s="51">
        <f>VLOOKUP(W21,'[1]LICZBA MIEJSC'!$A:$C,3,0)</f>
        <v>0</v>
      </c>
      <c r="Z21" s="51">
        <f t="shared" si="1"/>
        <v>55</v>
      </c>
      <c r="AA21" s="41">
        <f t="shared" si="2"/>
        <v>28</v>
      </c>
      <c r="AB21" s="101">
        <f t="shared" si="3"/>
        <v>0.50909090909090904</v>
      </c>
    </row>
    <row r="22" spans="1:28" hidden="1" x14ac:dyDescent="0.25">
      <c r="A22" s="28" t="s">
        <v>178</v>
      </c>
      <c r="B22" s="45">
        <v>10</v>
      </c>
      <c r="C22" s="98">
        <v>1</v>
      </c>
      <c r="D22" s="98"/>
      <c r="E22" s="98"/>
      <c r="F22" s="98" t="s">
        <v>179</v>
      </c>
      <c r="G22" s="141" t="str">
        <f t="shared" si="0"/>
        <v>rk_02</v>
      </c>
      <c r="H22" s="170" t="s">
        <v>619</v>
      </c>
      <c r="I22" s="173">
        <v>43264</v>
      </c>
      <c r="J22" s="313" t="s">
        <v>141</v>
      </c>
      <c r="K22" s="155" t="s">
        <v>180</v>
      </c>
      <c r="L22" s="98"/>
      <c r="M22" s="170" t="s">
        <v>181</v>
      </c>
      <c r="N22" s="100">
        <v>0.25069444444444444</v>
      </c>
      <c r="O22" s="98">
        <v>0</v>
      </c>
      <c r="P22" s="98" t="s">
        <v>12</v>
      </c>
      <c r="Q22" s="51"/>
      <c r="R22" s="51"/>
      <c r="S22" s="51"/>
      <c r="T22" s="97">
        <f t="shared" si="4"/>
        <v>0.25</v>
      </c>
      <c r="U22" s="97">
        <f t="shared" si="5"/>
        <v>0.25</v>
      </c>
      <c r="V22" s="41" t="str">
        <f>IFERROR(VLOOKUP(L22,'[1]ZESTAWIENIE NUMERÓW BOCZNYCH'!$A:$B,1,0),"")</f>
        <v/>
      </c>
      <c r="W22" s="51" t="str">
        <f>IFERROR(VLOOKUP(V22,'[1]ZESTAWIENIE NUMERÓW BOCZNYCH'!$A:$B,2,0),P22)</f>
        <v>T</v>
      </c>
      <c r="X22" s="51">
        <f>VLOOKUP(W22,'[1]LICZBA MIEJSC'!$A:$C,2,0)</f>
        <v>55</v>
      </c>
      <c r="Y22" s="51">
        <f>VLOOKUP(W22,'[1]LICZBA MIEJSC'!$A:$C,3,0)</f>
        <v>0</v>
      </c>
      <c r="Z22" s="51">
        <f t="shared" si="1"/>
        <v>55</v>
      </c>
      <c r="AA22" s="41">
        <f t="shared" si="2"/>
        <v>0</v>
      </c>
      <c r="AB22" s="101">
        <f t="shared" si="3"/>
        <v>0</v>
      </c>
    </row>
    <row r="23" spans="1:28" hidden="1" x14ac:dyDescent="0.25">
      <c r="A23" s="28" t="s">
        <v>178</v>
      </c>
      <c r="B23" s="45">
        <v>11</v>
      </c>
      <c r="C23" s="98">
        <v>1</v>
      </c>
      <c r="D23" s="98"/>
      <c r="E23" s="98"/>
      <c r="F23" s="98" t="s">
        <v>179</v>
      </c>
      <c r="G23" s="141" t="str">
        <f t="shared" si="0"/>
        <v>rk_02</v>
      </c>
      <c r="H23" s="170" t="s">
        <v>619</v>
      </c>
      <c r="I23" s="173">
        <v>43264</v>
      </c>
      <c r="J23" s="313" t="s">
        <v>141</v>
      </c>
      <c r="K23" s="155" t="s">
        <v>180</v>
      </c>
      <c r="L23" s="98"/>
      <c r="M23" s="170" t="s">
        <v>181</v>
      </c>
      <c r="N23" s="100">
        <v>0.27083333333333331</v>
      </c>
      <c r="O23" s="98">
        <v>1</v>
      </c>
      <c r="P23" s="98" t="s">
        <v>12</v>
      </c>
      <c r="Q23" s="51"/>
      <c r="R23" s="51"/>
      <c r="S23" s="51"/>
      <c r="T23" s="97">
        <f t="shared" si="4"/>
        <v>0.27083333333333331</v>
      </c>
      <c r="U23" s="97">
        <f t="shared" si="5"/>
        <v>0.25</v>
      </c>
      <c r="V23" s="41" t="str">
        <f>IFERROR(VLOOKUP(L23,'[1]ZESTAWIENIE NUMERÓW BOCZNYCH'!$A:$B,1,0),"")</f>
        <v/>
      </c>
      <c r="W23" s="51" t="str">
        <f>IFERROR(VLOOKUP(V23,'[1]ZESTAWIENIE NUMERÓW BOCZNYCH'!$A:$B,2,0),P23)</f>
        <v>T</v>
      </c>
      <c r="X23" s="51">
        <f>VLOOKUP(W23,'[1]LICZBA MIEJSC'!$A:$C,2,0)</f>
        <v>55</v>
      </c>
      <c r="Y23" s="51">
        <f>VLOOKUP(W23,'[1]LICZBA MIEJSC'!$A:$C,3,0)</f>
        <v>0</v>
      </c>
      <c r="Z23" s="51">
        <f t="shared" si="1"/>
        <v>55</v>
      </c>
      <c r="AA23" s="41">
        <f t="shared" si="2"/>
        <v>6</v>
      </c>
      <c r="AB23" s="101">
        <f t="shared" si="3"/>
        <v>0.10909090909090909</v>
      </c>
    </row>
    <row r="24" spans="1:28" hidden="1" x14ac:dyDescent="0.25">
      <c r="A24" s="28" t="s">
        <v>178</v>
      </c>
      <c r="B24" s="45">
        <v>14</v>
      </c>
      <c r="C24" s="98">
        <v>1</v>
      </c>
      <c r="D24" s="98"/>
      <c r="E24" s="98"/>
      <c r="F24" s="98" t="s">
        <v>179</v>
      </c>
      <c r="G24" s="141" t="str">
        <f t="shared" si="0"/>
        <v>rk_02</v>
      </c>
      <c r="H24" s="170" t="s">
        <v>620</v>
      </c>
      <c r="I24" s="173">
        <v>43264</v>
      </c>
      <c r="J24" s="316" t="s">
        <v>141</v>
      </c>
      <c r="K24" s="155" t="s">
        <v>168</v>
      </c>
      <c r="L24" s="98"/>
      <c r="M24" s="170" t="s">
        <v>126</v>
      </c>
      <c r="N24" s="100">
        <v>0.28263888888888888</v>
      </c>
      <c r="O24" s="98">
        <v>0</v>
      </c>
      <c r="P24" s="98" t="s">
        <v>12</v>
      </c>
      <c r="Q24" s="51"/>
      <c r="R24" s="51"/>
      <c r="S24" s="51"/>
      <c r="T24" s="97">
        <f t="shared" si="4"/>
        <v>0.28125</v>
      </c>
      <c r="U24" s="97">
        <f t="shared" si="5"/>
        <v>0.25</v>
      </c>
      <c r="V24" s="41" t="str">
        <f>IFERROR(VLOOKUP(L24,'[1]ZESTAWIENIE NUMERÓW BOCZNYCH'!$A:$B,1,0),"")</f>
        <v/>
      </c>
      <c r="W24" s="51" t="str">
        <f>IFERROR(VLOOKUP(V24,'[1]ZESTAWIENIE NUMERÓW BOCZNYCH'!$A:$B,2,0),P24)</f>
        <v>T</v>
      </c>
      <c r="X24" s="51">
        <f>VLOOKUP(W24,'[1]LICZBA MIEJSC'!$A:$C,2,0)</f>
        <v>55</v>
      </c>
      <c r="Y24" s="51">
        <f>VLOOKUP(W24,'[1]LICZBA MIEJSC'!$A:$C,3,0)</f>
        <v>0</v>
      </c>
      <c r="Z24" s="51">
        <f t="shared" si="1"/>
        <v>55</v>
      </c>
      <c r="AA24" s="41">
        <f t="shared" si="2"/>
        <v>0</v>
      </c>
      <c r="AB24" s="101">
        <f t="shared" si="3"/>
        <v>0</v>
      </c>
    </row>
    <row r="25" spans="1:28" hidden="1" x14ac:dyDescent="0.25">
      <c r="A25" s="28" t="s">
        <v>178</v>
      </c>
      <c r="B25" s="45">
        <v>16</v>
      </c>
      <c r="C25" s="98">
        <v>1</v>
      </c>
      <c r="D25" s="98"/>
      <c r="E25" s="98"/>
      <c r="F25" s="98" t="s">
        <v>179</v>
      </c>
      <c r="G25" s="141" t="str">
        <f t="shared" si="0"/>
        <v>rk_02</v>
      </c>
      <c r="H25" s="170" t="s">
        <v>620</v>
      </c>
      <c r="I25" s="173">
        <v>43264</v>
      </c>
      <c r="J25" s="316" t="s">
        <v>141</v>
      </c>
      <c r="K25" s="155" t="s">
        <v>168</v>
      </c>
      <c r="L25" s="98"/>
      <c r="M25" s="170" t="s">
        <v>126</v>
      </c>
      <c r="N25" s="100">
        <v>0.30208333333333331</v>
      </c>
      <c r="O25" s="98">
        <v>1</v>
      </c>
      <c r="P25" s="98" t="s">
        <v>12</v>
      </c>
      <c r="Q25" s="51"/>
      <c r="R25" s="51"/>
      <c r="S25" s="51"/>
      <c r="T25" s="97">
        <f t="shared" si="4"/>
        <v>0.30208333333333331</v>
      </c>
      <c r="U25" s="97">
        <f t="shared" si="5"/>
        <v>0.29166666666666663</v>
      </c>
      <c r="V25" s="41" t="str">
        <f>IFERROR(VLOOKUP(L25,'[1]ZESTAWIENIE NUMERÓW BOCZNYCH'!$A:$B,1,0),"")</f>
        <v/>
      </c>
      <c r="W25" s="51" t="str">
        <f>IFERROR(VLOOKUP(V25,'[1]ZESTAWIENIE NUMERÓW BOCZNYCH'!$A:$B,2,0),P25)</f>
        <v>T</v>
      </c>
      <c r="X25" s="51">
        <f>VLOOKUP(W25,'[1]LICZBA MIEJSC'!$A:$C,2,0)</f>
        <v>55</v>
      </c>
      <c r="Y25" s="51">
        <f>VLOOKUP(W25,'[1]LICZBA MIEJSC'!$A:$C,3,0)</f>
        <v>0</v>
      </c>
      <c r="Z25" s="51">
        <f t="shared" si="1"/>
        <v>55</v>
      </c>
      <c r="AA25" s="41">
        <f t="shared" si="2"/>
        <v>6</v>
      </c>
      <c r="AB25" s="101">
        <f t="shared" si="3"/>
        <v>0.10909090909090909</v>
      </c>
    </row>
    <row r="26" spans="1:28" hidden="1" x14ac:dyDescent="0.25">
      <c r="A26" s="28" t="s">
        <v>178</v>
      </c>
      <c r="B26" s="45">
        <v>18</v>
      </c>
      <c r="C26" s="98">
        <v>1</v>
      </c>
      <c r="D26" s="98"/>
      <c r="E26" s="98"/>
      <c r="F26" s="98" t="s">
        <v>179</v>
      </c>
      <c r="G26" s="141" t="str">
        <f t="shared" si="0"/>
        <v>rk_02</v>
      </c>
      <c r="H26" s="170" t="s">
        <v>620</v>
      </c>
      <c r="I26" s="173">
        <v>43264</v>
      </c>
      <c r="J26" s="48" t="s">
        <v>141</v>
      </c>
      <c r="K26" s="155" t="s">
        <v>180</v>
      </c>
      <c r="L26" s="98"/>
      <c r="M26" s="170" t="s">
        <v>126</v>
      </c>
      <c r="N26" s="100">
        <v>0.3125</v>
      </c>
      <c r="O26" s="98">
        <v>1</v>
      </c>
      <c r="P26" s="98" t="s">
        <v>12</v>
      </c>
      <c r="Q26" s="51"/>
      <c r="R26" s="51"/>
      <c r="S26" s="51"/>
      <c r="T26" s="97">
        <f t="shared" si="4"/>
        <v>0.3125</v>
      </c>
      <c r="U26" s="97">
        <f t="shared" si="5"/>
        <v>0.29166666666666663</v>
      </c>
      <c r="V26" s="41" t="str">
        <f>IFERROR(VLOOKUP(L26,'[1]ZESTAWIENIE NUMERÓW BOCZNYCH'!$A:$B,1,0),"")</f>
        <v/>
      </c>
      <c r="W26" s="51" t="str">
        <f>IFERROR(VLOOKUP(V26,'[1]ZESTAWIENIE NUMERÓW BOCZNYCH'!$A:$B,2,0),P26)</f>
        <v>T</v>
      </c>
      <c r="X26" s="51">
        <f>VLOOKUP(W26,'[1]LICZBA MIEJSC'!$A:$C,2,0)</f>
        <v>55</v>
      </c>
      <c r="Y26" s="51">
        <f>VLOOKUP(W26,'[1]LICZBA MIEJSC'!$A:$C,3,0)</f>
        <v>0</v>
      </c>
      <c r="Z26" s="51">
        <f t="shared" si="1"/>
        <v>55</v>
      </c>
      <c r="AA26" s="41">
        <f t="shared" si="2"/>
        <v>6</v>
      </c>
      <c r="AB26" s="101">
        <f t="shared" si="3"/>
        <v>0.10909090909090909</v>
      </c>
    </row>
    <row r="27" spans="1:28" hidden="1" x14ac:dyDescent="0.25">
      <c r="A27" s="28" t="s">
        <v>178</v>
      </c>
      <c r="B27" s="45">
        <v>19</v>
      </c>
      <c r="C27" s="98">
        <v>1</v>
      </c>
      <c r="D27" s="98"/>
      <c r="E27" s="98"/>
      <c r="F27" s="98" t="s">
        <v>179</v>
      </c>
      <c r="G27" s="141" t="str">
        <f t="shared" si="0"/>
        <v>rk_02</v>
      </c>
      <c r="H27" s="170" t="s">
        <v>620</v>
      </c>
      <c r="I27" s="173">
        <v>43264</v>
      </c>
      <c r="J27" s="48" t="s">
        <v>141</v>
      </c>
      <c r="K27" s="155" t="s">
        <v>180</v>
      </c>
      <c r="L27" s="98"/>
      <c r="M27" s="170" t="s">
        <v>126</v>
      </c>
      <c r="N27" s="100">
        <v>0.32777777777777778</v>
      </c>
      <c r="O27" s="98">
        <v>1</v>
      </c>
      <c r="P27" s="98" t="s">
        <v>12</v>
      </c>
      <c r="Q27" s="51"/>
      <c r="R27" s="51"/>
      <c r="S27" s="51"/>
      <c r="T27" s="97">
        <f t="shared" si="4"/>
        <v>0.32291666666666663</v>
      </c>
      <c r="U27" s="97">
        <f t="shared" si="5"/>
        <v>0.29166666666666663</v>
      </c>
      <c r="V27" s="41" t="str">
        <f>IFERROR(VLOOKUP(L27,'[1]ZESTAWIENIE NUMERÓW BOCZNYCH'!$A:$B,1,0),"")</f>
        <v/>
      </c>
      <c r="W27" s="51" t="str">
        <f>IFERROR(VLOOKUP(V27,'[1]ZESTAWIENIE NUMERÓW BOCZNYCH'!$A:$B,2,0),P27)</f>
        <v>T</v>
      </c>
      <c r="X27" s="51">
        <f>VLOOKUP(W27,'[1]LICZBA MIEJSC'!$A:$C,2,0)</f>
        <v>55</v>
      </c>
      <c r="Y27" s="51">
        <f>VLOOKUP(W27,'[1]LICZBA MIEJSC'!$A:$C,3,0)</f>
        <v>0</v>
      </c>
      <c r="Z27" s="51">
        <f t="shared" si="1"/>
        <v>55</v>
      </c>
      <c r="AA27" s="41">
        <f t="shared" si="2"/>
        <v>6</v>
      </c>
      <c r="AB27" s="101">
        <f t="shared" si="3"/>
        <v>0.10909090909090909</v>
      </c>
    </row>
    <row r="28" spans="1:28" hidden="1" x14ac:dyDescent="0.25">
      <c r="A28" s="28" t="s">
        <v>178</v>
      </c>
      <c r="B28" s="45">
        <v>15</v>
      </c>
      <c r="C28" s="98">
        <v>1</v>
      </c>
      <c r="D28" s="98"/>
      <c r="E28" s="98"/>
      <c r="F28" s="98" t="s">
        <v>179</v>
      </c>
      <c r="G28" s="141" t="str">
        <f t="shared" si="0"/>
        <v>rk_02</v>
      </c>
      <c r="H28" s="170" t="s">
        <v>619</v>
      </c>
      <c r="I28" s="173">
        <v>43264</v>
      </c>
      <c r="J28" s="99" t="s">
        <v>141</v>
      </c>
      <c r="K28" s="155" t="s">
        <v>168</v>
      </c>
      <c r="L28" s="98"/>
      <c r="M28" s="180" t="s">
        <v>183</v>
      </c>
      <c r="N28" s="100">
        <v>0.2951388888888889</v>
      </c>
      <c r="O28" s="98">
        <v>0</v>
      </c>
      <c r="P28" s="98" t="s">
        <v>12</v>
      </c>
      <c r="Q28" s="51"/>
      <c r="R28" s="51"/>
      <c r="S28" s="51"/>
      <c r="T28" s="97">
        <f t="shared" si="4"/>
        <v>0.29166666666666663</v>
      </c>
      <c r="U28" s="97">
        <f t="shared" si="5"/>
        <v>0.29166666666666663</v>
      </c>
      <c r="V28" s="41" t="str">
        <f>IFERROR(VLOOKUP(L28,'[1]ZESTAWIENIE NUMERÓW BOCZNYCH'!$A:$B,1,0),"")</f>
        <v/>
      </c>
      <c r="W28" s="51" t="str">
        <f>IFERROR(VLOOKUP(V28,'[1]ZESTAWIENIE NUMERÓW BOCZNYCH'!$A:$B,2,0),P28)</f>
        <v>T</v>
      </c>
      <c r="X28" s="51">
        <f>VLOOKUP(W28,'[1]LICZBA MIEJSC'!$A:$C,2,0)</f>
        <v>55</v>
      </c>
      <c r="Y28" s="51">
        <f>VLOOKUP(W28,'[1]LICZBA MIEJSC'!$A:$C,3,0)</f>
        <v>0</v>
      </c>
      <c r="Z28" s="51">
        <f t="shared" si="1"/>
        <v>55</v>
      </c>
      <c r="AA28" s="41">
        <f t="shared" si="2"/>
        <v>0</v>
      </c>
      <c r="AB28" s="101">
        <f t="shared" si="3"/>
        <v>0</v>
      </c>
    </row>
    <row r="29" spans="1:28" hidden="1" x14ac:dyDescent="0.25">
      <c r="A29" s="28" t="s">
        <v>178</v>
      </c>
      <c r="B29" s="45">
        <v>21</v>
      </c>
      <c r="C29" s="98">
        <v>1</v>
      </c>
      <c r="D29" s="98"/>
      <c r="E29" s="98"/>
      <c r="F29" s="98" t="s">
        <v>179</v>
      </c>
      <c r="G29" s="141" t="str">
        <f t="shared" si="0"/>
        <v>rk_02</v>
      </c>
      <c r="H29" s="170" t="s">
        <v>619</v>
      </c>
      <c r="I29" s="173">
        <v>43264</v>
      </c>
      <c r="J29" s="316" t="s">
        <v>141</v>
      </c>
      <c r="K29" s="155" t="s">
        <v>168</v>
      </c>
      <c r="L29" s="98"/>
      <c r="M29" s="180" t="s">
        <v>183</v>
      </c>
      <c r="N29" s="100">
        <v>0.37083333333333335</v>
      </c>
      <c r="O29" s="98">
        <v>0</v>
      </c>
      <c r="P29" s="98" t="s">
        <v>12</v>
      </c>
      <c r="Q29" s="51"/>
      <c r="R29" s="51"/>
      <c r="S29" s="51"/>
      <c r="T29" s="97">
        <f t="shared" si="4"/>
        <v>0.36458333333333331</v>
      </c>
      <c r="U29" s="97">
        <f t="shared" si="5"/>
        <v>0.33333333333333331</v>
      </c>
      <c r="V29" s="41" t="str">
        <f>IFERROR(VLOOKUP(L29,'[1]ZESTAWIENIE NUMERÓW BOCZNYCH'!$A:$B,1,0),"")</f>
        <v/>
      </c>
      <c r="W29" s="51" t="str">
        <f>IFERROR(VLOOKUP(V29,'[1]ZESTAWIENIE NUMERÓW BOCZNYCH'!$A:$B,2,0),P29)</f>
        <v>T</v>
      </c>
      <c r="X29" s="51">
        <f>VLOOKUP(W29,'[1]LICZBA MIEJSC'!$A:$C,2,0)</f>
        <v>55</v>
      </c>
      <c r="Y29" s="51">
        <f>VLOOKUP(W29,'[1]LICZBA MIEJSC'!$A:$C,3,0)</f>
        <v>0</v>
      </c>
      <c r="Z29" s="51">
        <f t="shared" si="1"/>
        <v>55</v>
      </c>
      <c r="AA29" s="41">
        <f t="shared" si="2"/>
        <v>0</v>
      </c>
      <c r="AB29" s="101">
        <f t="shared" si="3"/>
        <v>0</v>
      </c>
    </row>
    <row r="30" spans="1:28" hidden="1" x14ac:dyDescent="0.25">
      <c r="A30" s="28" t="s">
        <v>178</v>
      </c>
      <c r="B30" s="45">
        <v>29</v>
      </c>
      <c r="C30" s="98">
        <v>2</v>
      </c>
      <c r="D30" s="98"/>
      <c r="E30" s="98"/>
      <c r="F30" s="98" t="s">
        <v>179</v>
      </c>
      <c r="G30" s="141" t="str">
        <f t="shared" si="0"/>
        <v>rk_02</v>
      </c>
      <c r="H30" s="170" t="s">
        <v>619</v>
      </c>
      <c r="I30" s="173">
        <v>43264</v>
      </c>
      <c r="J30" s="99" t="s">
        <v>141</v>
      </c>
      <c r="K30" s="155" t="s">
        <v>168</v>
      </c>
      <c r="L30" s="98"/>
      <c r="M30" s="180" t="s">
        <v>183</v>
      </c>
      <c r="N30" s="100">
        <v>0.63541666666666663</v>
      </c>
      <c r="O30" s="98">
        <v>2</v>
      </c>
      <c r="P30" s="98" t="s">
        <v>12</v>
      </c>
      <c r="Q30" s="51"/>
      <c r="R30" s="51"/>
      <c r="S30" s="51"/>
      <c r="T30" s="97">
        <f t="shared" si="4"/>
        <v>0.63541666666666663</v>
      </c>
      <c r="U30" s="97">
        <f t="shared" si="5"/>
        <v>0.625</v>
      </c>
      <c r="V30" s="41" t="str">
        <f>IFERROR(VLOOKUP(L30,'[1]ZESTAWIENIE NUMERÓW BOCZNYCH'!$A:$B,1,0),"")</f>
        <v/>
      </c>
      <c r="W30" s="51" t="str">
        <f>IFERROR(VLOOKUP(V30,'[1]ZESTAWIENIE NUMERÓW BOCZNYCH'!$A:$B,2,0),P30)</f>
        <v>T</v>
      </c>
      <c r="X30" s="51">
        <f>VLOOKUP(W30,'[1]LICZBA MIEJSC'!$A:$C,2,0)</f>
        <v>55</v>
      </c>
      <c r="Y30" s="51">
        <f>VLOOKUP(W30,'[1]LICZBA MIEJSC'!$A:$C,3,0)</f>
        <v>0</v>
      </c>
      <c r="Z30" s="51">
        <f t="shared" si="1"/>
        <v>55</v>
      </c>
      <c r="AA30" s="41">
        <f t="shared" si="2"/>
        <v>28</v>
      </c>
      <c r="AB30" s="101">
        <f t="shared" si="3"/>
        <v>0.50909090909090904</v>
      </c>
    </row>
    <row r="31" spans="1:28" hidden="1" x14ac:dyDescent="0.25">
      <c r="A31" s="28" t="s">
        <v>178</v>
      </c>
      <c r="B31" s="45">
        <v>32</v>
      </c>
      <c r="C31" s="98">
        <v>2</v>
      </c>
      <c r="D31" s="98"/>
      <c r="E31" s="98"/>
      <c r="F31" s="98" t="s">
        <v>179</v>
      </c>
      <c r="G31" s="141" t="str">
        <f t="shared" si="0"/>
        <v>rk_02</v>
      </c>
      <c r="H31" s="170" t="s">
        <v>619</v>
      </c>
      <c r="I31" s="173">
        <v>43264</v>
      </c>
      <c r="J31" s="99" t="s">
        <v>141</v>
      </c>
      <c r="K31" s="155" t="s">
        <v>168</v>
      </c>
      <c r="L31" s="98"/>
      <c r="M31" s="180" t="s">
        <v>183</v>
      </c>
      <c r="N31" s="100">
        <v>0.70347222222222217</v>
      </c>
      <c r="O31" s="98">
        <v>1</v>
      </c>
      <c r="P31" s="98" t="s">
        <v>12</v>
      </c>
      <c r="Q31" s="51"/>
      <c r="R31" s="51"/>
      <c r="S31" s="51"/>
      <c r="T31" s="97">
        <f t="shared" si="4"/>
        <v>0.69791666666666663</v>
      </c>
      <c r="U31" s="97">
        <f t="shared" si="5"/>
        <v>0.66666666666666663</v>
      </c>
      <c r="V31" s="41" t="str">
        <f>IFERROR(VLOOKUP(L31,'[1]ZESTAWIENIE NUMERÓW BOCZNYCH'!$A:$B,1,0),"")</f>
        <v/>
      </c>
      <c r="W31" s="51" t="str">
        <f>IFERROR(VLOOKUP(V31,'[1]ZESTAWIENIE NUMERÓW BOCZNYCH'!$A:$B,2,0),P31)</f>
        <v>T</v>
      </c>
      <c r="X31" s="51">
        <f>VLOOKUP(W31,'[1]LICZBA MIEJSC'!$A:$C,2,0)</f>
        <v>55</v>
      </c>
      <c r="Y31" s="51">
        <f>VLOOKUP(W31,'[1]LICZBA MIEJSC'!$A:$C,3,0)</f>
        <v>0</v>
      </c>
      <c r="Z31" s="51">
        <f t="shared" si="1"/>
        <v>55</v>
      </c>
      <c r="AA31" s="41">
        <f t="shared" si="2"/>
        <v>6</v>
      </c>
      <c r="AB31" s="101">
        <f t="shared" si="3"/>
        <v>0.10909090909090909</v>
      </c>
    </row>
    <row r="32" spans="1:28" hidden="1" x14ac:dyDescent="0.25">
      <c r="A32" s="28" t="s">
        <v>178</v>
      </c>
      <c r="B32" s="45">
        <v>37</v>
      </c>
      <c r="C32" s="98">
        <v>3</v>
      </c>
      <c r="D32" s="98"/>
      <c r="E32" s="98"/>
      <c r="F32" s="98" t="s">
        <v>179</v>
      </c>
      <c r="G32" s="141" t="str">
        <f t="shared" si="0"/>
        <v>rk_02</v>
      </c>
      <c r="H32" s="170" t="s">
        <v>619</v>
      </c>
      <c r="I32" s="173">
        <v>43264</v>
      </c>
      <c r="J32" s="316" t="s">
        <v>141</v>
      </c>
      <c r="K32" s="155" t="s">
        <v>168</v>
      </c>
      <c r="L32" s="98"/>
      <c r="M32" s="180" t="s">
        <v>183</v>
      </c>
      <c r="N32" s="100">
        <v>0.73958333333333337</v>
      </c>
      <c r="O32" s="98">
        <v>3</v>
      </c>
      <c r="P32" s="98" t="s">
        <v>14</v>
      </c>
      <c r="Q32" s="51"/>
      <c r="R32" s="51"/>
      <c r="S32" s="51"/>
      <c r="T32" s="97">
        <f t="shared" si="4"/>
        <v>0.73958333333333326</v>
      </c>
      <c r="U32" s="97">
        <f t="shared" si="5"/>
        <v>0.70833333333333326</v>
      </c>
      <c r="V32" s="41" t="str">
        <f>IFERROR(VLOOKUP(L32,'[1]ZESTAWIENIE NUMERÓW BOCZNYCH'!$A:$B,1,0),"")</f>
        <v/>
      </c>
      <c r="W32" s="51" t="str">
        <f>IFERROR(VLOOKUP(V32,'[1]ZESTAWIENIE NUMERÓW BOCZNYCH'!$A:$B,2,0),P32)</f>
        <v>AK</v>
      </c>
      <c r="X32" s="51">
        <f>VLOOKUP(W32,'[1]LICZBA MIEJSC'!$A:$C,2,0)</f>
        <v>20</v>
      </c>
      <c r="Y32" s="51">
        <f>VLOOKUP(W32,'[1]LICZBA MIEJSC'!$A:$C,3,0)</f>
        <v>60</v>
      </c>
      <c r="Z32" s="51">
        <f t="shared" si="1"/>
        <v>80</v>
      </c>
      <c r="AA32" s="41">
        <f t="shared" si="2"/>
        <v>18</v>
      </c>
      <c r="AB32" s="101">
        <f t="shared" si="3"/>
        <v>0.22500000000000001</v>
      </c>
    </row>
    <row r="33" spans="1:28" hidden="1" x14ac:dyDescent="0.25">
      <c r="A33" s="28" t="s">
        <v>178</v>
      </c>
      <c r="B33" s="45">
        <v>24</v>
      </c>
      <c r="C33" s="98">
        <v>2</v>
      </c>
      <c r="D33" s="98"/>
      <c r="E33" s="98"/>
      <c r="F33" s="98" t="s">
        <v>179</v>
      </c>
      <c r="G33" s="141" t="str">
        <f t="shared" si="0"/>
        <v>rk_02</v>
      </c>
      <c r="H33" s="170" t="s">
        <v>619</v>
      </c>
      <c r="I33" s="173">
        <v>43264</v>
      </c>
      <c r="J33" s="315" t="s">
        <v>142</v>
      </c>
      <c r="K33" s="181" t="s">
        <v>185</v>
      </c>
      <c r="L33" s="98"/>
      <c r="M33" s="180"/>
      <c r="N33" s="100">
        <v>0.61597222222222225</v>
      </c>
      <c r="O33" s="98">
        <v>0</v>
      </c>
      <c r="P33" s="98" t="s">
        <v>12</v>
      </c>
      <c r="Q33" s="51"/>
      <c r="R33" s="51"/>
      <c r="S33" s="51"/>
      <c r="T33" s="97">
        <f t="shared" si="4"/>
        <v>0.61458333333333326</v>
      </c>
      <c r="U33" s="97">
        <f t="shared" si="5"/>
        <v>0.58333333333333326</v>
      </c>
      <c r="V33" s="41" t="str">
        <f>IFERROR(VLOOKUP(L33,'[1]ZESTAWIENIE NUMERÓW BOCZNYCH'!$A:$B,1,0),"")</f>
        <v/>
      </c>
      <c r="W33" s="51" t="str">
        <f>IFERROR(VLOOKUP(V33,'[1]ZESTAWIENIE NUMERÓW BOCZNYCH'!$A:$B,2,0),P33)</f>
        <v>T</v>
      </c>
      <c r="X33" s="51">
        <f>VLOOKUP(W33,'[1]LICZBA MIEJSC'!$A:$C,2,0)</f>
        <v>55</v>
      </c>
      <c r="Y33" s="51">
        <f>VLOOKUP(W33,'[1]LICZBA MIEJSC'!$A:$C,3,0)</f>
        <v>0</v>
      </c>
      <c r="Z33" s="51">
        <f t="shared" si="1"/>
        <v>55</v>
      </c>
      <c r="AA33" s="41">
        <f t="shared" si="2"/>
        <v>0</v>
      </c>
      <c r="AB33" s="101">
        <f t="shared" si="3"/>
        <v>0</v>
      </c>
    </row>
    <row r="34" spans="1:28" hidden="1" x14ac:dyDescent="0.25">
      <c r="A34" s="28" t="s">
        <v>178</v>
      </c>
      <c r="B34" s="45">
        <v>25</v>
      </c>
      <c r="C34" s="98">
        <v>2</v>
      </c>
      <c r="D34" s="98"/>
      <c r="E34" s="98"/>
      <c r="F34" s="98" t="s">
        <v>179</v>
      </c>
      <c r="G34" s="141" t="str">
        <f t="shared" ref="G34:G54" si="6">IF(ISERROR(RIGHT(LEFT(F34,FIND("_",MID(F34,4,150))+2))*1),LEFT(F34,FIND("_",MID(F34,4,150))+1),LEFT(F34,FIND("_",MID(F34,4,150))+2))</f>
        <v>rk_02</v>
      </c>
      <c r="H34" s="170" t="s">
        <v>619</v>
      </c>
      <c r="I34" s="173">
        <v>43264</v>
      </c>
      <c r="J34" s="48" t="s">
        <v>141</v>
      </c>
      <c r="K34" s="155" t="s">
        <v>180</v>
      </c>
      <c r="L34" s="98"/>
      <c r="M34" s="180"/>
      <c r="N34" s="100">
        <v>0.61805555555555558</v>
      </c>
      <c r="O34" s="98">
        <v>1</v>
      </c>
      <c r="P34" s="98" t="s">
        <v>14</v>
      </c>
      <c r="Q34" s="51"/>
      <c r="R34" s="51"/>
      <c r="S34" s="51"/>
      <c r="T34" s="97">
        <f t="shared" si="4"/>
        <v>0.61458333333333326</v>
      </c>
      <c r="U34" s="97">
        <f t="shared" si="5"/>
        <v>0.58333333333333326</v>
      </c>
      <c r="V34" s="41" t="str">
        <f>IFERROR(VLOOKUP(L34,'[1]ZESTAWIENIE NUMERÓW BOCZNYCH'!$A:$B,1,0),"")</f>
        <v/>
      </c>
      <c r="W34" s="51" t="str">
        <f>IFERROR(VLOOKUP(V34,'[1]ZESTAWIENIE NUMERÓW BOCZNYCH'!$A:$B,2,0),P34)</f>
        <v>AK</v>
      </c>
      <c r="X34" s="51">
        <f>VLOOKUP(W34,'[1]LICZBA MIEJSC'!$A:$C,2,0)</f>
        <v>20</v>
      </c>
      <c r="Y34" s="51">
        <f>VLOOKUP(W34,'[1]LICZBA MIEJSC'!$A:$C,3,0)</f>
        <v>60</v>
      </c>
      <c r="Z34" s="51">
        <f t="shared" ref="Z34:Z54" si="7">X34+Y34</f>
        <v>80</v>
      </c>
      <c r="AA34" s="41">
        <f t="shared" ref="AA34:AA54" si="8">ROUND(IF(O34=$AD$1,0,IF(O34=$AF$1,Z34*0.1,IF(O34=$AH$1,X34/2,IF(O34=$AJ$1,X34*0.9,IF(O34=$AL$1,X34+(Y34*0.5),IF(O34=$AN$1,Z34*0.9,IF(O34=$AP$1,Z34*1.1,"BŁĄD"))))))),0)</f>
        <v>8</v>
      </c>
      <c r="AB34" s="101">
        <f t="shared" ref="AB34:AB54" si="9">AA34/Z34</f>
        <v>0.1</v>
      </c>
    </row>
    <row r="35" spans="1:28" hidden="1" x14ac:dyDescent="0.25">
      <c r="A35" s="28" t="s">
        <v>178</v>
      </c>
      <c r="B35" s="45">
        <v>26</v>
      </c>
      <c r="C35" s="98">
        <v>2</v>
      </c>
      <c r="D35" s="98"/>
      <c r="E35" s="98"/>
      <c r="F35" s="98" t="s">
        <v>179</v>
      </c>
      <c r="G35" s="141" t="str">
        <f t="shared" si="6"/>
        <v>rk_02</v>
      </c>
      <c r="H35" s="170" t="s">
        <v>619</v>
      </c>
      <c r="I35" s="173">
        <v>43264</v>
      </c>
      <c r="J35" s="313" t="s">
        <v>141</v>
      </c>
      <c r="K35" s="155" t="s">
        <v>180</v>
      </c>
      <c r="L35" s="98"/>
      <c r="M35" s="180"/>
      <c r="N35" s="100">
        <v>0.62152777777777779</v>
      </c>
      <c r="O35" s="98">
        <v>2</v>
      </c>
      <c r="P35" s="98" t="s">
        <v>12</v>
      </c>
      <c r="Q35" s="51"/>
      <c r="R35" s="51"/>
      <c r="S35" s="51"/>
      <c r="T35" s="97">
        <f t="shared" si="4"/>
        <v>0.61458333333333326</v>
      </c>
      <c r="U35" s="97">
        <f t="shared" si="5"/>
        <v>0.58333333333333326</v>
      </c>
      <c r="V35" s="41" t="str">
        <f>IFERROR(VLOOKUP(L35,'[1]ZESTAWIENIE NUMERÓW BOCZNYCH'!$A:$B,1,0),"")</f>
        <v/>
      </c>
      <c r="W35" s="51" t="str">
        <f>IFERROR(VLOOKUP(V35,'[1]ZESTAWIENIE NUMERÓW BOCZNYCH'!$A:$B,2,0),P35)</f>
        <v>T</v>
      </c>
      <c r="X35" s="51">
        <f>VLOOKUP(W35,'[1]LICZBA MIEJSC'!$A:$C,2,0)</f>
        <v>55</v>
      </c>
      <c r="Y35" s="51">
        <f>VLOOKUP(W35,'[1]LICZBA MIEJSC'!$A:$C,3,0)</f>
        <v>0</v>
      </c>
      <c r="Z35" s="51">
        <f t="shared" si="7"/>
        <v>55</v>
      </c>
      <c r="AA35" s="41">
        <f t="shared" si="8"/>
        <v>28</v>
      </c>
      <c r="AB35" s="101">
        <f t="shared" si="9"/>
        <v>0.50909090909090904</v>
      </c>
    </row>
    <row r="36" spans="1:28" hidden="1" x14ac:dyDescent="0.25">
      <c r="A36" s="28" t="s">
        <v>178</v>
      </c>
      <c r="B36" s="45">
        <v>28</v>
      </c>
      <c r="C36" s="98">
        <v>2</v>
      </c>
      <c r="D36" s="98"/>
      <c r="E36" s="98"/>
      <c r="F36" s="98" t="s">
        <v>179</v>
      </c>
      <c r="G36" s="141" t="str">
        <f t="shared" si="6"/>
        <v>rk_02</v>
      </c>
      <c r="H36" s="170" t="s">
        <v>619</v>
      </c>
      <c r="I36" s="173">
        <v>43264</v>
      </c>
      <c r="J36" s="313" t="s">
        <v>141</v>
      </c>
      <c r="K36" s="155" t="s">
        <v>180</v>
      </c>
      <c r="L36" s="98"/>
      <c r="M36" s="180"/>
      <c r="N36" s="100">
        <v>0.62361111111111112</v>
      </c>
      <c r="O36" s="98">
        <v>1</v>
      </c>
      <c r="P36" s="98" t="s">
        <v>12</v>
      </c>
      <c r="Q36" s="51"/>
      <c r="R36" s="51"/>
      <c r="S36" s="51"/>
      <c r="T36" s="97">
        <f t="shared" si="4"/>
        <v>0.61458333333333326</v>
      </c>
      <c r="U36" s="97">
        <f t="shared" si="5"/>
        <v>0.58333333333333326</v>
      </c>
      <c r="V36" s="41" t="str">
        <f>IFERROR(VLOOKUP(L36,'[1]ZESTAWIENIE NUMERÓW BOCZNYCH'!$A:$B,1,0),"")</f>
        <v/>
      </c>
      <c r="W36" s="51" t="str">
        <f>IFERROR(VLOOKUP(V36,'[1]ZESTAWIENIE NUMERÓW BOCZNYCH'!$A:$B,2,0),P36)</f>
        <v>T</v>
      </c>
      <c r="X36" s="51">
        <f>VLOOKUP(W36,'[1]LICZBA MIEJSC'!$A:$C,2,0)</f>
        <v>55</v>
      </c>
      <c r="Y36" s="51">
        <f>VLOOKUP(W36,'[1]LICZBA MIEJSC'!$A:$C,3,0)</f>
        <v>0</v>
      </c>
      <c r="Z36" s="51">
        <f t="shared" si="7"/>
        <v>55</v>
      </c>
      <c r="AA36" s="41">
        <f t="shared" si="8"/>
        <v>6</v>
      </c>
      <c r="AB36" s="101">
        <f t="shared" si="9"/>
        <v>0.10909090909090909</v>
      </c>
    </row>
    <row r="37" spans="1:28" hidden="1" x14ac:dyDescent="0.25">
      <c r="A37" s="28" t="s">
        <v>178</v>
      </c>
      <c r="B37" s="45">
        <v>31</v>
      </c>
      <c r="C37" s="98">
        <v>2</v>
      </c>
      <c r="D37" s="98"/>
      <c r="E37" s="98"/>
      <c r="F37" s="98" t="s">
        <v>179</v>
      </c>
      <c r="G37" s="141" t="str">
        <f t="shared" si="6"/>
        <v>rk_02</v>
      </c>
      <c r="H37" s="170" t="s">
        <v>619</v>
      </c>
      <c r="I37" s="173">
        <v>43264</v>
      </c>
      <c r="J37" s="313" t="s">
        <v>141</v>
      </c>
      <c r="K37" s="155" t="s">
        <v>180</v>
      </c>
      <c r="L37" s="98"/>
      <c r="M37" s="180"/>
      <c r="N37" s="100">
        <v>0.65</v>
      </c>
      <c r="O37" s="98">
        <v>1</v>
      </c>
      <c r="P37" s="98" t="s">
        <v>12</v>
      </c>
      <c r="Q37" s="51"/>
      <c r="R37" s="51"/>
      <c r="S37" s="51"/>
      <c r="T37" s="97">
        <f t="shared" si="4"/>
        <v>0.64583333333333326</v>
      </c>
      <c r="U37" s="97">
        <f t="shared" si="5"/>
        <v>0.625</v>
      </c>
      <c r="V37" s="41" t="str">
        <f>IFERROR(VLOOKUP(L37,'[1]ZESTAWIENIE NUMERÓW BOCZNYCH'!$A:$B,1,0),"")</f>
        <v/>
      </c>
      <c r="W37" s="51" t="str">
        <f>IFERROR(VLOOKUP(V37,'[1]ZESTAWIENIE NUMERÓW BOCZNYCH'!$A:$B,2,0),P37)</f>
        <v>T</v>
      </c>
      <c r="X37" s="51">
        <f>VLOOKUP(W37,'[1]LICZBA MIEJSC'!$A:$C,2,0)</f>
        <v>55</v>
      </c>
      <c r="Y37" s="51">
        <f>VLOOKUP(W37,'[1]LICZBA MIEJSC'!$A:$C,3,0)</f>
        <v>0</v>
      </c>
      <c r="Z37" s="51">
        <f t="shared" si="7"/>
        <v>55</v>
      </c>
      <c r="AA37" s="41">
        <f t="shared" si="8"/>
        <v>6</v>
      </c>
      <c r="AB37" s="101">
        <f t="shared" si="9"/>
        <v>0.10909090909090909</v>
      </c>
    </row>
    <row r="38" spans="1:28" hidden="1" x14ac:dyDescent="0.25">
      <c r="A38" s="28" t="s">
        <v>178</v>
      </c>
      <c r="B38" s="45">
        <v>35</v>
      </c>
      <c r="C38" s="98">
        <v>3</v>
      </c>
      <c r="D38" s="98"/>
      <c r="E38" s="98"/>
      <c r="F38" s="98" t="s">
        <v>179</v>
      </c>
      <c r="G38" s="141" t="str">
        <f t="shared" si="6"/>
        <v>rk_02</v>
      </c>
      <c r="H38" s="170" t="s">
        <v>619</v>
      </c>
      <c r="I38" s="173">
        <v>43264</v>
      </c>
      <c r="J38" s="317" t="s">
        <v>158</v>
      </c>
      <c r="K38" s="155" t="s">
        <v>158</v>
      </c>
      <c r="L38" s="98"/>
      <c r="M38" s="180"/>
      <c r="N38" s="100">
        <v>0.71527777777777779</v>
      </c>
      <c r="O38" s="98">
        <v>1</v>
      </c>
      <c r="P38" s="98" t="s">
        <v>16</v>
      </c>
      <c r="Q38" s="51"/>
      <c r="R38" s="51"/>
      <c r="S38" s="51"/>
      <c r="T38" s="97">
        <f t="shared" si="4"/>
        <v>0.70833333333333326</v>
      </c>
      <c r="U38" s="97">
        <f t="shared" si="5"/>
        <v>0.70833333333333326</v>
      </c>
      <c r="V38" s="41" t="str">
        <f>IFERROR(VLOOKUP(L38,'[1]ZESTAWIENIE NUMERÓW BOCZNYCH'!$A:$B,1,0),"")</f>
        <v/>
      </c>
      <c r="W38" s="51" t="str">
        <f>IFERROR(VLOOKUP(V38,'[1]ZESTAWIENIE NUMERÓW BOCZNYCH'!$A:$B,2,0),P38)</f>
        <v>B</v>
      </c>
      <c r="X38" s="51">
        <f>VLOOKUP(W38,'[1]LICZBA MIEJSC'!$A:$C,2,0)</f>
        <v>20</v>
      </c>
      <c r="Y38" s="51">
        <f>VLOOKUP(W38,'[1]LICZBA MIEJSC'!$A:$C,3,0)</f>
        <v>0</v>
      </c>
      <c r="Z38" s="51">
        <f t="shared" si="7"/>
        <v>20</v>
      </c>
      <c r="AA38" s="41">
        <f t="shared" si="8"/>
        <v>2</v>
      </c>
      <c r="AB38" s="101">
        <f t="shared" si="9"/>
        <v>0.1</v>
      </c>
    </row>
    <row r="39" spans="1:28" hidden="1" x14ac:dyDescent="0.25">
      <c r="A39" s="28" t="s">
        <v>178</v>
      </c>
      <c r="B39" s="45">
        <v>36</v>
      </c>
      <c r="C39" s="98">
        <v>3</v>
      </c>
      <c r="D39" s="98"/>
      <c r="E39" s="98"/>
      <c r="F39" s="98" t="s">
        <v>179</v>
      </c>
      <c r="G39" s="141" t="str">
        <f t="shared" si="6"/>
        <v>rk_02</v>
      </c>
      <c r="H39" s="170" t="s">
        <v>620</v>
      </c>
      <c r="I39" s="173">
        <v>43264</v>
      </c>
      <c r="J39" s="315" t="s">
        <v>142</v>
      </c>
      <c r="K39" s="181" t="s">
        <v>186</v>
      </c>
      <c r="L39" s="98"/>
      <c r="M39" s="180"/>
      <c r="N39" s="100">
        <v>0.71666666666666667</v>
      </c>
      <c r="O39" s="98">
        <v>1</v>
      </c>
      <c r="P39" s="98" t="s">
        <v>12</v>
      </c>
      <c r="Q39" s="51"/>
      <c r="R39" s="51"/>
      <c r="S39" s="51"/>
      <c r="T39" s="97">
        <f t="shared" si="4"/>
        <v>0.70833333333333326</v>
      </c>
      <c r="U39" s="97">
        <f t="shared" si="5"/>
        <v>0.70833333333333326</v>
      </c>
      <c r="V39" s="41" t="str">
        <f>IFERROR(VLOOKUP(L39,'[1]ZESTAWIENIE NUMERÓW BOCZNYCH'!$A:$B,1,0),"")</f>
        <v/>
      </c>
      <c r="W39" s="51" t="str">
        <f>IFERROR(VLOOKUP(V39,'[1]ZESTAWIENIE NUMERÓW BOCZNYCH'!$A:$B,2,0),P39)</f>
        <v>T</v>
      </c>
      <c r="X39" s="51">
        <f>VLOOKUP(W39,'[1]LICZBA MIEJSC'!$A:$C,2,0)</f>
        <v>55</v>
      </c>
      <c r="Y39" s="51">
        <f>VLOOKUP(W39,'[1]LICZBA MIEJSC'!$A:$C,3,0)</f>
        <v>0</v>
      </c>
      <c r="Z39" s="51">
        <f t="shared" si="7"/>
        <v>55</v>
      </c>
      <c r="AA39" s="41">
        <f t="shared" si="8"/>
        <v>6</v>
      </c>
      <c r="AB39" s="101">
        <f t="shared" si="9"/>
        <v>0.10909090909090909</v>
      </c>
    </row>
    <row r="40" spans="1:28" hidden="1" x14ac:dyDescent="0.25">
      <c r="A40" s="28" t="s">
        <v>178</v>
      </c>
      <c r="B40" s="45">
        <v>42</v>
      </c>
      <c r="C40" s="51">
        <v>1</v>
      </c>
      <c r="D40" s="51"/>
      <c r="E40" s="51"/>
      <c r="F40" s="51" t="s">
        <v>187</v>
      </c>
      <c r="G40" s="141" t="str">
        <f t="shared" si="6"/>
        <v>rk_03</v>
      </c>
      <c r="H40" s="141" t="s">
        <v>620</v>
      </c>
      <c r="I40" s="153">
        <v>43264</v>
      </c>
      <c r="J40" s="48" t="s">
        <v>141</v>
      </c>
      <c r="K40" s="155" t="s">
        <v>180</v>
      </c>
      <c r="L40" s="51"/>
      <c r="M40" s="141" t="s">
        <v>191</v>
      </c>
      <c r="N40" s="43">
        <v>0.32291666666666669</v>
      </c>
      <c r="O40" s="51">
        <v>2</v>
      </c>
      <c r="P40" s="51" t="s">
        <v>14</v>
      </c>
      <c r="Q40" s="51"/>
      <c r="R40" s="51"/>
      <c r="S40" s="51"/>
      <c r="T40" s="97">
        <f t="shared" si="4"/>
        <v>0.32291666666666663</v>
      </c>
      <c r="U40" s="97">
        <f t="shared" si="5"/>
        <v>0.29166666666666663</v>
      </c>
      <c r="V40" s="41" t="str">
        <f>IFERROR(VLOOKUP(L40,'[1]ZESTAWIENIE NUMERÓW BOCZNYCH'!$A:$B,1,0),"")</f>
        <v/>
      </c>
      <c r="W40" s="51" t="str">
        <f>IFERROR(VLOOKUP(V40,'[1]ZESTAWIENIE NUMERÓW BOCZNYCH'!$A:$B,2,0),P40)</f>
        <v>AK</v>
      </c>
      <c r="X40" s="51">
        <f>VLOOKUP(W40,'[1]LICZBA MIEJSC'!$A:$C,2,0)</f>
        <v>20</v>
      </c>
      <c r="Y40" s="51">
        <f>VLOOKUP(W40,'[1]LICZBA MIEJSC'!$A:$C,3,0)</f>
        <v>60</v>
      </c>
      <c r="Z40" s="51">
        <f t="shared" si="7"/>
        <v>80</v>
      </c>
      <c r="AA40" s="41">
        <f t="shared" si="8"/>
        <v>10</v>
      </c>
      <c r="AB40" s="101">
        <f t="shared" si="9"/>
        <v>0.125</v>
      </c>
    </row>
    <row r="41" spans="1:28" hidden="1" x14ac:dyDescent="0.25">
      <c r="A41" s="28" t="s">
        <v>178</v>
      </c>
      <c r="B41" s="45">
        <v>39</v>
      </c>
      <c r="C41" s="51">
        <v>1</v>
      </c>
      <c r="D41" s="51"/>
      <c r="E41" s="51"/>
      <c r="F41" s="51" t="s">
        <v>187</v>
      </c>
      <c r="G41" s="141" t="str">
        <f t="shared" si="6"/>
        <v>rk_03</v>
      </c>
      <c r="H41" s="141" t="s">
        <v>619</v>
      </c>
      <c r="I41" s="153">
        <v>43264</v>
      </c>
      <c r="J41" s="48" t="s">
        <v>141</v>
      </c>
      <c r="K41" s="168" t="s">
        <v>188</v>
      </c>
      <c r="L41" s="51"/>
      <c r="M41" s="141" t="s">
        <v>189</v>
      </c>
      <c r="N41" s="43">
        <v>0.30277777777777776</v>
      </c>
      <c r="O41" s="51">
        <v>2</v>
      </c>
      <c r="P41" s="51" t="s">
        <v>12</v>
      </c>
      <c r="Q41" s="51"/>
      <c r="R41" s="51"/>
      <c r="S41" s="51"/>
      <c r="T41" s="97">
        <f t="shared" si="4"/>
        <v>0.30208333333333331</v>
      </c>
      <c r="U41" s="97">
        <f t="shared" si="5"/>
        <v>0.29166666666666663</v>
      </c>
      <c r="V41" s="41" t="str">
        <f>IFERROR(VLOOKUP(L41,'[1]ZESTAWIENIE NUMERÓW BOCZNYCH'!$A:$B,1,0),"")</f>
        <v/>
      </c>
      <c r="W41" s="51" t="str">
        <f>IFERROR(VLOOKUP(V41,'[1]ZESTAWIENIE NUMERÓW BOCZNYCH'!$A:$B,2,0),P41)</f>
        <v>T</v>
      </c>
      <c r="X41" s="51">
        <f>VLOOKUP(W41,'[1]LICZBA MIEJSC'!$A:$C,2,0)</f>
        <v>55</v>
      </c>
      <c r="Y41" s="51">
        <f>VLOOKUP(W41,'[1]LICZBA MIEJSC'!$A:$C,3,0)</f>
        <v>0</v>
      </c>
      <c r="Z41" s="51">
        <f t="shared" si="7"/>
        <v>55</v>
      </c>
      <c r="AA41" s="41">
        <f t="shared" si="8"/>
        <v>28</v>
      </c>
      <c r="AB41" s="101">
        <f t="shared" si="9"/>
        <v>0.50909090909090904</v>
      </c>
    </row>
    <row r="42" spans="1:28" hidden="1" x14ac:dyDescent="0.25">
      <c r="A42" s="28" t="s">
        <v>178</v>
      </c>
      <c r="B42" s="45">
        <v>40</v>
      </c>
      <c r="C42" s="51">
        <v>1</v>
      </c>
      <c r="D42" s="51"/>
      <c r="E42" s="51"/>
      <c r="F42" s="51" t="s">
        <v>187</v>
      </c>
      <c r="G42" s="141" t="str">
        <f t="shared" si="6"/>
        <v>rk_03</v>
      </c>
      <c r="H42" s="141" t="s">
        <v>619</v>
      </c>
      <c r="I42" s="153">
        <v>43264</v>
      </c>
      <c r="J42" s="48" t="s">
        <v>141</v>
      </c>
      <c r="K42" s="155" t="s">
        <v>180</v>
      </c>
      <c r="L42" s="51"/>
      <c r="M42" s="141" t="s">
        <v>189</v>
      </c>
      <c r="N42" s="43">
        <v>0.30833333333333335</v>
      </c>
      <c r="O42" s="51">
        <v>2</v>
      </c>
      <c r="P42" s="51" t="s">
        <v>14</v>
      </c>
      <c r="Q42" s="51"/>
      <c r="R42" s="51"/>
      <c r="S42" s="51"/>
      <c r="T42" s="97">
        <f t="shared" si="4"/>
        <v>0.30208333333333331</v>
      </c>
      <c r="U42" s="97">
        <f t="shared" si="5"/>
        <v>0.29166666666666663</v>
      </c>
      <c r="V42" s="41" t="str">
        <f>IFERROR(VLOOKUP(L42,'[1]ZESTAWIENIE NUMERÓW BOCZNYCH'!$A:$B,1,0),"")</f>
        <v/>
      </c>
      <c r="W42" s="51" t="str">
        <f>IFERROR(VLOOKUP(V42,'[1]ZESTAWIENIE NUMERÓW BOCZNYCH'!$A:$B,2,0),P42)</f>
        <v>AK</v>
      </c>
      <c r="X42" s="51">
        <f>VLOOKUP(W42,'[1]LICZBA MIEJSC'!$A:$C,2,0)</f>
        <v>20</v>
      </c>
      <c r="Y42" s="51">
        <f>VLOOKUP(W42,'[1]LICZBA MIEJSC'!$A:$C,3,0)</f>
        <v>60</v>
      </c>
      <c r="Z42" s="51">
        <f t="shared" si="7"/>
        <v>80</v>
      </c>
      <c r="AA42" s="41">
        <f t="shared" si="8"/>
        <v>10</v>
      </c>
      <c r="AB42" s="101">
        <f t="shared" si="9"/>
        <v>0.125</v>
      </c>
    </row>
    <row r="43" spans="1:28" hidden="1" x14ac:dyDescent="0.25">
      <c r="A43" s="28" t="s">
        <v>178</v>
      </c>
      <c r="B43" s="45">
        <v>41</v>
      </c>
      <c r="C43" s="51">
        <v>1</v>
      </c>
      <c r="D43" s="51"/>
      <c r="E43" s="51"/>
      <c r="F43" s="51" t="s">
        <v>187</v>
      </c>
      <c r="G43" s="141" t="str">
        <f t="shared" si="6"/>
        <v>rk_03</v>
      </c>
      <c r="H43" s="141" t="s">
        <v>619</v>
      </c>
      <c r="I43" s="153">
        <v>43264</v>
      </c>
      <c r="J43" s="48" t="s">
        <v>142</v>
      </c>
      <c r="K43" s="168" t="s">
        <v>190</v>
      </c>
      <c r="L43" s="51"/>
      <c r="M43" s="141" t="s">
        <v>189</v>
      </c>
      <c r="N43" s="43">
        <v>0.31666666666666665</v>
      </c>
      <c r="O43" s="51">
        <v>0</v>
      </c>
      <c r="P43" s="51" t="s">
        <v>12</v>
      </c>
      <c r="Q43" s="51"/>
      <c r="R43" s="51"/>
      <c r="S43" s="51"/>
      <c r="T43" s="97">
        <f t="shared" si="4"/>
        <v>0.3125</v>
      </c>
      <c r="U43" s="97">
        <f t="shared" si="5"/>
        <v>0.29166666666666663</v>
      </c>
      <c r="V43" s="41" t="str">
        <f>IFERROR(VLOOKUP(L43,'[1]ZESTAWIENIE NUMERÓW BOCZNYCH'!$A:$B,1,0),"")</f>
        <v/>
      </c>
      <c r="W43" s="51" t="str">
        <f>IFERROR(VLOOKUP(V43,'[1]ZESTAWIENIE NUMERÓW BOCZNYCH'!$A:$B,2,0),P43)</f>
        <v>T</v>
      </c>
      <c r="X43" s="51">
        <f>VLOOKUP(W43,'[1]LICZBA MIEJSC'!$A:$C,2,0)</f>
        <v>55</v>
      </c>
      <c r="Y43" s="51">
        <f>VLOOKUP(W43,'[1]LICZBA MIEJSC'!$A:$C,3,0)</f>
        <v>0</v>
      </c>
      <c r="Z43" s="51">
        <f t="shared" si="7"/>
        <v>55</v>
      </c>
      <c r="AA43" s="41">
        <f t="shared" si="8"/>
        <v>0</v>
      </c>
      <c r="AB43" s="101">
        <f t="shared" si="9"/>
        <v>0</v>
      </c>
    </row>
    <row r="44" spans="1:28" hidden="1" x14ac:dyDescent="0.25">
      <c r="A44" s="28" t="s">
        <v>178</v>
      </c>
      <c r="B44" s="45">
        <v>43</v>
      </c>
      <c r="C44" s="51">
        <v>1</v>
      </c>
      <c r="D44" s="51"/>
      <c r="E44" s="51"/>
      <c r="F44" s="51" t="s">
        <v>187</v>
      </c>
      <c r="G44" s="141" t="str">
        <f t="shared" si="6"/>
        <v>rk_03</v>
      </c>
      <c r="H44" s="141" t="s">
        <v>619</v>
      </c>
      <c r="I44" s="153">
        <v>43264</v>
      </c>
      <c r="J44" s="48" t="s">
        <v>141</v>
      </c>
      <c r="K44" s="155" t="s">
        <v>180</v>
      </c>
      <c r="L44" s="51"/>
      <c r="M44" s="141" t="s">
        <v>189</v>
      </c>
      <c r="N44" s="43">
        <v>0.3888888888888889</v>
      </c>
      <c r="O44" s="51">
        <v>2</v>
      </c>
      <c r="P44" s="51" t="s">
        <v>14</v>
      </c>
      <c r="Q44" s="51"/>
      <c r="R44" s="51"/>
      <c r="S44" s="51"/>
      <c r="T44" s="97">
        <f t="shared" si="4"/>
        <v>0.38541666666666663</v>
      </c>
      <c r="U44" s="97">
        <f t="shared" si="5"/>
        <v>0.375</v>
      </c>
      <c r="V44" s="41" t="str">
        <f>IFERROR(VLOOKUP(L44,'[1]ZESTAWIENIE NUMERÓW BOCZNYCH'!$A:$B,1,0),"")</f>
        <v/>
      </c>
      <c r="W44" s="51" t="str">
        <f>IFERROR(VLOOKUP(V44,'[1]ZESTAWIENIE NUMERÓW BOCZNYCH'!$A:$B,2,0),P44)</f>
        <v>AK</v>
      </c>
      <c r="X44" s="51">
        <f>VLOOKUP(W44,'[1]LICZBA MIEJSC'!$A:$C,2,0)</f>
        <v>20</v>
      </c>
      <c r="Y44" s="51">
        <f>VLOOKUP(W44,'[1]LICZBA MIEJSC'!$A:$C,3,0)</f>
        <v>60</v>
      </c>
      <c r="Z44" s="51">
        <f t="shared" si="7"/>
        <v>80</v>
      </c>
      <c r="AA44" s="41">
        <f t="shared" si="8"/>
        <v>10</v>
      </c>
      <c r="AB44" s="101">
        <f t="shared" si="9"/>
        <v>0.125</v>
      </c>
    </row>
    <row r="45" spans="1:28" hidden="1" x14ac:dyDescent="0.25">
      <c r="A45" s="28" t="s">
        <v>178</v>
      </c>
      <c r="B45" s="45">
        <v>44</v>
      </c>
      <c r="C45" s="51">
        <v>1</v>
      </c>
      <c r="D45" s="51"/>
      <c r="E45" s="51"/>
      <c r="F45" s="51" t="s">
        <v>187</v>
      </c>
      <c r="G45" s="141" t="str">
        <f t="shared" si="6"/>
        <v>rk_03</v>
      </c>
      <c r="H45" s="141" t="s">
        <v>619</v>
      </c>
      <c r="I45" s="153">
        <v>43264</v>
      </c>
      <c r="J45" s="145" t="s">
        <v>158</v>
      </c>
      <c r="K45" s="155" t="s">
        <v>158</v>
      </c>
      <c r="L45" s="51"/>
      <c r="M45" s="141" t="s">
        <v>189</v>
      </c>
      <c r="N45" s="43">
        <v>0.3979166666666667</v>
      </c>
      <c r="O45" s="51">
        <v>2</v>
      </c>
      <c r="P45" s="51" t="s">
        <v>12</v>
      </c>
      <c r="Q45" s="51"/>
      <c r="R45" s="51"/>
      <c r="S45" s="51"/>
      <c r="T45" s="97">
        <f t="shared" si="4"/>
        <v>0.39583333333333331</v>
      </c>
      <c r="U45" s="97">
        <f t="shared" si="5"/>
        <v>0.375</v>
      </c>
      <c r="V45" s="41" t="str">
        <f>IFERROR(VLOOKUP(L45,'[1]ZESTAWIENIE NUMERÓW BOCZNYCH'!$A:$B,1,0),"")</f>
        <v/>
      </c>
      <c r="W45" s="51" t="str">
        <f>IFERROR(VLOOKUP(V45,'[1]ZESTAWIENIE NUMERÓW BOCZNYCH'!$A:$B,2,0),P45)</f>
        <v>T</v>
      </c>
      <c r="X45" s="51">
        <f>VLOOKUP(W45,'[1]LICZBA MIEJSC'!$A:$C,2,0)</f>
        <v>55</v>
      </c>
      <c r="Y45" s="51">
        <f>VLOOKUP(W45,'[1]LICZBA MIEJSC'!$A:$C,3,0)</f>
        <v>0</v>
      </c>
      <c r="Z45" s="51">
        <f t="shared" si="7"/>
        <v>55</v>
      </c>
      <c r="AA45" s="41">
        <f t="shared" si="8"/>
        <v>28</v>
      </c>
      <c r="AB45" s="101">
        <f t="shared" si="9"/>
        <v>0.50909090909090904</v>
      </c>
    </row>
    <row r="46" spans="1:28" hidden="1" x14ac:dyDescent="0.25">
      <c r="A46" s="28" t="s">
        <v>178</v>
      </c>
      <c r="B46" s="45">
        <v>49</v>
      </c>
      <c r="C46" s="51">
        <v>1</v>
      </c>
      <c r="D46" s="51"/>
      <c r="E46" s="51"/>
      <c r="F46" s="51" t="s">
        <v>187</v>
      </c>
      <c r="G46" s="141" t="str">
        <f t="shared" si="6"/>
        <v>rk_03</v>
      </c>
      <c r="H46" s="141" t="s">
        <v>619</v>
      </c>
      <c r="I46" s="153">
        <v>43264</v>
      </c>
      <c r="J46" s="48" t="s">
        <v>141</v>
      </c>
      <c r="K46" s="168" t="s">
        <v>188</v>
      </c>
      <c r="L46" s="51"/>
      <c r="M46" s="141" t="s">
        <v>189</v>
      </c>
      <c r="N46" s="43">
        <v>0.66111111111111109</v>
      </c>
      <c r="O46" s="51">
        <v>2</v>
      </c>
      <c r="P46" s="51" t="s">
        <v>12</v>
      </c>
      <c r="Q46" s="51"/>
      <c r="R46" s="51"/>
      <c r="S46" s="51"/>
      <c r="T46" s="97">
        <f t="shared" si="4"/>
        <v>0.65625</v>
      </c>
      <c r="U46" s="97">
        <f t="shared" si="5"/>
        <v>0.625</v>
      </c>
      <c r="V46" s="41" t="str">
        <f>IFERROR(VLOOKUP(L46,'[1]ZESTAWIENIE NUMERÓW BOCZNYCH'!$A:$B,1,0),"")</f>
        <v/>
      </c>
      <c r="W46" s="51" t="str">
        <f>IFERROR(VLOOKUP(V46,'[1]ZESTAWIENIE NUMERÓW BOCZNYCH'!$A:$B,2,0),P46)</f>
        <v>T</v>
      </c>
      <c r="X46" s="51">
        <f>VLOOKUP(W46,'[1]LICZBA MIEJSC'!$A:$C,2,0)</f>
        <v>55</v>
      </c>
      <c r="Y46" s="51">
        <f>VLOOKUP(W46,'[1]LICZBA MIEJSC'!$A:$C,3,0)</f>
        <v>0</v>
      </c>
      <c r="Z46" s="51">
        <f t="shared" si="7"/>
        <v>55</v>
      </c>
      <c r="AA46" s="41">
        <f t="shared" si="8"/>
        <v>28</v>
      </c>
      <c r="AB46" s="101">
        <f t="shared" si="9"/>
        <v>0.50909090909090904</v>
      </c>
    </row>
    <row r="47" spans="1:28" hidden="1" x14ac:dyDescent="0.25">
      <c r="A47" s="28" t="s">
        <v>178</v>
      </c>
      <c r="B47" s="45">
        <v>50</v>
      </c>
      <c r="C47" s="51">
        <v>1</v>
      </c>
      <c r="D47" s="51"/>
      <c r="E47" s="51"/>
      <c r="F47" s="51" t="s">
        <v>187</v>
      </c>
      <c r="G47" s="141" t="str">
        <f t="shared" si="6"/>
        <v>rk_03</v>
      </c>
      <c r="H47" s="141" t="s">
        <v>619</v>
      </c>
      <c r="I47" s="153">
        <v>43264</v>
      </c>
      <c r="J47" s="48" t="s">
        <v>141</v>
      </c>
      <c r="K47" s="155" t="s">
        <v>180</v>
      </c>
      <c r="L47" s="51"/>
      <c r="M47" s="141" t="s">
        <v>189</v>
      </c>
      <c r="N47" s="43">
        <v>0.6645833333333333</v>
      </c>
      <c r="O47" s="51">
        <v>1</v>
      </c>
      <c r="P47" s="51" t="s">
        <v>14</v>
      </c>
      <c r="Q47" s="51"/>
      <c r="R47" s="51"/>
      <c r="S47" s="51"/>
      <c r="T47" s="97">
        <f t="shared" si="4"/>
        <v>0.65625</v>
      </c>
      <c r="U47" s="97">
        <f t="shared" si="5"/>
        <v>0.625</v>
      </c>
      <c r="V47" s="41" t="str">
        <f>IFERROR(VLOOKUP(L47,'[1]ZESTAWIENIE NUMERÓW BOCZNYCH'!$A:$B,1,0),"")</f>
        <v/>
      </c>
      <c r="W47" s="51" t="str">
        <f>IFERROR(VLOOKUP(V47,'[1]ZESTAWIENIE NUMERÓW BOCZNYCH'!$A:$B,2,0),P47)</f>
        <v>AK</v>
      </c>
      <c r="X47" s="51">
        <f>VLOOKUP(W47,'[1]LICZBA MIEJSC'!$A:$C,2,0)</f>
        <v>20</v>
      </c>
      <c r="Y47" s="51">
        <f>VLOOKUP(W47,'[1]LICZBA MIEJSC'!$A:$C,3,0)</f>
        <v>60</v>
      </c>
      <c r="Z47" s="51">
        <f t="shared" si="7"/>
        <v>80</v>
      </c>
      <c r="AA47" s="41">
        <f t="shared" si="8"/>
        <v>8</v>
      </c>
      <c r="AB47" s="101">
        <f t="shared" si="9"/>
        <v>0.1</v>
      </c>
    </row>
    <row r="48" spans="1:28" hidden="1" x14ac:dyDescent="0.25">
      <c r="A48" s="28" t="s">
        <v>178</v>
      </c>
      <c r="B48" s="45">
        <v>51</v>
      </c>
      <c r="C48" s="51">
        <v>1</v>
      </c>
      <c r="D48" s="51"/>
      <c r="E48" s="51"/>
      <c r="F48" s="51" t="s">
        <v>187</v>
      </c>
      <c r="G48" s="141" t="str">
        <f t="shared" si="6"/>
        <v>rk_03</v>
      </c>
      <c r="H48" s="141" t="s">
        <v>619</v>
      </c>
      <c r="I48" s="153">
        <v>43264</v>
      </c>
      <c r="J48" s="48" t="s">
        <v>141</v>
      </c>
      <c r="K48" s="155" t="s">
        <v>180</v>
      </c>
      <c r="L48" s="51"/>
      <c r="M48" s="141" t="s">
        <v>189</v>
      </c>
      <c r="N48" s="43">
        <v>0.69027777777777777</v>
      </c>
      <c r="O48" s="51">
        <v>1</v>
      </c>
      <c r="P48" s="51" t="s">
        <v>14</v>
      </c>
      <c r="Q48" s="51"/>
      <c r="R48" s="51"/>
      <c r="S48" s="51"/>
      <c r="T48" s="97">
        <f t="shared" si="4"/>
        <v>0.6875</v>
      </c>
      <c r="U48" s="97">
        <f t="shared" si="5"/>
        <v>0.66666666666666663</v>
      </c>
      <c r="V48" s="41" t="str">
        <f>IFERROR(VLOOKUP(L48,'[1]ZESTAWIENIE NUMERÓW BOCZNYCH'!$A:$B,1,0),"")</f>
        <v/>
      </c>
      <c r="W48" s="51" t="str">
        <f>IFERROR(VLOOKUP(V48,'[1]ZESTAWIENIE NUMERÓW BOCZNYCH'!$A:$B,2,0),P48)</f>
        <v>AK</v>
      </c>
      <c r="X48" s="51">
        <f>VLOOKUP(W48,'[1]LICZBA MIEJSC'!$A:$C,2,0)</f>
        <v>20</v>
      </c>
      <c r="Y48" s="51">
        <f>VLOOKUP(W48,'[1]LICZBA MIEJSC'!$A:$C,3,0)</f>
        <v>60</v>
      </c>
      <c r="Z48" s="51">
        <f t="shared" si="7"/>
        <v>80</v>
      </c>
      <c r="AA48" s="41">
        <f t="shared" si="8"/>
        <v>8</v>
      </c>
      <c r="AB48" s="101">
        <f t="shared" si="9"/>
        <v>0.1</v>
      </c>
    </row>
    <row r="49" spans="1:28" hidden="1" x14ac:dyDescent="0.25">
      <c r="A49" s="28" t="s">
        <v>178</v>
      </c>
      <c r="B49" s="45">
        <v>52</v>
      </c>
      <c r="C49" s="51">
        <v>1</v>
      </c>
      <c r="D49" s="51"/>
      <c r="E49" s="51"/>
      <c r="F49" s="51" t="s">
        <v>187</v>
      </c>
      <c r="G49" s="141" t="str">
        <f t="shared" si="6"/>
        <v>rk_03</v>
      </c>
      <c r="H49" s="141" t="s">
        <v>619</v>
      </c>
      <c r="I49" s="153">
        <v>43264</v>
      </c>
      <c r="J49" s="313" t="s">
        <v>141</v>
      </c>
      <c r="K49" s="168" t="s">
        <v>188</v>
      </c>
      <c r="L49" s="51"/>
      <c r="M49" s="141" t="s">
        <v>189</v>
      </c>
      <c r="N49" s="43">
        <v>0.72430555555555554</v>
      </c>
      <c r="O49" s="51">
        <v>0</v>
      </c>
      <c r="P49" s="51" t="s">
        <v>12</v>
      </c>
      <c r="Q49" s="51"/>
      <c r="R49" s="51"/>
      <c r="S49" s="51"/>
      <c r="T49" s="97">
        <f t="shared" si="4"/>
        <v>0.71875</v>
      </c>
      <c r="U49" s="97">
        <f t="shared" si="5"/>
        <v>0.70833333333333326</v>
      </c>
      <c r="V49" s="41" t="str">
        <f>IFERROR(VLOOKUP(L49,'[1]ZESTAWIENIE NUMERÓW BOCZNYCH'!$A:$B,1,0),"")</f>
        <v/>
      </c>
      <c r="W49" s="51" t="str">
        <f>IFERROR(VLOOKUP(V49,'[1]ZESTAWIENIE NUMERÓW BOCZNYCH'!$A:$B,2,0),P49)</f>
        <v>T</v>
      </c>
      <c r="X49" s="51">
        <f>VLOOKUP(W49,'[1]LICZBA MIEJSC'!$A:$C,2,0)</f>
        <v>55</v>
      </c>
      <c r="Y49" s="51">
        <f>VLOOKUP(W49,'[1]LICZBA MIEJSC'!$A:$C,3,0)</f>
        <v>0</v>
      </c>
      <c r="Z49" s="51">
        <f t="shared" si="7"/>
        <v>55</v>
      </c>
      <c r="AA49" s="41">
        <f t="shared" si="8"/>
        <v>0</v>
      </c>
      <c r="AB49" s="101">
        <f t="shared" si="9"/>
        <v>0</v>
      </c>
    </row>
    <row r="50" spans="1:28" hidden="1" x14ac:dyDescent="0.25">
      <c r="A50" s="28" t="s">
        <v>178</v>
      </c>
      <c r="B50" s="45">
        <v>53</v>
      </c>
      <c r="C50" s="51">
        <v>1</v>
      </c>
      <c r="D50" s="51"/>
      <c r="E50" s="51"/>
      <c r="F50" s="51" t="s">
        <v>187</v>
      </c>
      <c r="G50" s="141" t="str">
        <f t="shared" si="6"/>
        <v>rk_03</v>
      </c>
      <c r="H50" s="141" t="s">
        <v>619</v>
      </c>
      <c r="I50" s="153">
        <v>43264</v>
      </c>
      <c r="J50" s="42" t="s">
        <v>142</v>
      </c>
      <c r="K50" s="168" t="s">
        <v>194</v>
      </c>
      <c r="L50" s="51"/>
      <c r="M50" s="141" t="s">
        <v>189</v>
      </c>
      <c r="N50" s="43">
        <v>0.74722222222222223</v>
      </c>
      <c r="O50" s="51">
        <v>2</v>
      </c>
      <c r="P50" s="51" t="s">
        <v>14</v>
      </c>
      <c r="Q50" s="51"/>
      <c r="R50" s="51"/>
      <c r="S50" s="51"/>
      <c r="T50" s="97">
        <f t="shared" si="4"/>
        <v>0.73958333333333326</v>
      </c>
      <c r="U50" s="97">
        <f t="shared" si="5"/>
        <v>0.70833333333333326</v>
      </c>
      <c r="V50" s="41" t="str">
        <f>IFERROR(VLOOKUP(L50,'[1]ZESTAWIENIE NUMERÓW BOCZNYCH'!$A:$B,1,0),"")</f>
        <v/>
      </c>
      <c r="W50" s="51" t="str">
        <f>IFERROR(VLOOKUP(V50,'[1]ZESTAWIENIE NUMERÓW BOCZNYCH'!$A:$B,2,0),P50)</f>
        <v>AK</v>
      </c>
      <c r="X50" s="51">
        <f>VLOOKUP(W50,'[1]LICZBA MIEJSC'!$A:$C,2,0)</f>
        <v>20</v>
      </c>
      <c r="Y50" s="51">
        <f>VLOOKUP(W50,'[1]LICZBA MIEJSC'!$A:$C,3,0)</f>
        <v>60</v>
      </c>
      <c r="Z50" s="51">
        <f t="shared" si="7"/>
        <v>80</v>
      </c>
      <c r="AA50" s="41">
        <f t="shared" si="8"/>
        <v>10</v>
      </c>
      <c r="AB50" s="101">
        <f t="shared" si="9"/>
        <v>0.125</v>
      </c>
    </row>
    <row r="51" spans="1:28" hidden="1" x14ac:dyDescent="0.25">
      <c r="A51" s="28" t="s">
        <v>178</v>
      </c>
      <c r="B51" s="45">
        <v>46</v>
      </c>
      <c r="C51" s="51">
        <v>1</v>
      </c>
      <c r="D51" s="51"/>
      <c r="E51" s="51"/>
      <c r="F51" s="51" t="s">
        <v>187</v>
      </c>
      <c r="G51" s="141" t="str">
        <f t="shared" si="6"/>
        <v>rk_03</v>
      </c>
      <c r="H51" s="141" t="s">
        <v>620</v>
      </c>
      <c r="I51" s="153">
        <v>43264</v>
      </c>
      <c r="J51" s="48" t="s">
        <v>141</v>
      </c>
      <c r="K51" s="155" t="s">
        <v>180</v>
      </c>
      <c r="L51" s="51"/>
      <c r="M51" s="141" t="s">
        <v>193</v>
      </c>
      <c r="N51" s="43">
        <v>0.62569444444444444</v>
      </c>
      <c r="O51" s="51">
        <v>4</v>
      </c>
      <c r="P51" s="51" t="s">
        <v>14</v>
      </c>
      <c r="Q51" s="51"/>
      <c r="R51" s="51"/>
      <c r="S51" s="51"/>
      <c r="T51" s="97">
        <f t="shared" si="4"/>
        <v>0.625</v>
      </c>
      <c r="U51" s="97">
        <f t="shared" si="5"/>
        <v>0.625</v>
      </c>
      <c r="V51" s="41" t="str">
        <f>IFERROR(VLOOKUP(L51,'[1]ZESTAWIENIE NUMERÓW BOCZNYCH'!$A:$B,1,0),"")</f>
        <v/>
      </c>
      <c r="W51" s="51" t="str">
        <f>IFERROR(VLOOKUP(V51,'[1]ZESTAWIENIE NUMERÓW BOCZNYCH'!$A:$B,2,0),P51)</f>
        <v>AK</v>
      </c>
      <c r="X51" s="51">
        <f>VLOOKUP(W51,'[1]LICZBA MIEJSC'!$A:$C,2,0)</f>
        <v>20</v>
      </c>
      <c r="Y51" s="51">
        <f>VLOOKUP(W51,'[1]LICZBA MIEJSC'!$A:$C,3,0)</f>
        <v>60</v>
      </c>
      <c r="Z51" s="51">
        <f t="shared" si="7"/>
        <v>80</v>
      </c>
      <c r="AA51" s="41">
        <f t="shared" si="8"/>
        <v>50</v>
      </c>
      <c r="AB51" s="101">
        <f t="shared" si="9"/>
        <v>0.625</v>
      </c>
    </row>
    <row r="52" spans="1:28" hidden="1" x14ac:dyDescent="0.25">
      <c r="A52" s="28" t="s">
        <v>178</v>
      </c>
      <c r="B52" s="45">
        <v>48</v>
      </c>
      <c r="C52" s="51">
        <v>1</v>
      </c>
      <c r="D52" s="51"/>
      <c r="E52" s="51"/>
      <c r="F52" s="51" t="s">
        <v>187</v>
      </c>
      <c r="G52" s="141" t="str">
        <f t="shared" si="6"/>
        <v>rk_03</v>
      </c>
      <c r="H52" s="141" t="s">
        <v>620</v>
      </c>
      <c r="I52" s="153">
        <v>43264</v>
      </c>
      <c r="J52" s="317" t="s">
        <v>158</v>
      </c>
      <c r="K52" s="155" t="s">
        <v>158</v>
      </c>
      <c r="L52" s="51"/>
      <c r="M52" s="141" t="s">
        <v>193</v>
      </c>
      <c r="N52" s="43">
        <v>0.65694444444444444</v>
      </c>
      <c r="O52" s="51">
        <v>2</v>
      </c>
      <c r="P52" s="51" t="s">
        <v>16</v>
      </c>
      <c r="Q52" s="51"/>
      <c r="R52" s="51"/>
      <c r="S52" s="51"/>
      <c r="T52" s="97">
        <f t="shared" si="4"/>
        <v>0.65625</v>
      </c>
      <c r="U52" s="97">
        <f t="shared" si="5"/>
        <v>0.625</v>
      </c>
      <c r="V52" s="41" t="str">
        <f>IFERROR(VLOOKUP(L52,'[1]ZESTAWIENIE NUMERÓW BOCZNYCH'!$A:$B,1,0),"")</f>
        <v/>
      </c>
      <c r="W52" s="51" t="str">
        <f>IFERROR(VLOOKUP(V52,'[1]ZESTAWIENIE NUMERÓW BOCZNYCH'!$A:$B,2,0),P52)</f>
        <v>B</v>
      </c>
      <c r="X52" s="51">
        <f>VLOOKUP(W52,'[1]LICZBA MIEJSC'!$A:$C,2,0)</f>
        <v>20</v>
      </c>
      <c r="Y52" s="51">
        <f>VLOOKUP(W52,'[1]LICZBA MIEJSC'!$A:$C,3,0)</f>
        <v>0</v>
      </c>
      <c r="Z52" s="51">
        <f t="shared" si="7"/>
        <v>20</v>
      </c>
      <c r="AA52" s="41">
        <f t="shared" si="8"/>
        <v>10</v>
      </c>
      <c r="AB52" s="101">
        <f t="shared" si="9"/>
        <v>0.5</v>
      </c>
    </row>
    <row r="53" spans="1:28" hidden="1" x14ac:dyDescent="0.25">
      <c r="A53" s="28" t="s">
        <v>178</v>
      </c>
      <c r="B53" s="45">
        <v>45</v>
      </c>
      <c r="C53" s="51">
        <v>1</v>
      </c>
      <c r="D53" s="51"/>
      <c r="E53" s="51"/>
      <c r="F53" s="51" t="s">
        <v>187</v>
      </c>
      <c r="G53" s="141" t="str">
        <f t="shared" si="6"/>
        <v>rk_03</v>
      </c>
      <c r="H53" s="141" t="s">
        <v>619</v>
      </c>
      <c r="I53" s="153">
        <v>43264</v>
      </c>
      <c r="J53" s="48" t="s">
        <v>141</v>
      </c>
      <c r="K53" s="155" t="s">
        <v>180</v>
      </c>
      <c r="L53" s="51"/>
      <c r="M53" s="141" t="s">
        <v>192</v>
      </c>
      <c r="N53" s="43">
        <v>0.59027777777777779</v>
      </c>
      <c r="O53" s="51">
        <v>3</v>
      </c>
      <c r="P53" s="51" t="s">
        <v>12</v>
      </c>
      <c r="Q53" s="51"/>
      <c r="R53" s="51"/>
      <c r="S53" s="51"/>
      <c r="T53" s="97">
        <f t="shared" si="4"/>
        <v>0.58333333333333326</v>
      </c>
      <c r="U53" s="97">
        <f t="shared" si="5"/>
        <v>0.58333333333333326</v>
      </c>
      <c r="V53" s="41" t="str">
        <f>IFERROR(VLOOKUP(L53,'[1]ZESTAWIENIE NUMERÓW BOCZNYCH'!$A:$B,1,0),"")</f>
        <v/>
      </c>
      <c r="W53" s="51" t="str">
        <f>IFERROR(VLOOKUP(V53,'[1]ZESTAWIENIE NUMERÓW BOCZNYCH'!$A:$B,2,0),P53)</f>
        <v>T</v>
      </c>
      <c r="X53" s="51">
        <f>VLOOKUP(W53,'[1]LICZBA MIEJSC'!$A:$C,2,0)</f>
        <v>55</v>
      </c>
      <c r="Y53" s="51">
        <f>VLOOKUP(W53,'[1]LICZBA MIEJSC'!$A:$C,3,0)</f>
        <v>0</v>
      </c>
      <c r="Z53" s="51">
        <f t="shared" si="7"/>
        <v>55</v>
      </c>
      <c r="AA53" s="41">
        <f t="shared" si="8"/>
        <v>50</v>
      </c>
      <c r="AB53" s="101">
        <f t="shared" si="9"/>
        <v>0.90909090909090906</v>
      </c>
    </row>
    <row r="54" spans="1:28" hidden="1" x14ac:dyDescent="0.25">
      <c r="A54" s="28" t="s">
        <v>178</v>
      </c>
      <c r="B54" s="45">
        <v>47</v>
      </c>
      <c r="C54" s="51">
        <v>1</v>
      </c>
      <c r="D54" s="51"/>
      <c r="E54" s="51"/>
      <c r="F54" s="51" t="s">
        <v>187</v>
      </c>
      <c r="G54" s="141" t="str">
        <f t="shared" si="6"/>
        <v>rk_03</v>
      </c>
      <c r="H54" s="141" t="s">
        <v>619</v>
      </c>
      <c r="I54" s="153">
        <v>43264</v>
      </c>
      <c r="J54" s="313" t="s">
        <v>141</v>
      </c>
      <c r="K54" s="155" t="s">
        <v>180</v>
      </c>
      <c r="L54" s="51"/>
      <c r="M54" s="157" t="s">
        <v>192</v>
      </c>
      <c r="N54" s="43">
        <v>0.63263888888888886</v>
      </c>
      <c r="O54" s="51">
        <v>3</v>
      </c>
      <c r="P54" s="51" t="s">
        <v>14</v>
      </c>
      <c r="Q54" s="51"/>
      <c r="R54" s="51"/>
      <c r="S54" s="51"/>
      <c r="T54" s="97">
        <f t="shared" si="4"/>
        <v>0.625</v>
      </c>
      <c r="U54" s="97">
        <f t="shared" si="5"/>
        <v>0.625</v>
      </c>
      <c r="V54" s="41" t="str">
        <f>IFERROR(VLOOKUP(L54,'[1]ZESTAWIENIE NUMERÓW BOCZNYCH'!$A:$B,1,0),"")</f>
        <v/>
      </c>
      <c r="W54" s="51" t="str">
        <f>IFERROR(VLOOKUP(V54,'[1]ZESTAWIENIE NUMERÓW BOCZNYCH'!$A:$B,2,0),P54)</f>
        <v>AK</v>
      </c>
      <c r="X54" s="51">
        <f>VLOOKUP(W54,'[1]LICZBA MIEJSC'!$A:$C,2,0)</f>
        <v>20</v>
      </c>
      <c r="Y54" s="51">
        <f>VLOOKUP(W54,'[1]LICZBA MIEJSC'!$A:$C,3,0)</f>
        <v>60</v>
      </c>
      <c r="Z54" s="51">
        <f t="shared" si="7"/>
        <v>80</v>
      </c>
      <c r="AA54" s="41">
        <f t="shared" si="8"/>
        <v>18</v>
      </c>
      <c r="AB54" s="101">
        <f t="shared" si="9"/>
        <v>0.22500000000000001</v>
      </c>
    </row>
    <row r="55" spans="1:28" hidden="1" x14ac:dyDescent="0.25">
      <c r="A55" s="28" t="s">
        <v>178</v>
      </c>
      <c r="B55" s="45">
        <v>54</v>
      </c>
      <c r="C55" s="51">
        <v>1</v>
      </c>
      <c r="D55" s="51"/>
      <c r="E55" s="51"/>
      <c r="F55" s="44" t="s">
        <v>198</v>
      </c>
      <c r="G55" s="141" t="str">
        <f t="shared" ref="G55:G66" si="10">IF(ISERROR(RIGHT(LEFT(F55,FIND("_",MID(F55,4,150))+2))*1),LEFT(F55,FIND("_",MID(F55,4,150))+1),LEFT(F55,FIND("_",MID(F55,4,150))+2))</f>
        <v>rk_04</v>
      </c>
      <c r="H55" s="141" t="s">
        <v>620</v>
      </c>
      <c r="I55" s="153">
        <v>43264</v>
      </c>
      <c r="J55" s="48" t="s">
        <v>141</v>
      </c>
      <c r="K55" s="155" t="s">
        <v>180</v>
      </c>
      <c r="L55" s="51"/>
      <c r="M55" s="170" t="s">
        <v>178</v>
      </c>
      <c r="N55" s="43">
        <v>0.26180555555555557</v>
      </c>
      <c r="O55" s="51">
        <v>2</v>
      </c>
      <c r="P55" s="51" t="s">
        <v>13</v>
      </c>
      <c r="Q55" s="51"/>
      <c r="R55" s="51"/>
      <c r="S55" s="51"/>
      <c r="T55" s="97">
        <f t="shared" si="4"/>
        <v>0.26041666666666663</v>
      </c>
      <c r="U55" s="97">
        <f t="shared" si="5"/>
        <v>0.25</v>
      </c>
      <c r="V55" s="41" t="str">
        <f>IFERROR(VLOOKUP(L55,'[1]ZESTAWIENIE NUMERÓW BOCZNYCH'!$A:$B,1,0),"")</f>
        <v/>
      </c>
      <c r="W55" s="51" t="str">
        <f>IFERROR(VLOOKUP(V55,'[1]ZESTAWIENIE NUMERÓW BOCZNYCH'!$A:$B,2,0),P55)</f>
        <v>AZ</v>
      </c>
      <c r="X55" s="51">
        <f>VLOOKUP(W55,'[1]LICZBA MIEJSC'!$A:$C,2,0)</f>
        <v>40</v>
      </c>
      <c r="Y55" s="51">
        <f>VLOOKUP(W55,'[1]LICZBA MIEJSC'!$A:$C,3,0)</f>
        <v>60</v>
      </c>
      <c r="Z55" s="51">
        <f t="shared" ref="Z55:Z65" si="11">X55+Y55</f>
        <v>100</v>
      </c>
      <c r="AA55" s="41">
        <f t="shared" ref="AA55:AA65" si="12">ROUND(IF(O55=$AD$1,0,IF(O55=$AF$1,Z55*0.1,IF(O55=$AH$1,X55/2,IF(O55=$AJ$1,X55*0.9,IF(O55=$AL$1,X55+(Y55*0.5),IF(O55=$AN$1,Z55*0.9,IF(O55=$AP$1,Z55*1.1,"BŁĄD"))))))),0)</f>
        <v>20</v>
      </c>
      <c r="AB55" s="101">
        <f t="shared" ref="AB55:AB66" si="13">AA55/Z55</f>
        <v>0.2</v>
      </c>
    </row>
    <row r="56" spans="1:28" hidden="1" x14ac:dyDescent="0.25">
      <c r="A56" s="28" t="s">
        <v>178</v>
      </c>
      <c r="B56" s="45">
        <v>55</v>
      </c>
      <c r="C56" s="51">
        <v>1</v>
      </c>
      <c r="D56" s="51"/>
      <c r="E56" s="51"/>
      <c r="F56" s="44" t="s">
        <v>198</v>
      </c>
      <c r="G56" s="141" t="str">
        <f t="shared" si="10"/>
        <v>rk_04</v>
      </c>
      <c r="H56" s="141" t="s">
        <v>620</v>
      </c>
      <c r="I56" s="153">
        <v>43264</v>
      </c>
      <c r="J56" s="48" t="s">
        <v>141</v>
      </c>
      <c r="K56" s="168" t="s">
        <v>196</v>
      </c>
      <c r="L56" s="51" t="s">
        <v>197</v>
      </c>
      <c r="M56" s="170" t="s">
        <v>178</v>
      </c>
      <c r="N56" s="43">
        <v>0.30208333333333331</v>
      </c>
      <c r="O56" s="51">
        <v>1</v>
      </c>
      <c r="P56" s="51" t="s">
        <v>16</v>
      </c>
      <c r="Q56" s="51"/>
      <c r="R56" s="51"/>
      <c r="S56" s="51"/>
      <c r="T56" s="97">
        <f t="shared" si="4"/>
        <v>0.30208333333333331</v>
      </c>
      <c r="U56" s="97">
        <f t="shared" si="5"/>
        <v>0.29166666666666663</v>
      </c>
      <c r="V56" s="41" t="str">
        <f>IFERROR(VLOOKUP(L56,'[1]ZESTAWIENIE NUMERÓW BOCZNYCH'!$A:$B,1,0),"")</f>
        <v/>
      </c>
      <c r="W56" s="51" t="str">
        <f>IFERROR(VLOOKUP(V56,'[1]ZESTAWIENIE NUMERÓW BOCZNYCH'!$A:$B,2,0),P56)</f>
        <v>B</v>
      </c>
      <c r="X56" s="51">
        <f>VLOOKUP(W56,'[1]LICZBA MIEJSC'!$A:$C,2,0)</f>
        <v>20</v>
      </c>
      <c r="Y56" s="51">
        <f>VLOOKUP(W56,'[1]LICZBA MIEJSC'!$A:$C,3,0)</f>
        <v>0</v>
      </c>
      <c r="Z56" s="51">
        <f t="shared" si="11"/>
        <v>20</v>
      </c>
      <c r="AA56" s="41">
        <f t="shared" si="12"/>
        <v>2</v>
      </c>
      <c r="AB56" s="101">
        <f t="shared" si="13"/>
        <v>0.1</v>
      </c>
    </row>
    <row r="57" spans="1:28" hidden="1" x14ac:dyDescent="0.25">
      <c r="A57" s="28" t="s">
        <v>178</v>
      </c>
      <c r="B57" s="45">
        <v>56</v>
      </c>
      <c r="C57" s="51">
        <v>1</v>
      </c>
      <c r="D57" s="51"/>
      <c r="E57" s="51"/>
      <c r="F57" s="44" t="s">
        <v>198</v>
      </c>
      <c r="G57" s="141" t="str">
        <f t="shared" si="10"/>
        <v>rk_04</v>
      </c>
      <c r="H57" s="141" t="s">
        <v>620</v>
      </c>
      <c r="I57" s="153">
        <v>43264</v>
      </c>
      <c r="J57" s="99" t="s">
        <v>141</v>
      </c>
      <c r="K57" s="155" t="s">
        <v>168</v>
      </c>
      <c r="L57" s="51"/>
      <c r="M57" s="170" t="s">
        <v>178</v>
      </c>
      <c r="N57" s="43">
        <v>0.3125</v>
      </c>
      <c r="O57" s="51">
        <v>2</v>
      </c>
      <c r="P57" s="51" t="s">
        <v>13</v>
      </c>
      <c r="Q57" s="51"/>
      <c r="R57" s="51"/>
      <c r="S57" s="51"/>
      <c r="T57" s="97">
        <f t="shared" si="4"/>
        <v>0.3125</v>
      </c>
      <c r="U57" s="97">
        <f t="shared" si="5"/>
        <v>0.29166666666666663</v>
      </c>
      <c r="V57" s="41" t="str">
        <f>IFERROR(VLOOKUP(L57,'[1]ZESTAWIENIE NUMERÓW BOCZNYCH'!$A:$B,1,0),"")</f>
        <v/>
      </c>
      <c r="W57" s="51" t="str">
        <f>IFERROR(VLOOKUP(V57,'[1]ZESTAWIENIE NUMERÓW BOCZNYCH'!$A:$B,2,0),P57)</f>
        <v>AZ</v>
      </c>
      <c r="X57" s="51">
        <f>VLOOKUP(W57,'[1]LICZBA MIEJSC'!$A:$C,2,0)</f>
        <v>40</v>
      </c>
      <c r="Y57" s="51">
        <f>VLOOKUP(W57,'[1]LICZBA MIEJSC'!$A:$C,3,0)</f>
        <v>60</v>
      </c>
      <c r="Z57" s="51">
        <f t="shared" si="11"/>
        <v>100</v>
      </c>
      <c r="AA57" s="41">
        <f t="shared" si="12"/>
        <v>20</v>
      </c>
      <c r="AB57" s="101">
        <f t="shared" si="13"/>
        <v>0.2</v>
      </c>
    </row>
    <row r="58" spans="1:28" hidden="1" x14ac:dyDescent="0.25">
      <c r="A58" s="28" t="s">
        <v>178</v>
      </c>
      <c r="B58" s="45">
        <v>57</v>
      </c>
      <c r="C58" s="51">
        <v>1</v>
      </c>
      <c r="D58" s="51"/>
      <c r="E58" s="51"/>
      <c r="F58" s="44" t="s">
        <v>198</v>
      </c>
      <c r="G58" s="141" t="str">
        <f t="shared" si="10"/>
        <v>rk_04</v>
      </c>
      <c r="H58" s="141" t="s">
        <v>620</v>
      </c>
      <c r="I58" s="153">
        <v>43264</v>
      </c>
      <c r="J58" s="99" t="s">
        <v>141</v>
      </c>
      <c r="K58" s="155" t="s">
        <v>168</v>
      </c>
      <c r="L58" s="51"/>
      <c r="M58" s="170" t="s">
        <v>178</v>
      </c>
      <c r="N58" s="43">
        <v>0.33680555555555558</v>
      </c>
      <c r="O58" s="51">
        <v>1</v>
      </c>
      <c r="P58" s="51" t="s">
        <v>16</v>
      </c>
      <c r="Q58" s="51"/>
      <c r="R58" s="51"/>
      <c r="S58" s="51"/>
      <c r="T58" s="97">
        <f t="shared" si="4"/>
        <v>0.33333333333333331</v>
      </c>
      <c r="U58" s="97">
        <f t="shared" si="5"/>
        <v>0.33333333333333331</v>
      </c>
      <c r="V58" s="41" t="str">
        <f>IFERROR(VLOOKUP(L58,'[1]ZESTAWIENIE NUMERÓW BOCZNYCH'!$A:$B,1,0),"")</f>
        <v/>
      </c>
      <c r="W58" s="51" t="str">
        <f>IFERROR(VLOOKUP(V58,'[1]ZESTAWIENIE NUMERÓW BOCZNYCH'!$A:$B,2,0),P58)</f>
        <v>B</v>
      </c>
      <c r="X58" s="51">
        <f>VLOOKUP(W58,'[1]LICZBA MIEJSC'!$A:$C,2,0)</f>
        <v>20</v>
      </c>
      <c r="Y58" s="51">
        <f>VLOOKUP(W58,'[1]LICZBA MIEJSC'!$A:$C,3,0)</f>
        <v>0</v>
      </c>
      <c r="Z58" s="51">
        <f t="shared" si="11"/>
        <v>20</v>
      </c>
      <c r="AA58" s="41">
        <f t="shared" si="12"/>
        <v>2</v>
      </c>
      <c r="AB58" s="101">
        <f t="shared" si="13"/>
        <v>0.1</v>
      </c>
    </row>
    <row r="59" spans="1:28" hidden="1" x14ac:dyDescent="0.25">
      <c r="A59" s="28" t="s">
        <v>178</v>
      </c>
      <c r="B59" s="45">
        <v>58</v>
      </c>
      <c r="C59" s="51">
        <v>1</v>
      </c>
      <c r="D59" s="51"/>
      <c r="E59" s="51"/>
      <c r="F59" s="44" t="s">
        <v>198</v>
      </c>
      <c r="G59" s="141" t="str">
        <f t="shared" si="10"/>
        <v>rk_04</v>
      </c>
      <c r="H59" s="141" t="s">
        <v>620</v>
      </c>
      <c r="I59" s="153">
        <v>43264</v>
      </c>
      <c r="J59" s="182" t="s">
        <v>142</v>
      </c>
      <c r="K59" s="168" t="s">
        <v>199</v>
      </c>
      <c r="L59" s="51"/>
      <c r="M59" s="170" t="s">
        <v>178</v>
      </c>
      <c r="N59" s="43">
        <v>0.34930555555555554</v>
      </c>
      <c r="O59" s="51">
        <v>1</v>
      </c>
      <c r="P59" s="51" t="s">
        <v>16</v>
      </c>
      <c r="Q59" s="51"/>
      <c r="R59" s="51"/>
      <c r="S59" s="51"/>
      <c r="T59" s="97">
        <f t="shared" si="4"/>
        <v>0.34375</v>
      </c>
      <c r="U59" s="97">
        <f t="shared" si="5"/>
        <v>0.33333333333333331</v>
      </c>
      <c r="V59" s="41" t="str">
        <f>IFERROR(VLOOKUP(L59,'[1]ZESTAWIENIE NUMERÓW BOCZNYCH'!$A:$B,1,0),"")</f>
        <v/>
      </c>
      <c r="W59" s="51" t="str">
        <f>IFERROR(VLOOKUP(V59,'[1]ZESTAWIENIE NUMERÓW BOCZNYCH'!$A:$B,2,0),P59)</f>
        <v>B</v>
      </c>
      <c r="X59" s="51">
        <f>VLOOKUP(W59,'[1]LICZBA MIEJSC'!$A:$C,2,0)</f>
        <v>20</v>
      </c>
      <c r="Y59" s="51">
        <f>VLOOKUP(W59,'[1]LICZBA MIEJSC'!$A:$C,3,0)</f>
        <v>0</v>
      </c>
      <c r="Z59" s="51">
        <f t="shared" si="11"/>
        <v>20</v>
      </c>
      <c r="AA59" s="41">
        <f t="shared" si="12"/>
        <v>2</v>
      </c>
      <c r="AB59" s="101">
        <f t="shared" si="13"/>
        <v>0.1</v>
      </c>
    </row>
    <row r="60" spans="1:28" hidden="1" x14ac:dyDescent="0.25">
      <c r="A60" s="28" t="s">
        <v>178</v>
      </c>
      <c r="B60" s="45">
        <v>59</v>
      </c>
      <c r="C60" s="51">
        <v>1</v>
      </c>
      <c r="D60" s="51"/>
      <c r="E60" s="51"/>
      <c r="F60" s="44" t="s">
        <v>198</v>
      </c>
      <c r="G60" s="141" t="str">
        <f t="shared" si="10"/>
        <v>rk_04</v>
      </c>
      <c r="H60" s="141" t="s">
        <v>620</v>
      </c>
      <c r="I60" s="153">
        <v>43264</v>
      </c>
      <c r="J60" s="99" t="s">
        <v>141</v>
      </c>
      <c r="K60" s="155" t="s">
        <v>168</v>
      </c>
      <c r="L60" s="51"/>
      <c r="M60" s="170" t="s">
        <v>178</v>
      </c>
      <c r="N60" s="43">
        <v>0.37152777777777779</v>
      </c>
      <c r="O60" s="51">
        <v>2</v>
      </c>
      <c r="P60" s="51" t="s">
        <v>16</v>
      </c>
      <c r="Q60" s="51"/>
      <c r="R60" s="51"/>
      <c r="S60" s="51"/>
      <c r="T60" s="97">
        <f t="shared" si="4"/>
        <v>0.36458333333333331</v>
      </c>
      <c r="U60" s="97">
        <f t="shared" si="5"/>
        <v>0.33333333333333331</v>
      </c>
      <c r="V60" s="41" t="str">
        <f>IFERROR(VLOOKUP(L60,'[1]ZESTAWIENIE NUMERÓW BOCZNYCH'!$A:$B,1,0),"")</f>
        <v/>
      </c>
      <c r="W60" s="51" t="str">
        <f>IFERROR(VLOOKUP(V60,'[1]ZESTAWIENIE NUMERÓW BOCZNYCH'!$A:$B,2,0),P60)</f>
        <v>B</v>
      </c>
      <c r="X60" s="51">
        <f>VLOOKUP(W60,'[1]LICZBA MIEJSC'!$A:$C,2,0)</f>
        <v>20</v>
      </c>
      <c r="Y60" s="51">
        <f>VLOOKUP(W60,'[1]LICZBA MIEJSC'!$A:$C,3,0)</f>
        <v>0</v>
      </c>
      <c r="Z60" s="51">
        <f t="shared" si="11"/>
        <v>20</v>
      </c>
      <c r="AA60" s="41">
        <f t="shared" si="12"/>
        <v>10</v>
      </c>
      <c r="AB60" s="101">
        <f t="shared" si="13"/>
        <v>0.5</v>
      </c>
    </row>
    <row r="61" spans="1:28" hidden="1" x14ac:dyDescent="0.25">
      <c r="A61" s="28" t="s">
        <v>178</v>
      </c>
      <c r="B61" s="45">
        <v>60</v>
      </c>
      <c r="C61" s="51">
        <v>1</v>
      </c>
      <c r="D61" s="51"/>
      <c r="E61" s="51"/>
      <c r="F61" s="44" t="s">
        <v>198</v>
      </c>
      <c r="G61" s="141" t="str">
        <f t="shared" si="10"/>
        <v>rk_04</v>
      </c>
      <c r="H61" s="141" t="s">
        <v>620</v>
      </c>
      <c r="I61" s="153">
        <v>43264</v>
      </c>
      <c r="J61" s="99" t="s">
        <v>141</v>
      </c>
      <c r="K61" s="155" t="s">
        <v>168</v>
      </c>
      <c r="L61" s="51"/>
      <c r="M61" s="170" t="s">
        <v>178</v>
      </c>
      <c r="N61" s="43">
        <v>0.41388888888888886</v>
      </c>
      <c r="O61" s="51">
        <v>2</v>
      </c>
      <c r="P61" s="51" t="s">
        <v>16</v>
      </c>
      <c r="Q61" s="51"/>
      <c r="R61" s="51"/>
      <c r="S61" s="51"/>
      <c r="T61" s="97">
        <f t="shared" si="4"/>
        <v>0.40625</v>
      </c>
      <c r="U61" s="97">
        <f t="shared" si="5"/>
        <v>0.375</v>
      </c>
      <c r="V61" s="41" t="str">
        <f>IFERROR(VLOOKUP(L61,'[1]ZESTAWIENIE NUMERÓW BOCZNYCH'!$A:$B,1,0),"")</f>
        <v/>
      </c>
      <c r="W61" s="51" t="str">
        <f>IFERROR(VLOOKUP(V61,'[1]ZESTAWIENIE NUMERÓW BOCZNYCH'!$A:$B,2,0),P61)</f>
        <v>B</v>
      </c>
      <c r="X61" s="51">
        <f>VLOOKUP(W61,'[1]LICZBA MIEJSC'!$A:$C,2,0)</f>
        <v>20</v>
      </c>
      <c r="Y61" s="51">
        <f>VLOOKUP(W61,'[1]LICZBA MIEJSC'!$A:$C,3,0)</f>
        <v>0</v>
      </c>
      <c r="Z61" s="51">
        <f t="shared" si="11"/>
        <v>20</v>
      </c>
      <c r="AA61" s="41">
        <f t="shared" si="12"/>
        <v>10</v>
      </c>
      <c r="AB61" s="101">
        <f t="shared" si="13"/>
        <v>0.5</v>
      </c>
    </row>
    <row r="62" spans="1:28" hidden="1" x14ac:dyDescent="0.25">
      <c r="A62" s="28" t="s">
        <v>178</v>
      </c>
      <c r="B62" s="45">
        <v>61</v>
      </c>
      <c r="C62" s="51">
        <v>1</v>
      </c>
      <c r="D62" s="51"/>
      <c r="E62" s="51"/>
      <c r="F62" s="44" t="s">
        <v>198</v>
      </c>
      <c r="G62" s="141" t="str">
        <f t="shared" si="10"/>
        <v>rk_04</v>
      </c>
      <c r="H62" s="141" t="s">
        <v>620</v>
      </c>
      <c r="I62" s="153">
        <v>43264</v>
      </c>
      <c r="J62" s="48" t="s">
        <v>141</v>
      </c>
      <c r="K62" s="155" t="s">
        <v>180</v>
      </c>
      <c r="L62" s="51"/>
      <c r="M62" s="170" t="s">
        <v>178</v>
      </c>
      <c r="N62" s="43">
        <v>0.60486111111111107</v>
      </c>
      <c r="O62" s="51">
        <v>1</v>
      </c>
      <c r="P62" s="51" t="s">
        <v>13</v>
      </c>
      <c r="Q62" s="51"/>
      <c r="R62" s="51"/>
      <c r="S62" s="51"/>
      <c r="T62" s="97">
        <f t="shared" si="4"/>
        <v>0.60416666666666663</v>
      </c>
      <c r="U62" s="97">
        <f t="shared" si="5"/>
        <v>0.58333333333333326</v>
      </c>
      <c r="V62" s="41" t="str">
        <f>IFERROR(VLOOKUP(L62,'[1]ZESTAWIENIE NUMERÓW BOCZNYCH'!$A:$B,1,0),"")</f>
        <v/>
      </c>
      <c r="W62" s="51" t="str">
        <f>IFERROR(VLOOKUP(V62,'[1]ZESTAWIENIE NUMERÓW BOCZNYCH'!$A:$B,2,0),P62)</f>
        <v>AZ</v>
      </c>
      <c r="X62" s="51">
        <f>VLOOKUP(W62,'[1]LICZBA MIEJSC'!$A:$C,2,0)</f>
        <v>40</v>
      </c>
      <c r="Y62" s="51">
        <f>VLOOKUP(W62,'[1]LICZBA MIEJSC'!$A:$C,3,0)</f>
        <v>60</v>
      </c>
      <c r="Z62" s="51">
        <f t="shared" si="11"/>
        <v>100</v>
      </c>
      <c r="AA62" s="41">
        <f t="shared" si="12"/>
        <v>10</v>
      </c>
      <c r="AB62" s="101">
        <f t="shared" si="13"/>
        <v>0.1</v>
      </c>
    </row>
    <row r="63" spans="1:28" hidden="1" x14ac:dyDescent="0.25">
      <c r="A63" s="28" t="s">
        <v>178</v>
      </c>
      <c r="B63" s="45">
        <v>62</v>
      </c>
      <c r="C63" s="51">
        <v>1</v>
      </c>
      <c r="D63" s="51"/>
      <c r="E63" s="51"/>
      <c r="F63" s="44" t="s">
        <v>198</v>
      </c>
      <c r="G63" s="141" t="str">
        <f t="shared" si="10"/>
        <v>rk_04</v>
      </c>
      <c r="H63" s="141" t="s">
        <v>620</v>
      </c>
      <c r="I63" s="153">
        <v>43264</v>
      </c>
      <c r="J63" s="48" t="s">
        <v>141</v>
      </c>
      <c r="K63" s="155" t="s">
        <v>180</v>
      </c>
      <c r="L63" s="51"/>
      <c r="M63" s="170" t="s">
        <v>178</v>
      </c>
      <c r="N63" s="43">
        <v>0.62222222222222223</v>
      </c>
      <c r="O63" s="51">
        <v>1</v>
      </c>
      <c r="P63" s="51" t="s">
        <v>16</v>
      </c>
      <c r="Q63" s="51"/>
      <c r="R63" s="51"/>
      <c r="S63" s="51"/>
      <c r="T63" s="97">
        <f t="shared" si="4"/>
        <v>0.61458333333333326</v>
      </c>
      <c r="U63" s="97">
        <f t="shared" si="5"/>
        <v>0.58333333333333326</v>
      </c>
      <c r="V63" s="41" t="str">
        <f>IFERROR(VLOOKUP(L63,'[1]ZESTAWIENIE NUMERÓW BOCZNYCH'!$A:$B,1,0),"")</f>
        <v/>
      </c>
      <c r="W63" s="51" t="str">
        <f>IFERROR(VLOOKUP(V63,'[1]ZESTAWIENIE NUMERÓW BOCZNYCH'!$A:$B,2,0),P63)</f>
        <v>B</v>
      </c>
      <c r="X63" s="51">
        <f>VLOOKUP(W63,'[1]LICZBA MIEJSC'!$A:$C,2,0)</f>
        <v>20</v>
      </c>
      <c r="Y63" s="51">
        <f>VLOOKUP(W63,'[1]LICZBA MIEJSC'!$A:$C,3,0)</f>
        <v>0</v>
      </c>
      <c r="Z63" s="51">
        <f t="shared" si="11"/>
        <v>20</v>
      </c>
      <c r="AA63" s="41">
        <f t="shared" si="12"/>
        <v>2</v>
      </c>
      <c r="AB63" s="101">
        <f t="shared" si="13"/>
        <v>0.1</v>
      </c>
    </row>
    <row r="64" spans="1:28" hidden="1" x14ac:dyDescent="0.25">
      <c r="A64" s="28" t="s">
        <v>178</v>
      </c>
      <c r="B64" s="45">
        <v>63</v>
      </c>
      <c r="C64" s="51">
        <v>1</v>
      </c>
      <c r="D64" s="51"/>
      <c r="E64" s="51"/>
      <c r="F64" s="44" t="s">
        <v>198</v>
      </c>
      <c r="G64" s="141" t="str">
        <f t="shared" si="10"/>
        <v>rk_04</v>
      </c>
      <c r="H64" s="141" t="s">
        <v>620</v>
      </c>
      <c r="I64" s="153">
        <v>43264</v>
      </c>
      <c r="J64" s="99" t="s">
        <v>141</v>
      </c>
      <c r="K64" s="155" t="s">
        <v>168</v>
      </c>
      <c r="L64" s="51"/>
      <c r="M64" s="170" t="s">
        <v>178</v>
      </c>
      <c r="N64" s="43">
        <v>0.62638888888888888</v>
      </c>
      <c r="O64" s="51">
        <v>1</v>
      </c>
      <c r="P64" s="51" t="s">
        <v>16</v>
      </c>
      <c r="Q64" s="51"/>
      <c r="R64" s="51"/>
      <c r="S64" s="51"/>
      <c r="T64" s="97">
        <f t="shared" si="4"/>
        <v>0.625</v>
      </c>
      <c r="U64" s="97">
        <f t="shared" si="5"/>
        <v>0.625</v>
      </c>
      <c r="V64" s="41" t="str">
        <f>IFERROR(VLOOKUP(L64,'[1]ZESTAWIENIE NUMERÓW BOCZNYCH'!$A:$B,1,0),"")</f>
        <v/>
      </c>
      <c r="W64" s="51" t="str">
        <f>IFERROR(VLOOKUP(V64,'[1]ZESTAWIENIE NUMERÓW BOCZNYCH'!$A:$B,2,0),P64)</f>
        <v>B</v>
      </c>
      <c r="X64" s="51">
        <f>VLOOKUP(W64,'[1]LICZBA MIEJSC'!$A:$C,2,0)</f>
        <v>20</v>
      </c>
      <c r="Y64" s="51">
        <f>VLOOKUP(W64,'[1]LICZBA MIEJSC'!$A:$C,3,0)</f>
        <v>0</v>
      </c>
      <c r="Z64" s="51">
        <f t="shared" si="11"/>
        <v>20</v>
      </c>
      <c r="AA64" s="41">
        <f t="shared" si="12"/>
        <v>2</v>
      </c>
      <c r="AB64" s="101">
        <f t="shared" si="13"/>
        <v>0.1</v>
      </c>
    </row>
    <row r="65" spans="1:28" hidden="1" x14ac:dyDescent="0.25">
      <c r="A65" s="28" t="s">
        <v>178</v>
      </c>
      <c r="B65" s="45">
        <v>64</v>
      </c>
      <c r="C65" s="51">
        <v>1</v>
      </c>
      <c r="D65" s="51"/>
      <c r="E65" s="51"/>
      <c r="F65" s="44" t="s">
        <v>198</v>
      </c>
      <c r="G65" s="141" t="str">
        <f t="shared" si="10"/>
        <v>rk_04</v>
      </c>
      <c r="H65" s="141" t="s">
        <v>620</v>
      </c>
      <c r="I65" s="153">
        <v>43264</v>
      </c>
      <c r="J65" s="48" t="s">
        <v>141</v>
      </c>
      <c r="K65" s="155" t="s">
        <v>180</v>
      </c>
      <c r="L65" s="51"/>
      <c r="M65" s="170" t="s">
        <v>178</v>
      </c>
      <c r="N65" s="43">
        <v>0.64027777777777772</v>
      </c>
      <c r="O65" s="51">
        <v>0</v>
      </c>
      <c r="P65" s="51" t="s">
        <v>13</v>
      </c>
      <c r="Q65" s="51"/>
      <c r="R65" s="51"/>
      <c r="S65" s="51"/>
      <c r="T65" s="97">
        <f t="shared" si="4"/>
        <v>0.63541666666666663</v>
      </c>
      <c r="U65" s="97">
        <f t="shared" si="5"/>
        <v>0.625</v>
      </c>
      <c r="V65" s="41" t="str">
        <f>IFERROR(VLOOKUP(L65,'[1]ZESTAWIENIE NUMERÓW BOCZNYCH'!$A:$B,1,0),"")</f>
        <v/>
      </c>
      <c r="W65" s="51" t="str">
        <f>IFERROR(VLOOKUP(V65,'[1]ZESTAWIENIE NUMERÓW BOCZNYCH'!$A:$B,2,0),P65)</f>
        <v>AZ</v>
      </c>
      <c r="X65" s="51">
        <f>VLOOKUP(W65,'[1]LICZBA MIEJSC'!$A:$C,2,0)</f>
        <v>40</v>
      </c>
      <c r="Y65" s="51">
        <f>VLOOKUP(W65,'[1]LICZBA MIEJSC'!$A:$C,3,0)</f>
        <v>60</v>
      </c>
      <c r="Z65" s="51">
        <f t="shared" si="11"/>
        <v>100</v>
      </c>
      <c r="AA65" s="41">
        <f t="shared" si="12"/>
        <v>0</v>
      </c>
      <c r="AB65" s="101">
        <f t="shared" si="13"/>
        <v>0</v>
      </c>
    </row>
    <row r="66" spans="1:28" hidden="1" x14ac:dyDescent="0.25">
      <c r="A66" s="28" t="s">
        <v>178</v>
      </c>
      <c r="B66" s="45">
        <v>65</v>
      </c>
      <c r="C66" s="51">
        <v>1</v>
      </c>
      <c r="D66" s="51"/>
      <c r="E66" s="51"/>
      <c r="F66" s="44" t="s">
        <v>198</v>
      </c>
      <c r="G66" s="141" t="str">
        <f t="shared" si="10"/>
        <v>rk_04</v>
      </c>
      <c r="H66" s="141" t="s">
        <v>620</v>
      </c>
      <c r="I66" s="153">
        <v>43264</v>
      </c>
      <c r="J66" s="48" t="s">
        <v>141</v>
      </c>
      <c r="K66" s="168" t="s">
        <v>196</v>
      </c>
      <c r="L66" s="49"/>
      <c r="M66" s="170" t="s">
        <v>178</v>
      </c>
      <c r="N66" s="43">
        <v>0.66874999999999996</v>
      </c>
      <c r="O66" s="51">
        <v>2</v>
      </c>
      <c r="P66" s="51" t="s">
        <v>16</v>
      </c>
      <c r="Q66" s="51"/>
      <c r="R66" s="51"/>
      <c r="S66" s="51"/>
      <c r="T66" s="97">
        <f t="shared" si="4"/>
        <v>0.66666666666666663</v>
      </c>
      <c r="U66" s="97">
        <f t="shared" si="5"/>
        <v>0.66666666666666663</v>
      </c>
      <c r="V66" s="41" t="str">
        <f>IFERROR(VLOOKUP(L66,'[1]ZESTAWIENIE NUMERÓW BOCZNYCH'!$A:$B,1,0),"")</f>
        <v/>
      </c>
      <c r="W66" s="51" t="str">
        <f>IFERROR(VLOOKUP(V66,'[1]ZESTAWIENIE NUMERÓW BOCZNYCH'!$A:$B,2,0),P66)</f>
        <v>B</v>
      </c>
      <c r="X66" s="51">
        <f>VLOOKUP(W66,'[1]LICZBA MIEJSC'!$A:$C,2,0)</f>
        <v>20</v>
      </c>
      <c r="Y66" s="51">
        <f>VLOOKUP(W66,'[1]LICZBA MIEJSC'!$A:$C,3,0)</f>
        <v>0</v>
      </c>
      <c r="Z66" s="51">
        <f t="shared" ref="Z66:Z78" si="14">X66+Y66</f>
        <v>20</v>
      </c>
      <c r="AA66" s="41">
        <f t="shared" ref="AA66:AA78" si="15">ROUND(IF(O66=$AD$1,0,IF(O66=$AF$1,Z66*0.1,IF(O66=$AH$1,X66/2,IF(O66=$AJ$1,X66*0.9,IF(O66=$AL$1,X66+(Y66*0.5),IF(O66=$AN$1,Z66*0.9,IF(O66=$AP$1,Z66*1.1,"BŁĄD"))))))),0)</f>
        <v>10</v>
      </c>
      <c r="AB66" s="101">
        <f t="shared" si="13"/>
        <v>0.5</v>
      </c>
    </row>
    <row r="67" spans="1:28" hidden="1" x14ac:dyDescent="0.25">
      <c r="A67" s="28" t="s">
        <v>178</v>
      </c>
      <c r="B67" s="45">
        <v>66</v>
      </c>
      <c r="C67" s="51">
        <v>2</v>
      </c>
      <c r="D67" s="51"/>
      <c r="E67" s="51"/>
      <c r="F67" s="44" t="s">
        <v>198</v>
      </c>
      <c r="G67" s="141" t="str">
        <f t="shared" ref="G67:G78" si="16">IF(ISERROR(RIGHT(LEFT(F67,FIND("_",MID(F67,4,150))+2))*1),LEFT(F67,FIND("_",MID(F67,4,150))+1),LEFT(F67,FIND("_",MID(F67,4,150))+2))</f>
        <v>rk_04</v>
      </c>
      <c r="H67" s="141" t="s">
        <v>620</v>
      </c>
      <c r="I67" s="153">
        <v>43264</v>
      </c>
      <c r="J67" s="99" t="s">
        <v>141</v>
      </c>
      <c r="K67" s="155" t="s">
        <v>168</v>
      </c>
      <c r="L67" s="51"/>
      <c r="M67" s="170" t="s">
        <v>178</v>
      </c>
      <c r="N67" s="43">
        <v>0.7055555555555556</v>
      </c>
      <c r="O67" s="51">
        <v>0</v>
      </c>
      <c r="P67" s="51" t="s">
        <v>16</v>
      </c>
      <c r="Q67" s="51"/>
      <c r="R67" s="51"/>
      <c r="S67" s="51"/>
      <c r="T67" s="97">
        <f t="shared" ref="T67:T130" si="17">FLOOR(N67,"0:15")</f>
        <v>0.69791666666666663</v>
      </c>
      <c r="U67" s="97">
        <f t="shared" ref="U67:U130" si="18">FLOOR(N67,TIME(1,0,0))</f>
        <v>0.66666666666666663</v>
      </c>
      <c r="V67" s="41" t="str">
        <f>IFERROR(VLOOKUP(L67,'[1]ZESTAWIENIE NUMERÓW BOCZNYCH'!$A:$B,1,0),"")</f>
        <v/>
      </c>
      <c r="W67" s="51" t="str">
        <f>IFERROR(VLOOKUP(V67,'[1]ZESTAWIENIE NUMERÓW BOCZNYCH'!$A:$B,2,0),P67)</f>
        <v>B</v>
      </c>
      <c r="X67" s="51">
        <f>VLOOKUP(W67,'[1]LICZBA MIEJSC'!$A:$C,2,0)</f>
        <v>20</v>
      </c>
      <c r="Y67" s="51">
        <f>VLOOKUP(W67,'[1]LICZBA MIEJSC'!$A:$C,3,0)</f>
        <v>0</v>
      </c>
      <c r="Z67" s="51">
        <f t="shared" si="14"/>
        <v>20</v>
      </c>
      <c r="AA67" s="41">
        <f t="shared" si="15"/>
        <v>0</v>
      </c>
      <c r="AB67" s="101">
        <f t="shared" ref="AB67:AB78" si="19">AA67/Z67</f>
        <v>0</v>
      </c>
    </row>
    <row r="68" spans="1:28" hidden="1" x14ac:dyDescent="0.25">
      <c r="A68" s="28" t="s">
        <v>178</v>
      </c>
      <c r="B68" s="45">
        <v>67</v>
      </c>
      <c r="C68" s="51">
        <v>2</v>
      </c>
      <c r="D68" s="51"/>
      <c r="E68" s="51"/>
      <c r="F68" s="44" t="s">
        <v>198</v>
      </c>
      <c r="G68" s="141" t="str">
        <f t="shared" si="16"/>
        <v>rk_04</v>
      </c>
      <c r="H68" s="141" t="s">
        <v>619</v>
      </c>
      <c r="I68" s="153">
        <v>43264</v>
      </c>
      <c r="J68" s="99" t="s">
        <v>141</v>
      </c>
      <c r="K68" s="155" t="s">
        <v>168</v>
      </c>
      <c r="L68" s="51"/>
      <c r="M68" s="141" t="s">
        <v>621</v>
      </c>
      <c r="N68" s="43">
        <v>0.27777777777777779</v>
      </c>
      <c r="O68" s="51">
        <v>1</v>
      </c>
      <c r="P68" s="51" t="s">
        <v>16</v>
      </c>
      <c r="Q68" s="51"/>
      <c r="R68" s="51"/>
      <c r="S68" s="51"/>
      <c r="T68" s="97">
        <f t="shared" si="17"/>
        <v>0.27083333333333331</v>
      </c>
      <c r="U68" s="97">
        <f t="shared" si="18"/>
        <v>0.25</v>
      </c>
      <c r="V68" s="41" t="str">
        <f>IFERROR(VLOOKUP(L68,'[1]ZESTAWIENIE NUMERÓW BOCZNYCH'!$A:$B,1,0),"")</f>
        <v/>
      </c>
      <c r="W68" s="51" t="str">
        <f>IFERROR(VLOOKUP(V68,'[1]ZESTAWIENIE NUMERÓW BOCZNYCH'!$A:$B,2,0),P68)</f>
        <v>B</v>
      </c>
      <c r="X68" s="51">
        <f>VLOOKUP(W68,'[1]LICZBA MIEJSC'!$A:$C,2,0)</f>
        <v>20</v>
      </c>
      <c r="Y68" s="51">
        <f>VLOOKUP(W68,'[1]LICZBA MIEJSC'!$A:$C,3,0)</f>
        <v>0</v>
      </c>
      <c r="Z68" s="51">
        <f t="shared" si="14"/>
        <v>20</v>
      </c>
      <c r="AA68" s="41">
        <f t="shared" si="15"/>
        <v>2</v>
      </c>
      <c r="AB68" s="101">
        <f t="shared" si="19"/>
        <v>0.1</v>
      </c>
    </row>
    <row r="69" spans="1:28" hidden="1" x14ac:dyDescent="0.25">
      <c r="A69" s="28" t="s">
        <v>178</v>
      </c>
      <c r="B69" s="45">
        <v>68</v>
      </c>
      <c r="C69" s="51">
        <v>2</v>
      </c>
      <c r="D69" s="51"/>
      <c r="E69" s="51"/>
      <c r="F69" s="44" t="s">
        <v>198</v>
      </c>
      <c r="G69" s="141" t="str">
        <f t="shared" si="16"/>
        <v>rk_04</v>
      </c>
      <c r="H69" s="141" t="s">
        <v>619</v>
      </c>
      <c r="I69" s="153">
        <v>43264</v>
      </c>
      <c r="J69" s="48" t="s">
        <v>141</v>
      </c>
      <c r="K69" s="168" t="s">
        <v>135</v>
      </c>
      <c r="L69" s="51"/>
      <c r="M69" s="141" t="s">
        <v>621</v>
      </c>
      <c r="N69" s="43">
        <v>0.29236111111111113</v>
      </c>
      <c r="O69" s="51">
        <v>1</v>
      </c>
      <c r="P69" s="51" t="s">
        <v>13</v>
      </c>
      <c r="Q69" s="51"/>
      <c r="R69" s="51"/>
      <c r="S69" s="51"/>
      <c r="T69" s="97">
        <f t="shared" si="17"/>
        <v>0.29166666666666663</v>
      </c>
      <c r="U69" s="97">
        <f t="shared" si="18"/>
        <v>0.29166666666666663</v>
      </c>
      <c r="V69" s="41" t="str">
        <f>IFERROR(VLOOKUP(L69,'[1]ZESTAWIENIE NUMERÓW BOCZNYCH'!$A:$B,1,0),"")</f>
        <v/>
      </c>
      <c r="W69" s="51" t="str">
        <f>IFERROR(VLOOKUP(V69,'[1]ZESTAWIENIE NUMERÓW BOCZNYCH'!$A:$B,2,0),P69)</f>
        <v>AZ</v>
      </c>
      <c r="X69" s="51">
        <f>VLOOKUP(W69,'[1]LICZBA MIEJSC'!$A:$C,2,0)</f>
        <v>40</v>
      </c>
      <c r="Y69" s="51">
        <f>VLOOKUP(W69,'[1]LICZBA MIEJSC'!$A:$C,3,0)</f>
        <v>60</v>
      </c>
      <c r="Z69" s="51">
        <f t="shared" si="14"/>
        <v>100</v>
      </c>
      <c r="AA69" s="41">
        <f t="shared" si="15"/>
        <v>10</v>
      </c>
      <c r="AB69" s="101">
        <f t="shared" si="19"/>
        <v>0.1</v>
      </c>
    </row>
    <row r="70" spans="1:28" hidden="1" x14ac:dyDescent="0.25">
      <c r="A70" s="28" t="s">
        <v>178</v>
      </c>
      <c r="B70" s="45">
        <v>69</v>
      </c>
      <c r="C70" s="51">
        <v>2</v>
      </c>
      <c r="D70" s="51"/>
      <c r="E70" s="51"/>
      <c r="F70" s="44" t="s">
        <v>198</v>
      </c>
      <c r="G70" s="141" t="str">
        <f t="shared" si="16"/>
        <v>rk_04</v>
      </c>
      <c r="H70" s="141" t="s">
        <v>619</v>
      </c>
      <c r="I70" s="153">
        <v>43264</v>
      </c>
      <c r="J70" s="48" t="s">
        <v>141</v>
      </c>
      <c r="K70" s="168" t="s">
        <v>135</v>
      </c>
      <c r="L70" s="51"/>
      <c r="M70" s="141" t="s">
        <v>621</v>
      </c>
      <c r="N70" s="43">
        <v>0.3298611111111111</v>
      </c>
      <c r="O70" s="51">
        <v>1</v>
      </c>
      <c r="P70" s="51" t="s">
        <v>13</v>
      </c>
      <c r="Q70" s="51"/>
      <c r="R70" s="51"/>
      <c r="S70" s="51"/>
      <c r="T70" s="97">
        <f t="shared" si="17"/>
        <v>0.32291666666666663</v>
      </c>
      <c r="U70" s="97">
        <f t="shared" si="18"/>
        <v>0.29166666666666663</v>
      </c>
      <c r="V70" s="41" t="str">
        <f>IFERROR(VLOOKUP(L70,'[1]ZESTAWIENIE NUMERÓW BOCZNYCH'!$A:$B,1,0),"")</f>
        <v/>
      </c>
      <c r="W70" s="51" t="str">
        <f>IFERROR(VLOOKUP(V70,'[1]ZESTAWIENIE NUMERÓW BOCZNYCH'!$A:$B,2,0),P70)</f>
        <v>AZ</v>
      </c>
      <c r="X70" s="51">
        <f>VLOOKUP(W70,'[1]LICZBA MIEJSC'!$A:$C,2,0)</f>
        <v>40</v>
      </c>
      <c r="Y70" s="51">
        <f>VLOOKUP(W70,'[1]LICZBA MIEJSC'!$A:$C,3,0)</f>
        <v>60</v>
      </c>
      <c r="Z70" s="51">
        <f t="shared" si="14"/>
        <v>100</v>
      </c>
      <c r="AA70" s="41">
        <f t="shared" si="15"/>
        <v>10</v>
      </c>
      <c r="AB70" s="101">
        <f t="shared" si="19"/>
        <v>0.1</v>
      </c>
    </row>
    <row r="71" spans="1:28" hidden="1" x14ac:dyDescent="0.25">
      <c r="A71" s="28" t="s">
        <v>178</v>
      </c>
      <c r="B71" s="45">
        <v>70</v>
      </c>
      <c r="C71" s="51">
        <v>2</v>
      </c>
      <c r="D71" s="51"/>
      <c r="E71" s="51"/>
      <c r="F71" s="44" t="s">
        <v>198</v>
      </c>
      <c r="G71" s="141" t="str">
        <f t="shared" si="16"/>
        <v>rk_04</v>
      </c>
      <c r="H71" s="141" t="s">
        <v>619</v>
      </c>
      <c r="I71" s="153">
        <v>43264</v>
      </c>
      <c r="J71" s="99" t="s">
        <v>141</v>
      </c>
      <c r="K71" s="155" t="s">
        <v>168</v>
      </c>
      <c r="L71" s="51"/>
      <c r="M71" s="141" t="s">
        <v>621</v>
      </c>
      <c r="N71" s="43">
        <v>0.35069444444444442</v>
      </c>
      <c r="O71" s="51">
        <v>2</v>
      </c>
      <c r="P71" s="51" t="s">
        <v>16</v>
      </c>
      <c r="Q71" s="51"/>
      <c r="R71" s="51"/>
      <c r="S71" s="51"/>
      <c r="T71" s="97">
        <f t="shared" si="17"/>
        <v>0.34375</v>
      </c>
      <c r="U71" s="97">
        <f t="shared" si="18"/>
        <v>0.33333333333333331</v>
      </c>
      <c r="V71" s="41" t="str">
        <f>IFERROR(VLOOKUP(L71,'[1]ZESTAWIENIE NUMERÓW BOCZNYCH'!$A:$B,1,0),"")</f>
        <v/>
      </c>
      <c r="W71" s="51" t="str">
        <f>IFERROR(VLOOKUP(V71,'[1]ZESTAWIENIE NUMERÓW BOCZNYCH'!$A:$B,2,0),P71)</f>
        <v>B</v>
      </c>
      <c r="X71" s="51">
        <f>VLOOKUP(W71,'[1]LICZBA MIEJSC'!$A:$C,2,0)</f>
        <v>20</v>
      </c>
      <c r="Y71" s="51">
        <f>VLOOKUP(W71,'[1]LICZBA MIEJSC'!$A:$C,3,0)</f>
        <v>0</v>
      </c>
      <c r="Z71" s="51">
        <f t="shared" si="14"/>
        <v>20</v>
      </c>
      <c r="AA71" s="41">
        <f t="shared" si="15"/>
        <v>10</v>
      </c>
      <c r="AB71" s="101">
        <f t="shared" si="19"/>
        <v>0.5</v>
      </c>
    </row>
    <row r="72" spans="1:28" hidden="1" x14ac:dyDescent="0.25">
      <c r="A72" s="28" t="s">
        <v>178</v>
      </c>
      <c r="B72" s="45">
        <v>71</v>
      </c>
      <c r="C72" s="51">
        <v>2</v>
      </c>
      <c r="D72" s="51"/>
      <c r="E72" s="51"/>
      <c r="F72" s="44" t="s">
        <v>198</v>
      </c>
      <c r="G72" s="141" t="str">
        <f t="shared" si="16"/>
        <v>rk_04</v>
      </c>
      <c r="H72" s="141" t="s">
        <v>619</v>
      </c>
      <c r="I72" s="153">
        <v>43264</v>
      </c>
      <c r="J72" s="99" t="s">
        <v>141</v>
      </c>
      <c r="K72" s="155" t="s">
        <v>168</v>
      </c>
      <c r="L72" s="51"/>
      <c r="M72" s="141" t="s">
        <v>621</v>
      </c>
      <c r="N72" s="43">
        <v>0.38541666666666669</v>
      </c>
      <c r="O72" s="51">
        <v>2</v>
      </c>
      <c r="P72" s="51" t="s">
        <v>16</v>
      </c>
      <c r="Q72" s="51"/>
      <c r="R72" s="51"/>
      <c r="S72" s="51"/>
      <c r="T72" s="97">
        <f t="shared" si="17"/>
        <v>0.38541666666666663</v>
      </c>
      <c r="U72" s="97">
        <f t="shared" si="18"/>
        <v>0.375</v>
      </c>
      <c r="V72" s="41" t="str">
        <f>IFERROR(VLOOKUP(L72,'[1]ZESTAWIENIE NUMERÓW BOCZNYCH'!$A:$B,1,0),"")</f>
        <v/>
      </c>
      <c r="W72" s="51" t="str">
        <f>IFERROR(VLOOKUP(V72,'[1]ZESTAWIENIE NUMERÓW BOCZNYCH'!$A:$B,2,0),P72)</f>
        <v>B</v>
      </c>
      <c r="X72" s="51">
        <f>VLOOKUP(W72,'[1]LICZBA MIEJSC'!$A:$C,2,0)</f>
        <v>20</v>
      </c>
      <c r="Y72" s="51">
        <f>VLOOKUP(W72,'[1]LICZBA MIEJSC'!$A:$C,3,0)</f>
        <v>0</v>
      </c>
      <c r="Z72" s="51">
        <f t="shared" si="14"/>
        <v>20</v>
      </c>
      <c r="AA72" s="41">
        <f t="shared" si="15"/>
        <v>10</v>
      </c>
      <c r="AB72" s="101">
        <f t="shared" si="19"/>
        <v>0.5</v>
      </c>
    </row>
    <row r="73" spans="1:28" hidden="1" x14ac:dyDescent="0.25">
      <c r="A73" s="28" t="s">
        <v>178</v>
      </c>
      <c r="B73" s="45">
        <v>72</v>
      </c>
      <c r="C73" s="51">
        <v>2</v>
      </c>
      <c r="D73" s="51"/>
      <c r="E73" s="51"/>
      <c r="F73" s="44" t="s">
        <v>198</v>
      </c>
      <c r="G73" s="141" t="str">
        <f t="shared" si="16"/>
        <v>rk_04</v>
      </c>
      <c r="H73" s="141" t="s">
        <v>619</v>
      </c>
      <c r="I73" s="153">
        <v>43264</v>
      </c>
      <c r="J73" s="48" t="s">
        <v>141</v>
      </c>
      <c r="K73" s="155" t="s">
        <v>180</v>
      </c>
      <c r="L73" s="51"/>
      <c r="M73" s="141" t="s">
        <v>621</v>
      </c>
      <c r="N73" s="43">
        <v>0.6118055555555556</v>
      </c>
      <c r="O73" s="51">
        <v>1</v>
      </c>
      <c r="P73" s="51" t="s">
        <v>16</v>
      </c>
      <c r="Q73" s="51"/>
      <c r="R73" s="51"/>
      <c r="S73" s="51"/>
      <c r="T73" s="97">
        <f t="shared" si="17"/>
        <v>0.60416666666666663</v>
      </c>
      <c r="U73" s="97">
        <f t="shared" si="18"/>
        <v>0.58333333333333326</v>
      </c>
      <c r="V73" s="41" t="str">
        <f>IFERROR(VLOOKUP(L73,'[1]ZESTAWIENIE NUMERÓW BOCZNYCH'!$A:$B,1,0),"")</f>
        <v/>
      </c>
      <c r="W73" s="51" t="str">
        <f>IFERROR(VLOOKUP(V73,'[1]ZESTAWIENIE NUMERÓW BOCZNYCH'!$A:$B,2,0),P73)</f>
        <v>B</v>
      </c>
      <c r="X73" s="51">
        <f>VLOOKUP(W73,'[1]LICZBA MIEJSC'!$A:$C,2,0)</f>
        <v>20</v>
      </c>
      <c r="Y73" s="51">
        <f>VLOOKUP(W73,'[1]LICZBA MIEJSC'!$A:$C,3,0)</f>
        <v>0</v>
      </c>
      <c r="Z73" s="51">
        <f t="shared" si="14"/>
        <v>20</v>
      </c>
      <c r="AA73" s="41">
        <f t="shared" si="15"/>
        <v>2</v>
      </c>
      <c r="AB73" s="101">
        <f t="shared" si="19"/>
        <v>0.1</v>
      </c>
    </row>
    <row r="74" spans="1:28" hidden="1" x14ac:dyDescent="0.25">
      <c r="A74" s="28" t="s">
        <v>178</v>
      </c>
      <c r="B74" s="45">
        <v>73</v>
      </c>
      <c r="C74" s="51">
        <v>2</v>
      </c>
      <c r="D74" s="51"/>
      <c r="E74" s="51"/>
      <c r="F74" s="44" t="s">
        <v>198</v>
      </c>
      <c r="G74" s="141" t="str">
        <f t="shared" si="16"/>
        <v>rk_04</v>
      </c>
      <c r="H74" s="141" t="s">
        <v>619</v>
      </c>
      <c r="I74" s="153">
        <v>43264</v>
      </c>
      <c r="J74" s="99" t="s">
        <v>141</v>
      </c>
      <c r="K74" s="155" t="s">
        <v>168</v>
      </c>
      <c r="L74" s="51"/>
      <c r="M74" s="141" t="s">
        <v>621</v>
      </c>
      <c r="N74" s="43">
        <v>0.61944444444444446</v>
      </c>
      <c r="O74" s="51">
        <v>1</v>
      </c>
      <c r="P74" s="51" t="s">
        <v>16</v>
      </c>
      <c r="Q74" s="51"/>
      <c r="R74" s="51"/>
      <c r="S74" s="51"/>
      <c r="T74" s="97">
        <f t="shared" si="17"/>
        <v>0.61458333333333326</v>
      </c>
      <c r="U74" s="97">
        <f t="shared" si="18"/>
        <v>0.58333333333333326</v>
      </c>
      <c r="V74" s="41" t="str">
        <f>IFERROR(VLOOKUP(L74,'[1]ZESTAWIENIE NUMERÓW BOCZNYCH'!$A:$B,1,0),"")</f>
        <v/>
      </c>
      <c r="W74" s="51" t="str">
        <f>IFERROR(VLOOKUP(V74,'[1]ZESTAWIENIE NUMERÓW BOCZNYCH'!$A:$B,2,0),P74)</f>
        <v>B</v>
      </c>
      <c r="X74" s="51">
        <f>VLOOKUP(W74,'[1]LICZBA MIEJSC'!$A:$C,2,0)</f>
        <v>20</v>
      </c>
      <c r="Y74" s="51">
        <f>VLOOKUP(W74,'[1]LICZBA MIEJSC'!$A:$C,3,0)</f>
        <v>0</v>
      </c>
      <c r="Z74" s="51">
        <f t="shared" si="14"/>
        <v>20</v>
      </c>
      <c r="AA74" s="41">
        <f t="shared" si="15"/>
        <v>2</v>
      </c>
      <c r="AB74" s="101">
        <f t="shared" si="19"/>
        <v>0.1</v>
      </c>
    </row>
    <row r="75" spans="1:28" hidden="1" x14ac:dyDescent="0.25">
      <c r="A75" s="28" t="s">
        <v>178</v>
      </c>
      <c r="B75" s="45">
        <v>74</v>
      </c>
      <c r="C75" s="51">
        <v>2</v>
      </c>
      <c r="D75" s="51"/>
      <c r="E75" s="51"/>
      <c r="F75" s="44" t="s">
        <v>198</v>
      </c>
      <c r="G75" s="141" t="str">
        <f t="shared" si="16"/>
        <v>rk_04</v>
      </c>
      <c r="H75" s="141" t="s">
        <v>619</v>
      </c>
      <c r="I75" s="153">
        <v>43264</v>
      </c>
      <c r="J75" s="99" t="s">
        <v>141</v>
      </c>
      <c r="K75" s="155" t="s">
        <v>168</v>
      </c>
      <c r="L75" s="51"/>
      <c r="M75" s="141" t="s">
        <v>621</v>
      </c>
      <c r="N75" s="43">
        <v>0.65</v>
      </c>
      <c r="O75" s="51">
        <v>2</v>
      </c>
      <c r="P75" s="51" t="s">
        <v>16</v>
      </c>
      <c r="Q75" s="51"/>
      <c r="R75" s="51"/>
      <c r="S75" s="51"/>
      <c r="T75" s="97">
        <f t="shared" si="17"/>
        <v>0.64583333333333326</v>
      </c>
      <c r="U75" s="97">
        <f t="shared" si="18"/>
        <v>0.625</v>
      </c>
      <c r="V75" s="41" t="str">
        <f>IFERROR(VLOOKUP(L75,'[1]ZESTAWIENIE NUMERÓW BOCZNYCH'!$A:$B,1,0),"")</f>
        <v/>
      </c>
      <c r="W75" s="51" t="str">
        <f>IFERROR(VLOOKUP(V75,'[1]ZESTAWIENIE NUMERÓW BOCZNYCH'!$A:$B,2,0),P75)</f>
        <v>B</v>
      </c>
      <c r="X75" s="51">
        <f>VLOOKUP(W75,'[1]LICZBA MIEJSC'!$A:$C,2,0)</f>
        <v>20</v>
      </c>
      <c r="Y75" s="51">
        <f>VLOOKUP(W75,'[1]LICZBA MIEJSC'!$A:$C,3,0)</f>
        <v>0</v>
      </c>
      <c r="Z75" s="51">
        <f t="shared" si="14"/>
        <v>20</v>
      </c>
      <c r="AA75" s="41">
        <f t="shared" si="15"/>
        <v>10</v>
      </c>
      <c r="AB75" s="101">
        <f t="shared" si="19"/>
        <v>0.5</v>
      </c>
    </row>
    <row r="76" spans="1:28" hidden="1" x14ac:dyDescent="0.25">
      <c r="A76" s="28" t="s">
        <v>178</v>
      </c>
      <c r="B76" s="45">
        <v>75</v>
      </c>
      <c r="C76" s="51">
        <v>2</v>
      </c>
      <c r="D76" s="51"/>
      <c r="E76" s="51"/>
      <c r="F76" s="44" t="s">
        <v>198</v>
      </c>
      <c r="G76" s="141" t="str">
        <f t="shared" si="16"/>
        <v>rk_04</v>
      </c>
      <c r="H76" s="141" t="s">
        <v>619</v>
      </c>
      <c r="I76" s="153">
        <v>43264</v>
      </c>
      <c r="J76" s="48" t="s">
        <v>141</v>
      </c>
      <c r="K76" s="155" t="s">
        <v>180</v>
      </c>
      <c r="L76" s="51"/>
      <c r="M76" s="141" t="s">
        <v>621</v>
      </c>
      <c r="N76" s="43">
        <v>0.65694444444444444</v>
      </c>
      <c r="O76" s="51">
        <v>2</v>
      </c>
      <c r="P76" s="51" t="s">
        <v>13</v>
      </c>
      <c r="Q76" s="51"/>
      <c r="R76" s="51"/>
      <c r="S76" s="51"/>
      <c r="T76" s="97">
        <f t="shared" si="17"/>
        <v>0.65625</v>
      </c>
      <c r="U76" s="97">
        <f t="shared" si="18"/>
        <v>0.625</v>
      </c>
      <c r="V76" s="41" t="str">
        <f>IFERROR(VLOOKUP(L76,'[1]ZESTAWIENIE NUMERÓW BOCZNYCH'!$A:$B,1,0),"")</f>
        <v/>
      </c>
      <c r="W76" s="51" t="str">
        <f>IFERROR(VLOOKUP(V76,'[1]ZESTAWIENIE NUMERÓW BOCZNYCH'!$A:$B,2,0),P76)</f>
        <v>AZ</v>
      </c>
      <c r="X76" s="51">
        <f>VLOOKUP(W76,'[1]LICZBA MIEJSC'!$A:$C,2,0)</f>
        <v>40</v>
      </c>
      <c r="Y76" s="51">
        <f>VLOOKUP(W76,'[1]LICZBA MIEJSC'!$A:$C,3,0)</f>
        <v>60</v>
      </c>
      <c r="Z76" s="51">
        <f t="shared" si="14"/>
        <v>100</v>
      </c>
      <c r="AA76" s="41">
        <f t="shared" si="15"/>
        <v>20</v>
      </c>
      <c r="AB76" s="101">
        <f t="shared" si="19"/>
        <v>0.2</v>
      </c>
    </row>
    <row r="77" spans="1:28" hidden="1" x14ac:dyDescent="0.25">
      <c r="A77" s="28" t="s">
        <v>178</v>
      </c>
      <c r="B77" s="45">
        <v>76</v>
      </c>
      <c r="C77" s="51">
        <v>2</v>
      </c>
      <c r="D77" s="51"/>
      <c r="E77" s="51"/>
      <c r="F77" s="44" t="s">
        <v>198</v>
      </c>
      <c r="G77" s="141" t="str">
        <f t="shared" si="16"/>
        <v>rk_04</v>
      </c>
      <c r="H77" s="141" t="s">
        <v>619</v>
      </c>
      <c r="I77" s="153">
        <v>43264</v>
      </c>
      <c r="J77" s="48" t="s">
        <v>141</v>
      </c>
      <c r="K77" s="168" t="s">
        <v>188</v>
      </c>
      <c r="L77" s="51"/>
      <c r="M77" s="141" t="s">
        <v>621</v>
      </c>
      <c r="N77" s="43">
        <v>0.69166666666666665</v>
      </c>
      <c r="O77" s="51">
        <v>3</v>
      </c>
      <c r="P77" s="51" t="s">
        <v>16</v>
      </c>
      <c r="Q77" s="51"/>
      <c r="R77" s="51"/>
      <c r="S77" s="51"/>
      <c r="T77" s="97">
        <f t="shared" si="17"/>
        <v>0.6875</v>
      </c>
      <c r="U77" s="97">
        <f t="shared" si="18"/>
        <v>0.66666666666666663</v>
      </c>
      <c r="V77" s="41" t="str">
        <f>IFERROR(VLOOKUP(L77,'[1]ZESTAWIENIE NUMERÓW BOCZNYCH'!$A:$B,1,0),"")</f>
        <v/>
      </c>
      <c r="W77" s="51" t="str">
        <f>IFERROR(VLOOKUP(V77,'[1]ZESTAWIENIE NUMERÓW BOCZNYCH'!$A:$B,2,0),P77)</f>
        <v>B</v>
      </c>
      <c r="X77" s="51">
        <f>VLOOKUP(W77,'[1]LICZBA MIEJSC'!$A:$C,2,0)</f>
        <v>20</v>
      </c>
      <c r="Y77" s="51">
        <f>VLOOKUP(W77,'[1]LICZBA MIEJSC'!$A:$C,3,0)</f>
        <v>0</v>
      </c>
      <c r="Z77" s="51">
        <f t="shared" si="14"/>
        <v>20</v>
      </c>
      <c r="AA77" s="41">
        <f t="shared" si="15"/>
        <v>18</v>
      </c>
      <c r="AB77" s="101">
        <f t="shared" si="19"/>
        <v>0.9</v>
      </c>
    </row>
    <row r="78" spans="1:28" hidden="1" x14ac:dyDescent="0.25">
      <c r="A78" s="28" t="s">
        <v>178</v>
      </c>
      <c r="B78" s="45">
        <v>77</v>
      </c>
      <c r="C78" s="51">
        <v>2</v>
      </c>
      <c r="D78" s="51"/>
      <c r="E78" s="51"/>
      <c r="F78" s="44" t="s">
        <v>198</v>
      </c>
      <c r="G78" s="141" t="str">
        <f t="shared" si="16"/>
        <v>rk_04</v>
      </c>
      <c r="H78" s="141" t="s">
        <v>619</v>
      </c>
      <c r="I78" s="153">
        <v>43264</v>
      </c>
      <c r="J78" s="48" t="s">
        <v>141</v>
      </c>
      <c r="K78" s="168" t="s">
        <v>196</v>
      </c>
      <c r="L78" s="49"/>
      <c r="M78" s="141" t="s">
        <v>621</v>
      </c>
      <c r="N78" s="43">
        <v>0.70902777777777781</v>
      </c>
      <c r="O78" s="51">
        <v>0</v>
      </c>
      <c r="P78" s="51" t="s">
        <v>16</v>
      </c>
      <c r="Q78" s="51"/>
      <c r="R78" s="51"/>
      <c r="S78" s="51"/>
      <c r="T78" s="97">
        <f t="shared" si="17"/>
        <v>0.70833333333333326</v>
      </c>
      <c r="U78" s="97">
        <f t="shared" si="18"/>
        <v>0.70833333333333326</v>
      </c>
      <c r="V78" s="41" t="str">
        <f>IFERROR(VLOOKUP(L78,'[1]ZESTAWIENIE NUMERÓW BOCZNYCH'!$A:$B,1,0),"")</f>
        <v/>
      </c>
      <c r="W78" s="51" t="str">
        <f>IFERROR(VLOOKUP(V78,'[1]ZESTAWIENIE NUMERÓW BOCZNYCH'!$A:$B,2,0),P78)</f>
        <v>B</v>
      </c>
      <c r="X78" s="51">
        <f>VLOOKUP(W78,'[1]LICZBA MIEJSC'!$A:$C,2,0)</f>
        <v>20</v>
      </c>
      <c r="Y78" s="51">
        <f>VLOOKUP(W78,'[1]LICZBA MIEJSC'!$A:$C,3,0)</f>
        <v>0</v>
      </c>
      <c r="Z78" s="51">
        <f t="shared" si="14"/>
        <v>20</v>
      </c>
      <c r="AA78" s="41">
        <f t="shared" si="15"/>
        <v>0</v>
      </c>
      <c r="AB78" s="101">
        <f t="shared" si="19"/>
        <v>0</v>
      </c>
    </row>
    <row r="79" spans="1:28" hidden="1" x14ac:dyDescent="0.25">
      <c r="A79" s="28" t="s">
        <v>130</v>
      </c>
      <c r="B79" s="45">
        <v>79</v>
      </c>
      <c r="C79" s="51">
        <v>2</v>
      </c>
      <c r="D79" s="51"/>
      <c r="E79" s="51"/>
      <c r="F79" s="51" t="s">
        <v>200</v>
      </c>
      <c r="G79" s="141" t="str">
        <f t="shared" ref="G79:G96" si="20">IF(ISERROR(RIGHT(LEFT(F79,FIND("_",MID(F79,4,150))+2))*1),LEFT(F79,FIND("_",MID(F79,4,150))+1),LEFT(F79,FIND("_",MID(F79,4,150))+2))</f>
        <v>rk_05</v>
      </c>
      <c r="H79" s="141" t="s">
        <v>619</v>
      </c>
      <c r="I79" s="139">
        <v>43271</v>
      </c>
      <c r="J79" s="48" t="s">
        <v>141</v>
      </c>
      <c r="K79" s="168" t="s">
        <v>188</v>
      </c>
      <c r="L79" s="51"/>
      <c r="M79" s="148" t="s">
        <v>201</v>
      </c>
      <c r="N79" s="43">
        <v>0.26874999999999999</v>
      </c>
      <c r="O79" s="51">
        <v>0</v>
      </c>
      <c r="P79" s="51" t="s">
        <v>14</v>
      </c>
      <c r="Q79" s="51"/>
      <c r="R79" s="51"/>
      <c r="S79" s="51"/>
      <c r="T79" s="97">
        <f t="shared" si="17"/>
        <v>0.26041666666666663</v>
      </c>
      <c r="U79" s="97">
        <f t="shared" si="18"/>
        <v>0.25</v>
      </c>
      <c r="V79" s="41" t="str">
        <f>IFERROR(VLOOKUP(L79,'[1]ZESTAWIENIE NUMERÓW BOCZNYCH'!$A:$B,1,0),"")</f>
        <v/>
      </c>
      <c r="W79" s="51" t="str">
        <f>IFERROR(VLOOKUP(V79,'[1]ZESTAWIENIE NUMERÓW BOCZNYCH'!$A:$B,2,0),P79)</f>
        <v>AK</v>
      </c>
      <c r="X79" s="51">
        <f>VLOOKUP(W79,'[1]LICZBA MIEJSC'!$A:$C,2,0)</f>
        <v>20</v>
      </c>
      <c r="Y79" s="51">
        <f>VLOOKUP(W79,'[1]LICZBA MIEJSC'!$A:$C,3,0)</f>
        <v>60</v>
      </c>
      <c r="Z79" s="51">
        <f t="shared" ref="Z79:Z110" si="21">X79+Y79</f>
        <v>80</v>
      </c>
      <c r="AA79" s="41">
        <f t="shared" ref="AA79:AA110" si="22">ROUND(IF(O79=$AD$1,0,IF(O79=$AF$1,Z79*0.1,IF(O79=$AH$1,X79/2,IF(O79=$AJ$1,X79*0.9,IF(O79=$AL$1,X79+(Y79*0.5),IF(O79=$AN$1,Z79*0.9,IF(O79=$AP$1,Z79*1.1,"BŁĄD"))))))),0)</f>
        <v>0</v>
      </c>
      <c r="AB79" s="101">
        <f t="shared" ref="AB79:AB110" si="23">AA79/Z79</f>
        <v>0</v>
      </c>
    </row>
    <row r="80" spans="1:28" hidden="1" x14ac:dyDescent="0.25">
      <c r="A80" s="28" t="s">
        <v>130</v>
      </c>
      <c r="B80" s="45">
        <v>84</v>
      </c>
      <c r="C80" s="51">
        <v>2</v>
      </c>
      <c r="D80" s="51"/>
      <c r="E80" s="51"/>
      <c r="F80" s="51" t="s">
        <v>200</v>
      </c>
      <c r="G80" s="141" t="str">
        <f t="shared" si="20"/>
        <v>rk_05</v>
      </c>
      <c r="H80" s="141" t="s">
        <v>619</v>
      </c>
      <c r="I80" s="139">
        <v>43271</v>
      </c>
      <c r="J80" s="48" t="s">
        <v>141</v>
      </c>
      <c r="K80" s="168" t="s">
        <v>196</v>
      </c>
      <c r="L80" s="51"/>
      <c r="M80" s="141" t="s">
        <v>201</v>
      </c>
      <c r="N80" s="43">
        <v>0.31944444444444448</v>
      </c>
      <c r="O80" s="51">
        <v>1</v>
      </c>
      <c r="P80" s="51" t="s">
        <v>14</v>
      </c>
      <c r="Q80" s="51"/>
      <c r="R80" s="51"/>
      <c r="S80" s="51"/>
      <c r="T80" s="97">
        <f t="shared" si="17"/>
        <v>0.3125</v>
      </c>
      <c r="U80" s="97">
        <f t="shared" si="18"/>
        <v>0.29166666666666663</v>
      </c>
      <c r="V80" s="41" t="str">
        <f>IFERROR(VLOOKUP(L80,'[1]ZESTAWIENIE NUMERÓW BOCZNYCH'!$A:$B,1,0),"")</f>
        <v/>
      </c>
      <c r="W80" s="51" t="str">
        <f>IFERROR(VLOOKUP(V80,'[1]ZESTAWIENIE NUMERÓW BOCZNYCH'!$A:$B,2,0),P80)</f>
        <v>AK</v>
      </c>
      <c r="X80" s="51">
        <f>VLOOKUP(W80,'[1]LICZBA MIEJSC'!$A:$C,2,0)</f>
        <v>20</v>
      </c>
      <c r="Y80" s="51">
        <f>VLOOKUP(W80,'[1]LICZBA MIEJSC'!$A:$C,3,0)</f>
        <v>60</v>
      </c>
      <c r="Z80" s="51">
        <f t="shared" si="21"/>
        <v>80</v>
      </c>
      <c r="AA80" s="41">
        <f t="shared" si="22"/>
        <v>8</v>
      </c>
      <c r="AB80" s="101">
        <f t="shared" si="23"/>
        <v>0.1</v>
      </c>
    </row>
    <row r="81" spans="1:28" hidden="1" x14ac:dyDescent="0.25">
      <c r="A81" s="28" t="s">
        <v>130</v>
      </c>
      <c r="B81" s="45">
        <v>78</v>
      </c>
      <c r="C81" s="51">
        <v>1</v>
      </c>
      <c r="D81" s="51"/>
      <c r="E81" s="51"/>
      <c r="F81" s="51" t="s">
        <v>200</v>
      </c>
      <c r="G81" s="141" t="str">
        <f t="shared" si="20"/>
        <v>rk_05</v>
      </c>
      <c r="H81" s="141" t="s">
        <v>620</v>
      </c>
      <c r="I81" s="139">
        <v>43271</v>
      </c>
      <c r="J81" s="48" t="s">
        <v>141</v>
      </c>
      <c r="K81" s="168" t="s">
        <v>196</v>
      </c>
      <c r="L81" s="51"/>
      <c r="M81" s="148" t="s">
        <v>130</v>
      </c>
      <c r="N81" s="43">
        <v>0.25347222222222221</v>
      </c>
      <c r="O81" s="51">
        <v>1</v>
      </c>
      <c r="P81" s="51" t="s">
        <v>14</v>
      </c>
      <c r="Q81" s="51"/>
      <c r="R81" s="51"/>
      <c r="S81" s="51"/>
      <c r="T81" s="97">
        <f t="shared" si="17"/>
        <v>0.25</v>
      </c>
      <c r="U81" s="97">
        <f t="shared" si="18"/>
        <v>0.25</v>
      </c>
      <c r="V81" s="41" t="str">
        <f>IFERROR(VLOOKUP(L81,'[1]ZESTAWIENIE NUMERÓW BOCZNYCH'!$A:$B,1,0),"")</f>
        <v/>
      </c>
      <c r="W81" s="51" t="str">
        <f>IFERROR(VLOOKUP(V81,'[1]ZESTAWIENIE NUMERÓW BOCZNYCH'!$A:$B,2,0),P81)</f>
        <v>AK</v>
      </c>
      <c r="X81" s="51">
        <f>VLOOKUP(W81,'[1]LICZBA MIEJSC'!$A:$C,2,0)</f>
        <v>20</v>
      </c>
      <c r="Y81" s="51">
        <f>VLOOKUP(W81,'[1]LICZBA MIEJSC'!$A:$C,3,0)</f>
        <v>60</v>
      </c>
      <c r="Z81" s="51">
        <f t="shared" si="21"/>
        <v>80</v>
      </c>
      <c r="AA81" s="41">
        <f t="shared" si="22"/>
        <v>8</v>
      </c>
      <c r="AB81" s="101">
        <f t="shared" si="23"/>
        <v>0.1</v>
      </c>
    </row>
    <row r="82" spans="1:28" hidden="1" x14ac:dyDescent="0.25">
      <c r="A82" s="28" t="s">
        <v>130</v>
      </c>
      <c r="B82" s="45">
        <v>81</v>
      </c>
      <c r="C82" s="51">
        <v>1</v>
      </c>
      <c r="D82" s="51"/>
      <c r="E82" s="51"/>
      <c r="F82" s="51" t="s">
        <v>200</v>
      </c>
      <c r="G82" s="141" t="str">
        <f t="shared" si="20"/>
        <v>rk_05</v>
      </c>
      <c r="H82" s="141" t="s">
        <v>620</v>
      </c>
      <c r="I82" s="139">
        <v>43271</v>
      </c>
      <c r="J82" s="48" t="s">
        <v>141</v>
      </c>
      <c r="K82" s="168" t="s">
        <v>196</v>
      </c>
      <c r="L82" s="51"/>
      <c r="M82" s="141" t="s">
        <v>130</v>
      </c>
      <c r="N82" s="43">
        <v>0.29791666666666666</v>
      </c>
      <c r="O82" s="51">
        <v>3</v>
      </c>
      <c r="P82" s="51" t="s">
        <v>14</v>
      </c>
      <c r="Q82" s="51"/>
      <c r="R82" s="51"/>
      <c r="S82" s="51"/>
      <c r="T82" s="97">
        <f t="shared" si="17"/>
        <v>0.29166666666666663</v>
      </c>
      <c r="U82" s="97">
        <f t="shared" si="18"/>
        <v>0.29166666666666663</v>
      </c>
      <c r="V82" s="41" t="str">
        <f>IFERROR(VLOOKUP(L82,'[1]ZESTAWIENIE NUMERÓW BOCZNYCH'!$A:$B,1,0),"")</f>
        <v/>
      </c>
      <c r="W82" s="51" t="str">
        <f>IFERROR(VLOOKUP(V82,'[1]ZESTAWIENIE NUMERÓW BOCZNYCH'!$A:$B,2,0),P82)</f>
        <v>AK</v>
      </c>
      <c r="X82" s="51">
        <f>VLOOKUP(W82,'[1]LICZBA MIEJSC'!$A:$C,2,0)</f>
        <v>20</v>
      </c>
      <c r="Y82" s="51">
        <f>VLOOKUP(W82,'[1]LICZBA MIEJSC'!$A:$C,3,0)</f>
        <v>60</v>
      </c>
      <c r="Z82" s="51">
        <f t="shared" si="21"/>
        <v>80</v>
      </c>
      <c r="AA82" s="41">
        <f t="shared" si="22"/>
        <v>18</v>
      </c>
      <c r="AB82" s="101">
        <f t="shared" si="23"/>
        <v>0.22500000000000001</v>
      </c>
    </row>
    <row r="83" spans="1:28" hidden="1" x14ac:dyDescent="0.25">
      <c r="A83" s="28" t="s">
        <v>130</v>
      </c>
      <c r="B83" s="45">
        <v>82</v>
      </c>
      <c r="C83" s="51">
        <v>1</v>
      </c>
      <c r="D83" s="51"/>
      <c r="E83" s="51"/>
      <c r="F83" s="51" t="s">
        <v>200</v>
      </c>
      <c r="G83" s="141" t="str">
        <f t="shared" si="20"/>
        <v>rk_05</v>
      </c>
      <c r="H83" s="141" t="s">
        <v>620</v>
      </c>
      <c r="I83" s="139">
        <v>43271</v>
      </c>
      <c r="J83" s="48" t="s">
        <v>141</v>
      </c>
      <c r="K83" s="168" t="s">
        <v>196</v>
      </c>
      <c r="L83" s="51" t="s">
        <v>202</v>
      </c>
      <c r="M83" s="141" t="s">
        <v>130</v>
      </c>
      <c r="N83" s="43">
        <v>0.30763888888888891</v>
      </c>
      <c r="O83" s="51">
        <v>1</v>
      </c>
      <c r="P83" s="51" t="s">
        <v>14</v>
      </c>
      <c r="Q83" s="51"/>
      <c r="R83" s="51"/>
      <c r="S83" s="51"/>
      <c r="T83" s="97">
        <f t="shared" si="17"/>
        <v>0.30208333333333331</v>
      </c>
      <c r="U83" s="97">
        <f t="shared" si="18"/>
        <v>0.29166666666666663</v>
      </c>
      <c r="V83" s="41" t="str">
        <f>IFERROR(VLOOKUP(L83,'[1]ZESTAWIENIE NUMERÓW BOCZNYCH'!$A:$B,1,0),"")</f>
        <v/>
      </c>
      <c r="W83" s="51" t="str">
        <f>IFERROR(VLOOKUP(V83,'[1]ZESTAWIENIE NUMERÓW BOCZNYCH'!$A:$B,2,0),P83)</f>
        <v>AK</v>
      </c>
      <c r="X83" s="51">
        <f>VLOOKUP(W83,'[1]LICZBA MIEJSC'!$A:$C,2,0)</f>
        <v>20</v>
      </c>
      <c r="Y83" s="51">
        <f>VLOOKUP(W83,'[1]LICZBA MIEJSC'!$A:$C,3,0)</f>
        <v>60</v>
      </c>
      <c r="Z83" s="51">
        <f t="shared" si="21"/>
        <v>80</v>
      </c>
      <c r="AA83" s="41">
        <f t="shared" si="22"/>
        <v>8</v>
      </c>
      <c r="AB83" s="101">
        <f t="shared" si="23"/>
        <v>0.1</v>
      </c>
    </row>
    <row r="84" spans="1:28" hidden="1" x14ac:dyDescent="0.25">
      <c r="A84" s="28" t="s">
        <v>130</v>
      </c>
      <c r="B84" s="45">
        <v>85</v>
      </c>
      <c r="C84" s="51">
        <v>1</v>
      </c>
      <c r="D84" s="51"/>
      <c r="E84" s="51"/>
      <c r="F84" s="51" t="s">
        <v>200</v>
      </c>
      <c r="G84" s="141" t="str">
        <f t="shared" si="20"/>
        <v>rk_05</v>
      </c>
      <c r="H84" s="141" t="s">
        <v>620</v>
      </c>
      <c r="I84" s="139">
        <v>43271</v>
      </c>
      <c r="J84" s="48" t="s">
        <v>141</v>
      </c>
      <c r="K84" s="168" t="s">
        <v>188</v>
      </c>
      <c r="L84" s="51"/>
      <c r="M84" s="148" t="s">
        <v>130</v>
      </c>
      <c r="N84" s="43">
        <v>0.32013888888888892</v>
      </c>
      <c r="O84" s="51">
        <v>2</v>
      </c>
      <c r="P84" s="51" t="s">
        <v>14</v>
      </c>
      <c r="Q84" s="51"/>
      <c r="R84" s="51"/>
      <c r="S84" s="51"/>
      <c r="T84" s="97">
        <f t="shared" si="17"/>
        <v>0.3125</v>
      </c>
      <c r="U84" s="97">
        <f t="shared" si="18"/>
        <v>0.29166666666666663</v>
      </c>
      <c r="V84" s="41" t="str">
        <f>IFERROR(VLOOKUP(L84,'[1]ZESTAWIENIE NUMERÓW BOCZNYCH'!$A:$B,1,0),"")</f>
        <v/>
      </c>
      <c r="W84" s="51" t="str">
        <f>IFERROR(VLOOKUP(V84,'[1]ZESTAWIENIE NUMERÓW BOCZNYCH'!$A:$B,2,0),P84)</f>
        <v>AK</v>
      </c>
      <c r="X84" s="51">
        <f>VLOOKUP(W84,'[1]LICZBA MIEJSC'!$A:$C,2,0)</f>
        <v>20</v>
      </c>
      <c r="Y84" s="51">
        <f>VLOOKUP(W84,'[1]LICZBA MIEJSC'!$A:$C,3,0)</f>
        <v>60</v>
      </c>
      <c r="Z84" s="51">
        <f t="shared" si="21"/>
        <v>80</v>
      </c>
      <c r="AA84" s="41">
        <f t="shared" si="22"/>
        <v>10</v>
      </c>
      <c r="AB84" s="101">
        <f t="shared" si="23"/>
        <v>0.125</v>
      </c>
    </row>
    <row r="85" spans="1:28" hidden="1" x14ac:dyDescent="0.25">
      <c r="A85" s="28" t="s">
        <v>130</v>
      </c>
      <c r="B85" s="45">
        <v>87</v>
      </c>
      <c r="C85" s="51">
        <v>1</v>
      </c>
      <c r="D85" s="51"/>
      <c r="E85" s="51"/>
      <c r="F85" s="51" t="s">
        <v>200</v>
      </c>
      <c r="G85" s="141" t="str">
        <f t="shared" si="20"/>
        <v>rk_05</v>
      </c>
      <c r="H85" s="141" t="s">
        <v>620</v>
      </c>
      <c r="I85" s="139">
        <v>43271</v>
      </c>
      <c r="J85" s="317" t="s">
        <v>158</v>
      </c>
      <c r="K85" s="155" t="s">
        <v>158</v>
      </c>
      <c r="L85" s="51"/>
      <c r="M85" s="141" t="s">
        <v>130</v>
      </c>
      <c r="N85" s="43">
        <v>0.38055555555555554</v>
      </c>
      <c r="O85" s="51">
        <v>3</v>
      </c>
      <c r="P85" s="184" t="s">
        <v>16</v>
      </c>
      <c r="Q85" s="51"/>
      <c r="R85" s="51"/>
      <c r="S85" s="51"/>
      <c r="T85" s="97">
        <f t="shared" si="17"/>
        <v>0.375</v>
      </c>
      <c r="U85" s="97">
        <f t="shared" si="18"/>
        <v>0.375</v>
      </c>
      <c r="V85" s="41" t="str">
        <f>IFERROR(VLOOKUP(L85,'[1]ZESTAWIENIE NUMERÓW BOCZNYCH'!$A:$B,1,0),"")</f>
        <v/>
      </c>
      <c r="W85" s="51" t="str">
        <f>IFERROR(VLOOKUP(V85,'[1]ZESTAWIENIE NUMERÓW BOCZNYCH'!$A:$B,2,0),P85)</f>
        <v>B</v>
      </c>
      <c r="X85" s="51">
        <f>VLOOKUP(W85,'[1]LICZBA MIEJSC'!$A:$C,2,0)</f>
        <v>20</v>
      </c>
      <c r="Y85" s="51">
        <f>VLOOKUP(W85,'[1]LICZBA MIEJSC'!$A:$C,3,0)</f>
        <v>0</v>
      </c>
      <c r="Z85" s="51">
        <f t="shared" si="21"/>
        <v>20</v>
      </c>
      <c r="AA85" s="41">
        <f t="shared" si="22"/>
        <v>18</v>
      </c>
      <c r="AB85" s="101">
        <f t="shared" si="23"/>
        <v>0.9</v>
      </c>
    </row>
    <row r="86" spans="1:28" hidden="1" x14ac:dyDescent="0.25">
      <c r="A86" s="28" t="s">
        <v>130</v>
      </c>
      <c r="B86" s="45">
        <v>88</v>
      </c>
      <c r="C86" s="51">
        <v>1</v>
      </c>
      <c r="D86" s="51"/>
      <c r="E86" s="51"/>
      <c r="F86" s="51" t="s">
        <v>200</v>
      </c>
      <c r="G86" s="141" t="str">
        <f t="shared" si="20"/>
        <v>rk_05</v>
      </c>
      <c r="H86" s="141" t="s">
        <v>620</v>
      </c>
      <c r="I86" s="139">
        <v>43271</v>
      </c>
      <c r="J86" s="48" t="s">
        <v>141</v>
      </c>
      <c r="K86" s="168" t="s">
        <v>196</v>
      </c>
      <c r="L86" s="51"/>
      <c r="M86" s="141" t="s">
        <v>130</v>
      </c>
      <c r="N86" s="43">
        <v>0.38611111111111113</v>
      </c>
      <c r="O86" s="51">
        <v>1</v>
      </c>
      <c r="P86" s="51" t="s">
        <v>14</v>
      </c>
      <c r="Q86" s="51"/>
      <c r="R86" s="51"/>
      <c r="S86" s="51"/>
      <c r="T86" s="97">
        <f t="shared" si="17"/>
        <v>0.38541666666666663</v>
      </c>
      <c r="U86" s="97">
        <f t="shared" si="18"/>
        <v>0.375</v>
      </c>
      <c r="V86" s="41" t="str">
        <f>IFERROR(VLOOKUP(L86,'[1]ZESTAWIENIE NUMERÓW BOCZNYCH'!$A:$B,1,0),"")</f>
        <v/>
      </c>
      <c r="W86" s="51" t="str">
        <f>IFERROR(VLOOKUP(V86,'[1]ZESTAWIENIE NUMERÓW BOCZNYCH'!$A:$B,2,0),P86)</f>
        <v>AK</v>
      </c>
      <c r="X86" s="51">
        <f>VLOOKUP(W86,'[1]LICZBA MIEJSC'!$A:$C,2,0)</f>
        <v>20</v>
      </c>
      <c r="Y86" s="51">
        <f>VLOOKUP(W86,'[1]LICZBA MIEJSC'!$A:$C,3,0)</f>
        <v>60</v>
      </c>
      <c r="Z86" s="51">
        <f t="shared" si="21"/>
        <v>80</v>
      </c>
      <c r="AA86" s="41">
        <f t="shared" si="22"/>
        <v>8</v>
      </c>
      <c r="AB86" s="101">
        <f t="shared" si="23"/>
        <v>0.1</v>
      </c>
    </row>
    <row r="87" spans="1:28" hidden="1" x14ac:dyDescent="0.25">
      <c r="A87" s="28" t="s">
        <v>130</v>
      </c>
      <c r="B87" s="45">
        <v>89</v>
      </c>
      <c r="C87" s="51">
        <v>1</v>
      </c>
      <c r="D87" s="51"/>
      <c r="E87" s="51"/>
      <c r="F87" s="51" t="s">
        <v>200</v>
      </c>
      <c r="G87" s="141" t="str">
        <f t="shared" si="20"/>
        <v>rk_05</v>
      </c>
      <c r="H87" s="141" t="s">
        <v>620</v>
      </c>
      <c r="I87" s="139">
        <v>43271</v>
      </c>
      <c r="J87" s="48" t="s">
        <v>141</v>
      </c>
      <c r="K87" s="168" t="s">
        <v>188</v>
      </c>
      <c r="L87" s="51"/>
      <c r="M87" s="148" t="s">
        <v>130</v>
      </c>
      <c r="N87" s="43">
        <v>0.60486111111111118</v>
      </c>
      <c r="O87" s="51">
        <v>2</v>
      </c>
      <c r="P87" s="51" t="s">
        <v>16</v>
      </c>
      <c r="Q87" s="51"/>
      <c r="R87" s="51"/>
      <c r="S87" s="51"/>
      <c r="T87" s="97">
        <f t="shared" si="17"/>
        <v>0.60416666666666663</v>
      </c>
      <c r="U87" s="97">
        <f t="shared" si="18"/>
        <v>0.58333333333333326</v>
      </c>
      <c r="V87" s="41" t="str">
        <f>IFERROR(VLOOKUP(L87,'[1]ZESTAWIENIE NUMERÓW BOCZNYCH'!$A:$B,1,0),"")</f>
        <v/>
      </c>
      <c r="W87" s="51" t="str">
        <f>IFERROR(VLOOKUP(V87,'[1]ZESTAWIENIE NUMERÓW BOCZNYCH'!$A:$B,2,0),P87)</f>
        <v>B</v>
      </c>
      <c r="X87" s="51">
        <f>VLOOKUP(W87,'[1]LICZBA MIEJSC'!$A:$C,2,0)</f>
        <v>20</v>
      </c>
      <c r="Y87" s="51">
        <f>VLOOKUP(W87,'[1]LICZBA MIEJSC'!$A:$C,3,0)</f>
        <v>0</v>
      </c>
      <c r="Z87" s="51">
        <f t="shared" si="21"/>
        <v>20</v>
      </c>
      <c r="AA87" s="41">
        <f t="shared" si="22"/>
        <v>10</v>
      </c>
      <c r="AB87" s="101">
        <f t="shared" si="23"/>
        <v>0.5</v>
      </c>
    </row>
    <row r="88" spans="1:28" hidden="1" x14ac:dyDescent="0.25">
      <c r="A88" s="28" t="s">
        <v>130</v>
      </c>
      <c r="B88" s="45">
        <v>91</v>
      </c>
      <c r="C88" s="51">
        <v>1</v>
      </c>
      <c r="D88" s="51"/>
      <c r="E88" s="51"/>
      <c r="F88" s="51" t="s">
        <v>200</v>
      </c>
      <c r="G88" s="141" t="str">
        <f t="shared" si="20"/>
        <v>rk_05</v>
      </c>
      <c r="H88" s="141" t="s">
        <v>620</v>
      </c>
      <c r="I88" s="139">
        <v>43271</v>
      </c>
      <c r="J88" s="313" t="s">
        <v>141</v>
      </c>
      <c r="K88" s="168" t="s">
        <v>196</v>
      </c>
      <c r="L88" s="51"/>
      <c r="M88" s="148" t="s">
        <v>130</v>
      </c>
      <c r="N88" s="43">
        <v>0.61111111111111105</v>
      </c>
      <c r="O88" s="51">
        <v>1</v>
      </c>
      <c r="P88" s="312" t="s">
        <v>14</v>
      </c>
      <c r="Q88" s="51"/>
      <c r="R88" s="51"/>
      <c r="S88" s="51"/>
      <c r="T88" s="97">
        <f t="shared" si="17"/>
        <v>0.60416666666666663</v>
      </c>
      <c r="U88" s="97">
        <f t="shared" si="18"/>
        <v>0.58333333333333326</v>
      </c>
      <c r="V88" s="41" t="str">
        <f>IFERROR(VLOOKUP(L88,'[1]ZESTAWIENIE NUMERÓW BOCZNYCH'!$A:$B,1,0),"")</f>
        <v/>
      </c>
      <c r="W88" s="51" t="str">
        <f>IFERROR(VLOOKUP(V88,'[1]ZESTAWIENIE NUMERÓW BOCZNYCH'!$A:$B,2,0),P88)</f>
        <v>AK</v>
      </c>
      <c r="X88" s="51">
        <f>VLOOKUP(W88,'[1]LICZBA MIEJSC'!$A:$C,2,0)</f>
        <v>20</v>
      </c>
      <c r="Y88" s="51">
        <f>VLOOKUP(W88,'[1]LICZBA MIEJSC'!$A:$C,3,0)</f>
        <v>60</v>
      </c>
      <c r="Z88" s="51">
        <f t="shared" si="21"/>
        <v>80</v>
      </c>
      <c r="AA88" s="41">
        <f t="shared" si="22"/>
        <v>8</v>
      </c>
      <c r="AB88" s="101">
        <f t="shared" si="23"/>
        <v>0.1</v>
      </c>
    </row>
    <row r="89" spans="1:28" hidden="1" x14ac:dyDescent="0.25">
      <c r="A89" s="28" t="s">
        <v>130</v>
      </c>
      <c r="B89" s="45">
        <v>95</v>
      </c>
      <c r="C89" s="51">
        <v>1</v>
      </c>
      <c r="D89" s="51"/>
      <c r="E89" s="51"/>
      <c r="F89" s="51" t="s">
        <v>200</v>
      </c>
      <c r="G89" s="141" t="str">
        <f t="shared" si="20"/>
        <v>rk_05</v>
      </c>
      <c r="H89" s="141" t="s">
        <v>620</v>
      </c>
      <c r="I89" s="139">
        <v>43271</v>
      </c>
      <c r="J89" s="317" t="s">
        <v>158</v>
      </c>
      <c r="K89" s="155" t="s">
        <v>158</v>
      </c>
      <c r="L89" s="51"/>
      <c r="M89" s="148" t="s">
        <v>130</v>
      </c>
      <c r="N89" s="43">
        <v>0.7319444444444444</v>
      </c>
      <c r="O89" s="51">
        <v>1</v>
      </c>
      <c r="P89" s="51" t="s">
        <v>16</v>
      </c>
      <c r="Q89" s="51"/>
      <c r="R89" s="51"/>
      <c r="S89" s="51"/>
      <c r="T89" s="97">
        <f t="shared" si="17"/>
        <v>0.72916666666666663</v>
      </c>
      <c r="U89" s="97">
        <f t="shared" si="18"/>
        <v>0.70833333333333326</v>
      </c>
      <c r="V89" s="41" t="str">
        <f>IFERROR(VLOOKUP(L89,'[1]ZESTAWIENIE NUMERÓW BOCZNYCH'!$A:$B,1,0),"")</f>
        <v/>
      </c>
      <c r="W89" s="51" t="str">
        <f>IFERROR(VLOOKUP(V89,'[1]ZESTAWIENIE NUMERÓW BOCZNYCH'!$A:$B,2,0),P89)</f>
        <v>B</v>
      </c>
      <c r="X89" s="51">
        <f>VLOOKUP(W89,'[1]LICZBA MIEJSC'!$A:$C,2,0)</f>
        <v>20</v>
      </c>
      <c r="Y89" s="51">
        <f>VLOOKUP(W89,'[1]LICZBA MIEJSC'!$A:$C,3,0)</f>
        <v>0</v>
      </c>
      <c r="Z89" s="51">
        <f t="shared" si="21"/>
        <v>20</v>
      </c>
      <c r="AA89" s="41">
        <f t="shared" si="22"/>
        <v>2</v>
      </c>
      <c r="AB89" s="101">
        <f t="shared" si="23"/>
        <v>0.1</v>
      </c>
    </row>
    <row r="90" spans="1:28" hidden="1" x14ac:dyDescent="0.25">
      <c r="A90" s="28" t="s">
        <v>130</v>
      </c>
      <c r="B90" s="45">
        <v>80</v>
      </c>
      <c r="C90" s="51">
        <v>2</v>
      </c>
      <c r="D90" s="51"/>
      <c r="E90" s="51"/>
      <c r="F90" s="51" t="s">
        <v>200</v>
      </c>
      <c r="G90" s="141" t="str">
        <f t="shared" si="20"/>
        <v>rk_05</v>
      </c>
      <c r="H90" s="141" t="s">
        <v>619</v>
      </c>
      <c r="I90" s="139">
        <v>43271</v>
      </c>
      <c r="J90" s="48" t="s">
        <v>141</v>
      </c>
      <c r="K90" s="168" t="s">
        <v>196</v>
      </c>
      <c r="L90" s="51"/>
      <c r="M90" s="170" t="s">
        <v>178</v>
      </c>
      <c r="N90" s="43">
        <v>0.28125</v>
      </c>
      <c r="O90" s="51">
        <v>1</v>
      </c>
      <c r="P90" s="51" t="s">
        <v>14</v>
      </c>
      <c r="Q90" s="51"/>
      <c r="R90" s="51"/>
      <c r="S90" s="51"/>
      <c r="T90" s="97">
        <f t="shared" si="17"/>
        <v>0.28125</v>
      </c>
      <c r="U90" s="97">
        <f t="shared" si="18"/>
        <v>0.25</v>
      </c>
      <c r="V90" s="41" t="str">
        <f>IFERROR(VLOOKUP(L90,'[1]ZESTAWIENIE NUMERÓW BOCZNYCH'!$A:$B,1,0),"")</f>
        <v/>
      </c>
      <c r="W90" s="51" t="str">
        <f>IFERROR(VLOOKUP(V90,'[1]ZESTAWIENIE NUMERÓW BOCZNYCH'!$A:$B,2,0),P90)</f>
        <v>AK</v>
      </c>
      <c r="X90" s="51">
        <f>VLOOKUP(W90,'[1]LICZBA MIEJSC'!$A:$C,2,0)</f>
        <v>20</v>
      </c>
      <c r="Y90" s="51">
        <f>VLOOKUP(W90,'[1]LICZBA MIEJSC'!$A:$C,3,0)</f>
        <v>60</v>
      </c>
      <c r="Z90" s="51">
        <f t="shared" si="21"/>
        <v>80</v>
      </c>
      <c r="AA90" s="41">
        <f t="shared" si="22"/>
        <v>8</v>
      </c>
      <c r="AB90" s="101">
        <f t="shared" si="23"/>
        <v>0.1</v>
      </c>
    </row>
    <row r="91" spans="1:28" hidden="1" x14ac:dyDescent="0.25">
      <c r="A91" s="28" t="s">
        <v>130</v>
      </c>
      <c r="B91" s="45">
        <v>86</v>
      </c>
      <c r="C91" s="51">
        <v>2</v>
      </c>
      <c r="D91" s="51"/>
      <c r="E91" s="51"/>
      <c r="F91" s="51" t="s">
        <v>200</v>
      </c>
      <c r="G91" s="141" t="str">
        <f t="shared" si="20"/>
        <v>rk_05</v>
      </c>
      <c r="H91" s="141" t="s">
        <v>619</v>
      </c>
      <c r="I91" s="139">
        <v>43271</v>
      </c>
      <c r="J91" s="48" t="s">
        <v>141</v>
      </c>
      <c r="K91" s="168" t="s">
        <v>196</v>
      </c>
      <c r="L91" s="51"/>
      <c r="M91" s="183" t="s">
        <v>178</v>
      </c>
      <c r="N91" s="43">
        <v>0.32013888888888892</v>
      </c>
      <c r="O91" s="51">
        <v>1</v>
      </c>
      <c r="P91" s="51" t="s">
        <v>14</v>
      </c>
      <c r="Q91" s="51"/>
      <c r="R91" s="51"/>
      <c r="S91" s="51"/>
      <c r="T91" s="97">
        <f t="shared" si="17"/>
        <v>0.3125</v>
      </c>
      <c r="U91" s="97">
        <f t="shared" si="18"/>
        <v>0.29166666666666663</v>
      </c>
      <c r="V91" s="41" t="str">
        <f>IFERROR(VLOOKUP(L91,'[1]ZESTAWIENIE NUMERÓW BOCZNYCH'!$A:$B,1,0),"")</f>
        <v/>
      </c>
      <c r="W91" s="51" t="str">
        <f>IFERROR(VLOOKUP(V91,'[1]ZESTAWIENIE NUMERÓW BOCZNYCH'!$A:$B,2,0),P91)</f>
        <v>AK</v>
      </c>
      <c r="X91" s="51">
        <f>VLOOKUP(W91,'[1]LICZBA MIEJSC'!$A:$C,2,0)</f>
        <v>20</v>
      </c>
      <c r="Y91" s="51">
        <f>VLOOKUP(W91,'[1]LICZBA MIEJSC'!$A:$C,3,0)</f>
        <v>60</v>
      </c>
      <c r="Z91" s="51">
        <f t="shared" si="21"/>
        <v>80</v>
      </c>
      <c r="AA91" s="41">
        <f t="shared" si="22"/>
        <v>8</v>
      </c>
      <c r="AB91" s="101">
        <f t="shared" si="23"/>
        <v>0.1</v>
      </c>
    </row>
    <row r="92" spans="1:28" hidden="1" x14ac:dyDescent="0.25">
      <c r="A92" s="28" t="s">
        <v>130</v>
      </c>
      <c r="B92" s="45">
        <v>90</v>
      </c>
      <c r="C92" s="51">
        <v>2</v>
      </c>
      <c r="D92" s="51"/>
      <c r="E92" s="51"/>
      <c r="F92" s="51" t="s">
        <v>200</v>
      </c>
      <c r="G92" s="141" t="str">
        <f t="shared" si="20"/>
        <v>rk_05</v>
      </c>
      <c r="H92" s="141" t="s">
        <v>619</v>
      </c>
      <c r="I92" s="139">
        <v>43271</v>
      </c>
      <c r="J92" s="48" t="s">
        <v>141</v>
      </c>
      <c r="K92" s="168" t="s">
        <v>196</v>
      </c>
      <c r="L92" s="51"/>
      <c r="M92" s="170" t="s">
        <v>178</v>
      </c>
      <c r="N92" s="43">
        <v>0.60902777777777783</v>
      </c>
      <c r="O92" s="51">
        <v>1</v>
      </c>
      <c r="P92" s="51" t="s">
        <v>14</v>
      </c>
      <c r="Q92" s="51"/>
      <c r="R92" s="51"/>
      <c r="S92" s="51"/>
      <c r="T92" s="97">
        <f t="shared" si="17"/>
        <v>0.60416666666666663</v>
      </c>
      <c r="U92" s="97">
        <f t="shared" si="18"/>
        <v>0.58333333333333326</v>
      </c>
      <c r="V92" s="41" t="str">
        <f>IFERROR(VLOOKUP(L92,'[1]ZESTAWIENIE NUMERÓW BOCZNYCH'!$A:$B,1,0),"")</f>
        <v/>
      </c>
      <c r="W92" s="51" t="str">
        <f>IFERROR(VLOOKUP(V92,'[1]ZESTAWIENIE NUMERÓW BOCZNYCH'!$A:$B,2,0),P92)</f>
        <v>AK</v>
      </c>
      <c r="X92" s="51">
        <f>VLOOKUP(W92,'[1]LICZBA MIEJSC'!$A:$C,2,0)</f>
        <v>20</v>
      </c>
      <c r="Y92" s="51">
        <f>VLOOKUP(W92,'[1]LICZBA MIEJSC'!$A:$C,3,0)</f>
        <v>60</v>
      </c>
      <c r="Z92" s="51">
        <f t="shared" si="21"/>
        <v>80</v>
      </c>
      <c r="AA92" s="41">
        <f t="shared" si="22"/>
        <v>8</v>
      </c>
      <c r="AB92" s="101">
        <f t="shared" si="23"/>
        <v>0.1</v>
      </c>
    </row>
    <row r="93" spans="1:28" hidden="1" x14ac:dyDescent="0.25">
      <c r="A93" s="28" t="s">
        <v>130</v>
      </c>
      <c r="B93" s="45">
        <v>92</v>
      </c>
      <c r="C93" s="51">
        <v>2</v>
      </c>
      <c r="D93" s="51"/>
      <c r="E93" s="51"/>
      <c r="F93" s="51" t="s">
        <v>200</v>
      </c>
      <c r="G93" s="141" t="str">
        <f t="shared" si="20"/>
        <v>rk_05</v>
      </c>
      <c r="H93" s="141" t="s">
        <v>619</v>
      </c>
      <c r="I93" s="139">
        <v>43271</v>
      </c>
      <c r="J93" s="48" t="s">
        <v>141</v>
      </c>
      <c r="K93" s="168" t="s">
        <v>196</v>
      </c>
      <c r="L93" s="51"/>
      <c r="M93" s="170" t="s">
        <v>178</v>
      </c>
      <c r="N93" s="43">
        <v>0.6430555555555556</v>
      </c>
      <c r="O93" s="51">
        <v>1</v>
      </c>
      <c r="P93" s="51" t="s">
        <v>14</v>
      </c>
      <c r="Q93" s="51"/>
      <c r="R93" s="51"/>
      <c r="S93" s="51"/>
      <c r="T93" s="97">
        <f t="shared" si="17"/>
        <v>0.63541666666666663</v>
      </c>
      <c r="U93" s="97">
        <f t="shared" si="18"/>
        <v>0.625</v>
      </c>
      <c r="V93" s="41" t="str">
        <f>IFERROR(VLOOKUP(L93,'[1]ZESTAWIENIE NUMERÓW BOCZNYCH'!$A:$B,1,0),"")</f>
        <v/>
      </c>
      <c r="W93" s="51" t="str">
        <f>IFERROR(VLOOKUP(V93,'[1]ZESTAWIENIE NUMERÓW BOCZNYCH'!$A:$B,2,0),P93)</f>
        <v>AK</v>
      </c>
      <c r="X93" s="51">
        <f>VLOOKUP(W93,'[1]LICZBA MIEJSC'!$A:$C,2,0)</f>
        <v>20</v>
      </c>
      <c r="Y93" s="51">
        <f>VLOOKUP(W93,'[1]LICZBA MIEJSC'!$A:$C,3,0)</f>
        <v>60</v>
      </c>
      <c r="Z93" s="51">
        <f t="shared" si="21"/>
        <v>80</v>
      </c>
      <c r="AA93" s="41">
        <f t="shared" si="22"/>
        <v>8</v>
      </c>
      <c r="AB93" s="101">
        <f t="shared" si="23"/>
        <v>0.1</v>
      </c>
    </row>
    <row r="94" spans="1:28" hidden="1" x14ac:dyDescent="0.25">
      <c r="A94" s="28" t="s">
        <v>130</v>
      </c>
      <c r="B94" s="45">
        <v>93</v>
      </c>
      <c r="C94" s="51">
        <v>2</v>
      </c>
      <c r="D94" s="51"/>
      <c r="E94" s="51"/>
      <c r="F94" s="51" t="s">
        <v>200</v>
      </c>
      <c r="G94" s="141" t="str">
        <f t="shared" si="20"/>
        <v>rk_05</v>
      </c>
      <c r="H94" s="141" t="s">
        <v>619</v>
      </c>
      <c r="I94" s="139">
        <v>43271</v>
      </c>
      <c r="J94" s="48" t="s">
        <v>141</v>
      </c>
      <c r="K94" s="168" t="s">
        <v>196</v>
      </c>
      <c r="L94" s="51"/>
      <c r="M94" s="183" t="s">
        <v>178</v>
      </c>
      <c r="N94" s="43">
        <v>0.66111111111111109</v>
      </c>
      <c r="O94" s="51">
        <v>1</v>
      </c>
      <c r="P94" s="51" t="s">
        <v>14</v>
      </c>
      <c r="Q94" s="51"/>
      <c r="R94" s="51"/>
      <c r="S94" s="51"/>
      <c r="T94" s="97">
        <f t="shared" si="17"/>
        <v>0.65625</v>
      </c>
      <c r="U94" s="97">
        <f t="shared" si="18"/>
        <v>0.625</v>
      </c>
      <c r="V94" s="41" t="str">
        <f>IFERROR(VLOOKUP(L94,'[1]ZESTAWIENIE NUMERÓW BOCZNYCH'!$A:$B,1,0),"")</f>
        <v/>
      </c>
      <c r="W94" s="51" t="str">
        <f>IFERROR(VLOOKUP(V94,'[1]ZESTAWIENIE NUMERÓW BOCZNYCH'!$A:$B,2,0),P94)</f>
        <v>AK</v>
      </c>
      <c r="X94" s="51">
        <f>VLOOKUP(W94,'[1]LICZBA MIEJSC'!$A:$C,2,0)</f>
        <v>20</v>
      </c>
      <c r="Y94" s="51">
        <f>VLOOKUP(W94,'[1]LICZBA MIEJSC'!$A:$C,3,0)</f>
        <v>60</v>
      </c>
      <c r="Z94" s="51">
        <f t="shared" si="21"/>
        <v>80</v>
      </c>
      <c r="AA94" s="41">
        <f t="shared" si="22"/>
        <v>8</v>
      </c>
      <c r="AB94" s="101">
        <f t="shared" si="23"/>
        <v>0.1</v>
      </c>
    </row>
    <row r="95" spans="1:28" hidden="1" x14ac:dyDescent="0.25">
      <c r="A95" s="28" t="s">
        <v>130</v>
      </c>
      <c r="B95" s="45">
        <v>94</v>
      </c>
      <c r="C95" s="51">
        <v>2</v>
      </c>
      <c r="D95" s="51"/>
      <c r="E95" s="51"/>
      <c r="F95" s="51" t="s">
        <v>200</v>
      </c>
      <c r="G95" s="141" t="str">
        <f t="shared" si="20"/>
        <v>rk_05</v>
      </c>
      <c r="H95" s="141" t="s">
        <v>619</v>
      </c>
      <c r="I95" s="139">
        <v>43271</v>
      </c>
      <c r="J95" s="48" t="s">
        <v>141</v>
      </c>
      <c r="K95" s="168" t="s">
        <v>196</v>
      </c>
      <c r="L95" s="51"/>
      <c r="M95" s="170" t="s">
        <v>178</v>
      </c>
      <c r="N95" s="43">
        <v>0.69374999999999998</v>
      </c>
      <c r="O95" s="51">
        <v>1</v>
      </c>
      <c r="P95" s="51" t="s">
        <v>14</v>
      </c>
      <c r="Q95" s="51"/>
      <c r="R95" s="51"/>
      <c r="S95" s="51"/>
      <c r="T95" s="97">
        <f t="shared" si="17"/>
        <v>0.6875</v>
      </c>
      <c r="U95" s="97">
        <f t="shared" si="18"/>
        <v>0.66666666666666663</v>
      </c>
      <c r="V95" s="41" t="str">
        <f>IFERROR(VLOOKUP(L95,'[1]ZESTAWIENIE NUMERÓW BOCZNYCH'!$A:$B,1,0),"")</f>
        <v/>
      </c>
      <c r="W95" s="51" t="str">
        <f>IFERROR(VLOOKUP(V95,'[1]ZESTAWIENIE NUMERÓW BOCZNYCH'!$A:$B,2,0),P95)</f>
        <v>AK</v>
      </c>
      <c r="X95" s="51">
        <f>VLOOKUP(W95,'[1]LICZBA MIEJSC'!$A:$C,2,0)</f>
        <v>20</v>
      </c>
      <c r="Y95" s="51">
        <f>VLOOKUP(W95,'[1]LICZBA MIEJSC'!$A:$C,3,0)</f>
        <v>60</v>
      </c>
      <c r="Z95" s="51">
        <f t="shared" si="21"/>
        <v>80</v>
      </c>
      <c r="AA95" s="41">
        <f t="shared" si="22"/>
        <v>8</v>
      </c>
      <c r="AB95" s="101">
        <f t="shared" si="23"/>
        <v>0.1</v>
      </c>
    </row>
    <row r="96" spans="1:28" hidden="1" x14ac:dyDescent="0.25">
      <c r="A96" s="28" t="s">
        <v>130</v>
      </c>
      <c r="B96" s="45">
        <v>83</v>
      </c>
      <c r="C96" s="51">
        <v>2</v>
      </c>
      <c r="D96" s="51"/>
      <c r="E96" s="51"/>
      <c r="F96" s="51" t="s">
        <v>200</v>
      </c>
      <c r="G96" s="141" t="str">
        <f t="shared" si="20"/>
        <v>rk_05</v>
      </c>
      <c r="H96" s="141" t="s">
        <v>619</v>
      </c>
      <c r="I96" s="139">
        <v>43271</v>
      </c>
      <c r="J96" s="313" t="s">
        <v>141</v>
      </c>
      <c r="K96" s="168" t="s">
        <v>188</v>
      </c>
      <c r="L96" s="51"/>
      <c r="M96" s="141" t="s">
        <v>203</v>
      </c>
      <c r="N96" s="43">
        <v>0.31527777777777777</v>
      </c>
      <c r="O96" s="51">
        <v>0</v>
      </c>
      <c r="P96" s="51" t="s">
        <v>14</v>
      </c>
      <c r="Q96" s="51"/>
      <c r="R96" s="51"/>
      <c r="S96" s="51"/>
      <c r="T96" s="97">
        <f t="shared" si="17"/>
        <v>0.3125</v>
      </c>
      <c r="U96" s="97">
        <f t="shared" si="18"/>
        <v>0.29166666666666663</v>
      </c>
      <c r="V96" s="41" t="str">
        <f>IFERROR(VLOOKUP(L96,'[1]ZESTAWIENIE NUMERÓW BOCZNYCH'!$A:$B,1,0),"")</f>
        <v/>
      </c>
      <c r="W96" s="51" t="str">
        <f>IFERROR(VLOOKUP(V96,'[1]ZESTAWIENIE NUMERÓW BOCZNYCH'!$A:$B,2,0),P96)</f>
        <v>AK</v>
      </c>
      <c r="X96" s="51">
        <f>VLOOKUP(W96,'[1]LICZBA MIEJSC'!$A:$C,2,0)</f>
        <v>20</v>
      </c>
      <c r="Y96" s="51">
        <f>VLOOKUP(W96,'[1]LICZBA MIEJSC'!$A:$C,3,0)</f>
        <v>60</v>
      </c>
      <c r="Z96" s="51">
        <f t="shared" si="21"/>
        <v>80</v>
      </c>
      <c r="AA96" s="41">
        <f t="shared" si="22"/>
        <v>0</v>
      </c>
      <c r="AB96" s="101">
        <f t="shared" si="23"/>
        <v>0</v>
      </c>
    </row>
    <row r="97" spans="1:28" hidden="1" x14ac:dyDescent="0.25">
      <c r="A97" s="28" t="s">
        <v>130</v>
      </c>
      <c r="B97" s="45">
        <v>96</v>
      </c>
      <c r="C97" s="51">
        <v>1</v>
      </c>
      <c r="D97" s="51"/>
      <c r="E97" s="51"/>
      <c r="F97" s="51" t="s">
        <v>204</v>
      </c>
      <c r="G97" s="312" t="s">
        <v>204</v>
      </c>
      <c r="H97" s="141" t="s">
        <v>619</v>
      </c>
      <c r="I97" s="139">
        <v>43271</v>
      </c>
      <c r="J97" s="313" t="s">
        <v>157</v>
      </c>
      <c r="K97" s="143" t="s">
        <v>205</v>
      </c>
      <c r="L97" s="51"/>
      <c r="M97" s="157" t="s">
        <v>206</v>
      </c>
      <c r="N97" s="43">
        <v>0.25555555555555559</v>
      </c>
      <c r="O97" s="51">
        <v>3</v>
      </c>
      <c r="P97" s="51" t="s">
        <v>12</v>
      </c>
      <c r="Q97" s="51"/>
      <c r="R97" s="51"/>
      <c r="S97" s="51"/>
      <c r="T97" s="97">
        <f t="shared" si="17"/>
        <v>0.25</v>
      </c>
      <c r="U97" s="97">
        <f t="shared" si="18"/>
        <v>0.25</v>
      </c>
      <c r="V97" s="41" t="str">
        <f>IFERROR(VLOOKUP(L97,'[1]ZESTAWIENIE NUMERÓW BOCZNYCH'!$A:$B,1,0),"")</f>
        <v/>
      </c>
      <c r="W97" s="51" t="str">
        <f>IFERROR(VLOOKUP(V97,'[1]ZESTAWIENIE NUMERÓW BOCZNYCH'!$A:$B,2,0),P97)</f>
        <v>T</v>
      </c>
      <c r="X97" s="51">
        <f>VLOOKUP(W97,'[1]LICZBA MIEJSC'!$A:$C,2,0)</f>
        <v>55</v>
      </c>
      <c r="Y97" s="51">
        <f>VLOOKUP(W97,'[1]LICZBA MIEJSC'!$A:$C,3,0)</f>
        <v>0</v>
      </c>
      <c r="Z97" s="51">
        <f t="shared" si="21"/>
        <v>55</v>
      </c>
      <c r="AA97" s="41">
        <f t="shared" si="22"/>
        <v>50</v>
      </c>
      <c r="AB97" s="101">
        <f t="shared" si="23"/>
        <v>0.90909090909090906</v>
      </c>
    </row>
    <row r="98" spans="1:28" hidden="1" x14ac:dyDescent="0.25">
      <c r="A98" s="28" t="s">
        <v>130</v>
      </c>
      <c r="B98" s="45">
        <v>97</v>
      </c>
      <c r="C98" s="51">
        <v>1</v>
      </c>
      <c r="D98" s="51"/>
      <c r="E98" s="51"/>
      <c r="F98" s="51" t="s">
        <v>204</v>
      </c>
      <c r="G98" s="312" t="s">
        <v>204</v>
      </c>
      <c r="H98" s="141" t="s">
        <v>620</v>
      </c>
      <c r="I98" s="139">
        <v>43271</v>
      </c>
      <c r="J98" s="48" t="s">
        <v>141</v>
      </c>
      <c r="K98" s="143" t="s">
        <v>127</v>
      </c>
      <c r="L98" s="51"/>
      <c r="M98" s="183" t="s">
        <v>126</v>
      </c>
      <c r="N98" s="43">
        <v>0.25972222222222224</v>
      </c>
      <c r="O98" s="51">
        <v>2</v>
      </c>
      <c r="P98" s="51" t="s">
        <v>12</v>
      </c>
      <c r="Q98" s="51"/>
      <c r="R98" s="51"/>
      <c r="S98" s="51"/>
      <c r="T98" s="97">
        <f t="shared" si="17"/>
        <v>0.25</v>
      </c>
      <c r="U98" s="97">
        <f t="shared" si="18"/>
        <v>0.25</v>
      </c>
      <c r="V98" s="41" t="str">
        <f>IFERROR(VLOOKUP(L98,'[1]ZESTAWIENIE NUMERÓW BOCZNYCH'!$A:$B,1,0),"")</f>
        <v/>
      </c>
      <c r="W98" s="51" t="str">
        <f>IFERROR(VLOOKUP(V98,'[1]ZESTAWIENIE NUMERÓW BOCZNYCH'!$A:$B,2,0),P98)</f>
        <v>T</v>
      </c>
      <c r="X98" s="51">
        <f>VLOOKUP(W98,'[1]LICZBA MIEJSC'!$A:$C,2,0)</f>
        <v>55</v>
      </c>
      <c r="Y98" s="51">
        <f>VLOOKUP(W98,'[1]LICZBA MIEJSC'!$A:$C,3,0)</f>
        <v>0</v>
      </c>
      <c r="Z98" s="51">
        <f t="shared" si="21"/>
        <v>55</v>
      </c>
      <c r="AA98" s="41">
        <f t="shared" si="22"/>
        <v>28</v>
      </c>
      <c r="AB98" s="101">
        <f t="shared" si="23"/>
        <v>0.50909090909090904</v>
      </c>
    </row>
    <row r="99" spans="1:28" hidden="1" x14ac:dyDescent="0.25">
      <c r="A99" s="28" t="s">
        <v>130</v>
      </c>
      <c r="B99" s="45">
        <v>98</v>
      </c>
      <c r="C99" s="51">
        <v>1</v>
      </c>
      <c r="D99" s="51"/>
      <c r="E99" s="51"/>
      <c r="F99" s="51" t="s">
        <v>204</v>
      </c>
      <c r="G99" s="312" t="s">
        <v>204</v>
      </c>
      <c r="H99" s="141" t="s">
        <v>620</v>
      </c>
      <c r="I99" s="139">
        <v>43271</v>
      </c>
      <c r="J99" s="313" t="s">
        <v>141</v>
      </c>
      <c r="K99" s="143" t="s">
        <v>127</v>
      </c>
      <c r="L99" s="51"/>
      <c r="M99" s="170" t="s">
        <v>126</v>
      </c>
      <c r="N99" s="43">
        <v>0.27638888888888885</v>
      </c>
      <c r="O99" s="51">
        <v>3</v>
      </c>
      <c r="P99" s="51" t="s">
        <v>12</v>
      </c>
      <c r="Q99" s="51"/>
      <c r="R99" s="51"/>
      <c r="S99" s="51"/>
      <c r="T99" s="97">
        <f t="shared" si="17"/>
        <v>0.27083333333333331</v>
      </c>
      <c r="U99" s="97">
        <f t="shared" si="18"/>
        <v>0.25</v>
      </c>
      <c r="V99" s="41" t="str">
        <f>IFERROR(VLOOKUP(L99,'[1]ZESTAWIENIE NUMERÓW BOCZNYCH'!$A:$B,1,0),"")</f>
        <v/>
      </c>
      <c r="W99" s="51" t="str">
        <f>IFERROR(VLOOKUP(V99,'[1]ZESTAWIENIE NUMERÓW BOCZNYCH'!$A:$B,2,0),P99)</f>
        <v>T</v>
      </c>
      <c r="X99" s="51">
        <f>VLOOKUP(W99,'[1]LICZBA MIEJSC'!$A:$C,2,0)</f>
        <v>55</v>
      </c>
      <c r="Y99" s="51">
        <f>VLOOKUP(W99,'[1]LICZBA MIEJSC'!$A:$C,3,0)</f>
        <v>0</v>
      </c>
      <c r="Z99" s="51">
        <f t="shared" si="21"/>
        <v>55</v>
      </c>
      <c r="AA99" s="41">
        <f t="shared" si="22"/>
        <v>50</v>
      </c>
      <c r="AB99" s="101">
        <f t="shared" si="23"/>
        <v>0.90909090909090906</v>
      </c>
    </row>
    <row r="100" spans="1:28" hidden="1" x14ac:dyDescent="0.25">
      <c r="A100" s="28" t="s">
        <v>130</v>
      </c>
      <c r="B100" s="45">
        <v>99</v>
      </c>
      <c r="C100" s="51">
        <v>1</v>
      </c>
      <c r="D100" s="51"/>
      <c r="E100" s="51"/>
      <c r="F100" s="51" t="s">
        <v>204</v>
      </c>
      <c r="G100" s="312" t="s">
        <v>204</v>
      </c>
      <c r="H100" s="141" t="s">
        <v>620</v>
      </c>
      <c r="I100" s="139">
        <v>43271</v>
      </c>
      <c r="J100" s="48" t="s">
        <v>141</v>
      </c>
      <c r="K100" s="143" t="s">
        <v>127</v>
      </c>
      <c r="L100" s="51"/>
      <c r="M100" s="141" t="s">
        <v>130</v>
      </c>
      <c r="N100" s="43">
        <v>0.28541666666666665</v>
      </c>
      <c r="O100" s="51">
        <v>3</v>
      </c>
      <c r="P100" s="51" t="s">
        <v>12</v>
      </c>
      <c r="Q100" s="51"/>
      <c r="R100" s="51"/>
      <c r="S100" s="51"/>
      <c r="T100" s="97">
        <f t="shared" si="17"/>
        <v>0.28125</v>
      </c>
      <c r="U100" s="97">
        <f t="shared" si="18"/>
        <v>0.25</v>
      </c>
      <c r="V100" s="41" t="str">
        <f>IFERROR(VLOOKUP(L100,'[1]ZESTAWIENIE NUMERÓW BOCZNYCH'!$A:$B,1,0),"")</f>
        <v/>
      </c>
      <c r="W100" s="51" t="str">
        <f>IFERROR(VLOOKUP(V100,'[1]ZESTAWIENIE NUMERÓW BOCZNYCH'!$A:$B,2,0),P100)</f>
        <v>T</v>
      </c>
      <c r="X100" s="51">
        <f>VLOOKUP(W100,'[1]LICZBA MIEJSC'!$A:$C,2,0)</f>
        <v>55</v>
      </c>
      <c r="Y100" s="51">
        <f>VLOOKUP(W100,'[1]LICZBA MIEJSC'!$A:$C,3,0)</f>
        <v>0</v>
      </c>
      <c r="Z100" s="51">
        <f t="shared" si="21"/>
        <v>55</v>
      </c>
      <c r="AA100" s="41">
        <f t="shared" si="22"/>
        <v>50</v>
      </c>
      <c r="AB100" s="101">
        <f t="shared" si="23"/>
        <v>0.90909090909090906</v>
      </c>
    </row>
    <row r="101" spans="1:28" hidden="1" x14ac:dyDescent="0.25">
      <c r="A101" s="28" t="s">
        <v>130</v>
      </c>
      <c r="B101" s="45">
        <v>100</v>
      </c>
      <c r="C101" s="51">
        <v>1</v>
      </c>
      <c r="D101" s="51"/>
      <c r="E101" s="51"/>
      <c r="F101" s="51" t="s">
        <v>204</v>
      </c>
      <c r="G101" s="312" t="s">
        <v>204</v>
      </c>
      <c r="H101" s="141" t="s">
        <v>619</v>
      </c>
      <c r="I101" s="139">
        <v>43271</v>
      </c>
      <c r="J101" s="317" t="s">
        <v>157</v>
      </c>
      <c r="K101" s="174" t="s">
        <v>207</v>
      </c>
      <c r="L101" s="51"/>
      <c r="M101" s="152" t="s">
        <v>206</v>
      </c>
      <c r="N101" s="43">
        <v>0.29583333333333334</v>
      </c>
      <c r="O101" s="51">
        <v>3</v>
      </c>
      <c r="P101" s="51" t="s">
        <v>16</v>
      </c>
      <c r="Q101" s="51"/>
      <c r="R101" s="51"/>
      <c r="S101" s="51"/>
      <c r="T101" s="97">
        <f t="shared" si="17"/>
        <v>0.29166666666666663</v>
      </c>
      <c r="U101" s="97">
        <f t="shared" si="18"/>
        <v>0.29166666666666663</v>
      </c>
      <c r="V101" s="41" t="str">
        <f>IFERROR(VLOOKUP(L101,'[1]ZESTAWIENIE NUMERÓW BOCZNYCH'!$A:$B,1,0),"")</f>
        <v/>
      </c>
      <c r="W101" s="51" t="str">
        <f>IFERROR(VLOOKUP(V101,'[1]ZESTAWIENIE NUMERÓW BOCZNYCH'!$A:$B,2,0),P101)</f>
        <v>B</v>
      </c>
      <c r="X101" s="51">
        <f>VLOOKUP(W101,'[1]LICZBA MIEJSC'!$A:$C,2,0)</f>
        <v>20</v>
      </c>
      <c r="Y101" s="51">
        <f>VLOOKUP(W101,'[1]LICZBA MIEJSC'!$A:$C,3,0)</f>
        <v>0</v>
      </c>
      <c r="Z101" s="51">
        <f t="shared" si="21"/>
        <v>20</v>
      </c>
      <c r="AA101" s="41">
        <f t="shared" si="22"/>
        <v>18</v>
      </c>
      <c r="AB101" s="101">
        <f t="shared" si="23"/>
        <v>0.9</v>
      </c>
    </row>
    <row r="102" spans="1:28" hidden="1" x14ac:dyDescent="0.25">
      <c r="A102" s="28" t="s">
        <v>130</v>
      </c>
      <c r="B102" s="45">
        <v>101</v>
      </c>
      <c r="C102" s="51">
        <v>1</v>
      </c>
      <c r="D102" s="51"/>
      <c r="E102" s="51"/>
      <c r="F102" s="51" t="s">
        <v>204</v>
      </c>
      <c r="G102" s="312" t="s">
        <v>204</v>
      </c>
      <c r="H102" s="141" t="s">
        <v>620</v>
      </c>
      <c r="I102" s="139">
        <v>43271</v>
      </c>
      <c r="J102" s="317" t="s">
        <v>157</v>
      </c>
      <c r="K102" s="168" t="s">
        <v>208</v>
      </c>
      <c r="L102" s="51"/>
      <c r="M102" s="170" t="s">
        <v>126</v>
      </c>
      <c r="N102" s="43">
        <v>0.29930555555555555</v>
      </c>
      <c r="O102" s="51">
        <v>1</v>
      </c>
      <c r="P102" s="51" t="s">
        <v>12</v>
      </c>
      <c r="Q102" s="51"/>
      <c r="R102" s="51"/>
      <c r="S102" s="51"/>
      <c r="T102" s="97">
        <f t="shared" si="17"/>
        <v>0.29166666666666663</v>
      </c>
      <c r="U102" s="97">
        <f t="shared" si="18"/>
        <v>0.29166666666666663</v>
      </c>
      <c r="V102" s="41" t="str">
        <f>IFERROR(VLOOKUP(L102,'[1]ZESTAWIENIE NUMERÓW BOCZNYCH'!$A:$B,1,0),"")</f>
        <v/>
      </c>
      <c r="W102" s="51" t="str">
        <f>IFERROR(VLOOKUP(V102,'[1]ZESTAWIENIE NUMERÓW BOCZNYCH'!$A:$B,2,0),P102)</f>
        <v>T</v>
      </c>
      <c r="X102" s="51">
        <f>VLOOKUP(W102,'[1]LICZBA MIEJSC'!$A:$C,2,0)</f>
        <v>55</v>
      </c>
      <c r="Y102" s="51">
        <f>VLOOKUP(W102,'[1]LICZBA MIEJSC'!$A:$C,3,0)</f>
        <v>0</v>
      </c>
      <c r="Z102" s="51">
        <f t="shared" si="21"/>
        <v>55</v>
      </c>
      <c r="AA102" s="41">
        <f t="shared" si="22"/>
        <v>6</v>
      </c>
      <c r="AB102" s="101">
        <f t="shared" si="23"/>
        <v>0.10909090909090909</v>
      </c>
    </row>
    <row r="103" spans="1:28" hidden="1" x14ac:dyDescent="0.25">
      <c r="A103" s="28" t="s">
        <v>130</v>
      </c>
      <c r="B103" s="45">
        <v>102</v>
      </c>
      <c r="C103" s="51">
        <v>1</v>
      </c>
      <c r="D103" s="51"/>
      <c r="E103" s="51"/>
      <c r="F103" s="51" t="s">
        <v>204</v>
      </c>
      <c r="G103" s="312" t="s">
        <v>204</v>
      </c>
      <c r="H103" s="141" t="s">
        <v>619</v>
      </c>
      <c r="I103" s="139">
        <v>43271</v>
      </c>
      <c r="J103" s="317" t="s">
        <v>157</v>
      </c>
      <c r="K103" s="168" t="s">
        <v>208</v>
      </c>
      <c r="L103" s="51"/>
      <c r="M103" s="157"/>
      <c r="N103" s="43">
        <v>0.30624999999999997</v>
      </c>
      <c r="O103" s="51">
        <v>2</v>
      </c>
      <c r="P103" s="51" t="s">
        <v>12</v>
      </c>
      <c r="Q103" s="51"/>
      <c r="R103" s="51"/>
      <c r="S103" s="51"/>
      <c r="T103" s="97">
        <f t="shared" si="17"/>
        <v>0.30208333333333331</v>
      </c>
      <c r="U103" s="97">
        <f t="shared" si="18"/>
        <v>0.29166666666666663</v>
      </c>
      <c r="V103" s="41" t="str">
        <f>IFERROR(VLOOKUP(L103,'[1]ZESTAWIENIE NUMERÓW BOCZNYCH'!$A:$B,1,0),"")</f>
        <v/>
      </c>
      <c r="W103" s="51" t="str">
        <f>IFERROR(VLOOKUP(V103,'[1]ZESTAWIENIE NUMERÓW BOCZNYCH'!$A:$B,2,0),P103)</f>
        <v>T</v>
      </c>
      <c r="X103" s="51">
        <f>VLOOKUP(W103,'[1]LICZBA MIEJSC'!$A:$C,2,0)</f>
        <v>55</v>
      </c>
      <c r="Y103" s="51">
        <f>VLOOKUP(W103,'[1]LICZBA MIEJSC'!$A:$C,3,0)</f>
        <v>0</v>
      </c>
      <c r="Z103" s="51">
        <f t="shared" si="21"/>
        <v>55</v>
      </c>
      <c r="AA103" s="41">
        <f t="shared" si="22"/>
        <v>28</v>
      </c>
      <c r="AB103" s="101">
        <f t="shared" si="23"/>
        <v>0.50909090909090904</v>
      </c>
    </row>
    <row r="104" spans="1:28" hidden="1" x14ac:dyDescent="0.25">
      <c r="A104" s="28" t="s">
        <v>130</v>
      </c>
      <c r="B104" s="45">
        <v>103</v>
      </c>
      <c r="C104" s="51">
        <v>1</v>
      </c>
      <c r="D104" s="51"/>
      <c r="E104" s="51"/>
      <c r="F104" s="51" t="s">
        <v>204</v>
      </c>
      <c r="G104" s="312" t="s">
        <v>204</v>
      </c>
      <c r="H104" s="141" t="s">
        <v>620</v>
      </c>
      <c r="I104" s="139">
        <v>43271</v>
      </c>
      <c r="J104" s="313" t="s">
        <v>141</v>
      </c>
      <c r="K104" s="143" t="s">
        <v>127</v>
      </c>
      <c r="L104" s="51"/>
      <c r="M104" s="183" t="s">
        <v>126</v>
      </c>
      <c r="N104" s="43">
        <v>0.31805555555555554</v>
      </c>
      <c r="O104" s="51">
        <v>2</v>
      </c>
      <c r="P104" s="51" t="s">
        <v>12</v>
      </c>
      <c r="Q104" s="51"/>
      <c r="R104" s="51"/>
      <c r="S104" s="51"/>
      <c r="T104" s="97">
        <f t="shared" si="17"/>
        <v>0.3125</v>
      </c>
      <c r="U104" s="97">
        <f t="shared" si="18"/>
        <v>0.29166666666666663</v>
      </c>
      <c r="V104" s="41" t="str">
        <f>IFERROR(VLOOKUP(L104,'[1]ZESTAWIENIE NUMERÓW BOCZNYCH'!$A:$B,1,0),"")</f>
        <v/>
      </c>
      <c r="W104" s="51" t="str">
        <f>IFERROR(VLOOKUP(V104,'[1]ZESTAWIENIE NUMERÓW BOCZNYCH'!$A:$B,2,0),P104)</f>
        <v>T</v>
      </c>
      <c r="X104" s="51">
        <f>VLOOKUP(W104,'[1]LICZBA MIEJSC'!$A:$C,2,0)</f>
        <v>55</v>
      </c>
      <c r="Y104" s="51">
        <f>VLOOKUP(W104,'[1]LICZBA MIEJSC'!$A:$C,3,0)</f>
        <v>0</v>
      </c>
      <c r="Z104" s="51">
        <f t="shared" si="21"/>
        <v>55</v>
      </c>
      <c r="AA104" s="41">
        <f t="shared" si="22"/>
        <v>28</v>
      </c>
      <c r="AB104" s="101">
        <f t="shared" si="23"/>
        <v>0.50909090909090904</v>
      </c>
    </row>
    <row r="105" spans="1:28" hidden="1" x14ac:dyDescent="0.25">
      <c r="A105" s="28" t="s">
        <v>130</v>
      </c>
      <c r="B105" s="45">
        <v>104</v>
      </c>
      <c r="C105" s="51">
        <v>1</v>
      </c>
      <c r="D105" s="51"/>
      <c r="E105" s="51"/>
      <c r="F105" s="51" t="s">
        <v>204</v>
      </c>
      <c r="G105" s="312" t="s">
        <v>204</v>
      </c>
      <c r="H105" s="141" t="s">
        <v>619</v>
      </c>
      <c r="I105" s="139">
        <v>43271</v>
      </c>
      <c r="J105" s="145" t="s">
        <v>157</v>
      </c>
      <c r="K105" s="144" t="s">
        <v>209</v>
      </c>
      <c r="L105" s="314">
        <v>530</v>
      </c>
      <c r="M105" s="157"/>
      <c r="N105" s="43">
        <v>0.33263888888888887</v>
      </c>
      <c r="O105" s="51">
        <v>3</v>
      </c>
      <c r="P105" s="51" t="s">
        <v>12</v>
      </c>
      <c r="Q105" s="51"/>
      <c r="R105" s="51"/>
      <c r="S105" s="51"/>
      <c r="T105" s="97">
        <f t="shared" si="17"/>
        <v>0.32291666666666663</v>
      </c>
      <c r="U105" s="97">
        <f t="shared" si="18"/>
        <v>0.29166666666666663</v>
      </c>
      <c r="V105" s="41">
        <f>IFERROR(VLOOKUP(L105,'[1]ZESTAWIENIE NUMERÓW BOCZNYCH'!$A:$B,1,0),"")</f>
        <v>530</v>
      </c>
      <c r="W105" s="51" t="str">
        <f>IFERROR(VLOOKUP(V105,'[1]ZESTAWIENIE NUMERÓW BOCZNYCH'!$A:$B,2,0),P105)</f>
        <v>Mercedes-Benz O405N</v>
      </c>
      <c r="X105" s="51">
        <f>VLOOKUP(W105,'[1]LICZBA MIEJSC'!$A:$C,2,0)</f>
        <v>34</v>
      </c>
      <c r="Y105" s="51">
        <f>VLOOKUP(W105,'[1]LICZBA MIEJSC'!$A:$C,3,0)</f>
        <v>67</v>
      </c>
      <c r="Z105" s="51">
        <f t="shared" si="21"/>
        <v>101</v>
      </c>
      <c r="AA105" s="41">
        <f t="shared" si="22"/>
        <v>31</v>
      </c>
      <c r="AB105" s="101">
        <f t="shared" si="23"/>
        <v>0.30693069306930693</v>
      </c>
    </row>
    <row r="106" spans="1:28" hidden="1" x14ac:dyDescent="0.25">
      <c r="A106" s="28" t="s">
        <v>130</v>
      </c>
      <c r="B106" s="45">
        <v>105</v>
      </c>
      <c r="C106" s="51">
        <v>1</v>
      </c>
      <c r="D106" s="51"/>
      <c r="E106" s="51"/>
      <c r="F106" s="51" t="s">
        <v>204</v>
      </c>
      <c r="G106" s="312" t="s">
        <v>204</v>
      </c>
      <c r="H106" s="141" t="s">
        <v>620</v>
      </c>
      <c r="I106" s="139">
        <v>43271</v>
      </c>
      <c r="J106" s="48" t="s">
        <v>141</v>
      </c>
      <c r="K106" s="143" t="s">
        <v>127</v>
      </c>
      <c r="L106" s="51"/>
      <c r="M106" s="183" t="s">
        <v>126</v>
      </c>
      <c r="N106" s="43">
        <v>0.34375</v>
      </c>
      <c r="O106" s="51">
        <v>3</v>
      </c>
      <c r="P106" s="51" t="s">
        <v>12</v>
      </c>
      <c r="Q106" s="51"/>
      <c r="R106" s="51"/>
      <c r="S106" s="51"/>
      <c r="T106" s="97">
        <f t="shared" si="17"/>
        <v>0.34375</v>
      </c>
      <c r="U106" s="97">
        <f t="shared" si="18"/>
        <v>0.33333333333333331</v>
      </c>
      <c r="V106" s="41" t="str">
        <f>IFERROR(VLOOKUP(L106,'[1]ZESTAWIENIE NUMERÓW BOCZNYCH'!$A:$B,1,0),"")</f>
        <v/>
      </c>
      <c r="W106" s="51" t="str">
        <f>IFERROR(VLOOKUP(V106,'[1]ZESTAWIENIE NUMERÓW BOCZNYCH'!$A:$B,2,0),P106)</f>
        <v>T</v>
      </c>
      <c r="X106" s="51">
        <f>VLOOKUP(W106,'[1]LICZBA MIEJSC'!$A:$C,2,0)</f>
        <v>55</v>
      </c>
      <c r="Y106" s="51">
        <f>VLOOKUP(W106,'[1]LICZBA MIEJSC'!$A:$C,3,0)</f>
        <v>0</v>
      </c>
      <c r="Z106" s="51">
        <f t="shared" si="21"/>
        <v>55</v>
      </c>
      <c r="AA106" s="41">
        <f t="shared" si="22"/>
        <v>50</v>
      </c>
      <c r="AB106" s="101">
        <f t="shared" si="23"/>
        <v>0.90909090909090906</v>
      </c>
    </row>
    <row r="107" spans="1:28" hidden="1" x14ac:dyDescent="0.25">
      <c r="A107" s="28" t="s">
        <v>130</v>
      </c>
      <c r="B107" s="45">
        <v>106</v>
      </c>
      <c r="C107" s="51">
        <v>1</v>
      </c>
      <c r="D107" s="51"/>
      <c r="E107" s="51"/>
      <c r="F107" s="51" t="s">
        <v>204</v>
      </c>
      <c r="G107" s="312" t="s">
        <v>204</v>
      </c>
      <c r="H107" s="141" t="s">
        <v>619</v>
      </c>
      <c r="I107" s="139">
        <v>43271</v>
      </c>
      <c r="J107" s="313" t="s">
        <v>157</v>
      </c>
      <c r="K107" s="143" t="s">
        <v>205</v>
      </c>
      <c r="L107" s="51"/>
      <c r="M107" s="157" t="s">
        <v>206</v>
      </c>
      <c r="N107" s="43">
        <v>0.35694444444444445</v>
      </c>
      <c r="O107" s="51">
        <v>3</v>
      </c>
      <c r="P107" s="51" t="s">
        <v>12</v>
      </c>
      <c r="Q107" s="51"/>
      <c r="R107" s="51"/>
      <c r="S107" s="51"/>
      <c r="T107" s="97">
        <f t="shared" si="17"/>
        <v>0.35416666666666663</v>
      </c>
      <c r="U107" s="97">
        <f t="shared" si="18"/>
        <v>0.33333333333333331</v>
      </c>
      <c r="V107" s="41" t="str">
        <f>IFERROR(VLOOKUP(L107,'[1]ZESTAWIENIE NUMERÓW BOCZNYCH'!$A:$B,1,0),"")</f>
        <v/>
      </c>
      <c r="W107" s="51" t="str">
        <f>IFERROR(VLOOKUP(V107,'[1]ZESTAWIENIE NUMERÓW BOCZNYCH'!$A:$B,2,0),P107)</f>
        <v>T</v>
      </c>
      <c r="X107" s="51">
        <f>VLOOKUP(W107,'[1]LICZBA MIEJSC'!$A:$C,2,0)</f>
        <v>55</v>
      </c>
      <c r="Y107" s="51">
        <f>VLOOKUP(W107,'[1]LICZBA MIEJSC'!$A:$C,3,0)</f>
        <v>0</v>
      </c>
      <c r="Z107" s="51">
        <f t="shared" si="21"/>
        <v>55</v>
      </c>
      <c r="AA107" s="41">
        <f t="shared" si="22"/>
        <v>50</v>
      </c>
      <c r="AB107" s="101">
        <f t="shared" si="23"/>
        <v>0.90909090909090906</v>
      </c>
    </row>
    <row r="108" spans="1:28" hidden="1" x14ac:dyDescent="0.25">
      <c r="A108" s="28" t="s">
        <v>130</v>
      </c>
      <c r="B108" s="45">
        <v>107</v>
      </c>
      <c r="C108" s="51">
        <v>1</v>
      </c>
      <c r="D108" s="51"/>
      <c r="E108" s="51"/>
      <c r="F108" s="51" t="s">
        <v>204</v>
      </c>
      <c r="G108" s="312" t="s">
        <v>204</v>
      </c>
      <c r="H108" s="141" t="s">
        <v>620</v>
      </c>
      <c r="I108" s="139">
        <v>43271</v>
      </c>
      <c r="J108" s="48" t="s">
        <v>141</v>
      </c>
      <c r="K108" s="143" t="s">
        <v>127</v>
      </c>
      <c r="L108" s="51"/>
      <c r="M108" s="170" t="s">
        <v>126</v>
      </c>
      <c r="N108" s="43">
        <v>0.35833333333333334</v>
      </c>
      <c r="O108" s="51">
        <v>3</v>
      </c>
      <c r="P108" s="51" t="s">
        <v>12</v>
      </c>
      <c r="Q108" s="51"/>
      <c r="R108" s="51"/>
      <c r="S108" s="51"/>
      <c r="T108" s="97">
        <f t="shared" si="17"/>
        <v>0.35416666666666663</v>
      </c>
      <c r="U108" s="97">
        <f t="shared" si="18"/>
        <v>0.33333333333333331</v>
      </c>
      <c r="V108" s="41" t="str">
        <f>IFERROR(VLOOKUP(L108,'[1]ZESTAWIENIE NUMERÓW BOCZNYCH'!$A:$B,1,0),"")</f>
        <v/>
      </c>
      <c r="W108" s="51" t="str">
        <f>IFERROR(VLOOKUP(V108,'[1]ZESTAWIENIE NUMERÓW BOCZNYCH'!$A:$B,2,0),P108)</f>
        <v>T</v>
      </c>
      <c r="X108" s="51">
        <f>VLOOKUP(W108,'[1]LICZBA MIEJSC'!$A:$C,2,0)</f>
        <v>55</v>
      </c>
      <c r="Y108" s="51">
        <f>VLOOKUP(W108,'[1]LICZBA MIEJSC'!$A:$C,3,0)</f>
        <v>0</v>
      </c>
      <c r="Z108" s="51">
        <f t="shared" si="21"/>
        <v>55</v>
      </c>
      <c r="AA108" s="41">
        <f t="shared" si="22"/>
        <v>50</v>
      </c>
      <c r="AB108" s="101">
        <f t="shared" si="23"/>
        <v>0.90909090909090906</v>
      </c>
    </row>
    <row r="109" spans="1:28" s="11" customFormat="1" hidden="1" x14ac:dyDescent="0.25">
      <c r="A109" s="28" t="s">
        <v>130</v>
      </c>
      <c r="B109" s="45">
        <v>108</v>
      </c>
      <c r="C109" s="51">
        <v>1</v>
      </c>
      <c r="D109" s="51"/>
      <c r="E109" s="51"/>
      <c r="F109" s="51" t="s">
        <v>204</v>
      </c>
      <c r="G109" s="312" t="s">
        <v>204</v>
      </c>
      <c r="H109" s="141" t="s">
        <v>620</v>
      </c>
      <c r="I109" s="139">
        <v>43271</v>
      </c>
      <c r="J109" s="317" t="s">
        <v>157</v>
      </c>
      <c r="K109" s="144" t="s">
        <v>171</v>
      </c>
      <c r="L109" s="51"/>
      <c r="M109" s="157"/>
      <c r="N109" s="43">
        <v>0.36458333333333331</v>
      </c>
      <c r="O109" s="51">
        <v>2</v>
      </c>
      <c r="P109" s="51" t="s">
        <v>14</v>
      </c>
      <c r="Q109" s="51"/>
      <c r="R109" s="51"/>
      <c r="S109" s="51"/>
      <c r="T109" s="97">
        <f t="shared" si="17"/>
        <v>0.36458333333333331</v>
      </c>
      <c r="U109" s="97">
        <f t="shared" si="18"/>
        <v>0.33333333333333331</v>
      </c>
      <c r="V109" s="41" t="str">
        <f>IFERROR(VLOOKUP(L109,'[1]ZESTAWIENIE NUMERÓW BOCZNYCH'!$A:$B,1,0),"")</f>
        <v/>
      </c>
      <c r="W109" s="51" t="str">
        <f>IFERROR(VLOOKUP(V109,'[1]ZESTAWIENIE NUMERÓW BOCZNYCH'!$A:$B,2,0),P109)</f>
        <v>AK</v>
      </c>
      <c r="X109" s="51">
        <f>VLOOKUP(W109,'[1]LICZBA MIEJSC'!$A:$C,2,0)</f>
        <v>20</v>
      </c>
      <c r="Y109" s="51">
        <f>VLOOKUP(W109,'[1]LICZBA MIEJSC'!$A:$C,3,0)</f>
        <v>60</v>
      </c>
      <c r="Z109" s="51">
        <f t="shared" si="21"/>
        <v>80</v>
      </c>
      <c r="AA109" s="41">
        <f t="shared" si="22"/>
        <v>10</v>
      </c>
      <c r="AB109" s="101">
        <f t="shared" si="23"/>
        <v>0.125</v>
      </c>
    </row>
    <row r="110" spans="1:28" s="11" customFormat="1" hidden="1" x14ac:dyDescent="0.25">
      <c r="A110" s="28" t="s">
        <v>130</v>
      </c>
      <c r="B110" s="45">
        <v>109</v>
      </c>
      <c r="C110" s="51">
        <v>1</v>
      </c>
      <c r="D110" s="51"/>
      <c r="E110" s="51"/>
      <c r="F110" s="51" t="s">
        <v>204</v>
      </c>
      <c r="G110" s="312" t="s">
        <v>204</v>
      </c>
      <c r="H110" s="141" t="s">
        <v>619</v>
      </c>
      <c r="I110" s="139">
        <v>43271</v>
      </c>
      <c r="J110" s="48" t="s">
        <v>157</v>
      </c>
      <c r="K110" s="143" t="s">
        <v>205</v>
      </c>
      <c r="L110" s="51"/>
      <c r="M110" s="152" t="s">
        <v>206</v>
      </c>
      <c r="N110" s="43">
        <v>0.3840277777777778</v>
      </c>
      <c r="O110" s="51">
        <v>2</v>
      </c>
      <c r="P110" s="51" t="s">
        <v>12</v>
      </c>
      <c r="Q110" s="51"/>
      <c r="R110" s="51"/>
      <c r="S110" s="51"/>
      <c r="T110" s="97">
        <f t="shared" si="17"/>
        <v>0.375</v>
      </c>
      <c r="U110" s="97">
        <f t="shared" si="18"/>
        <v>0.375</v>
      </c>
      <c r="V110" s="41" t="str">
        <f>IFERROR(VLOOKUP(L110,'[1]ZESTAWIENIE NUMERÓW BOCZNYCH'!$A:$B,1,0),"")</f>
        <v/>
      </c>
      <c r="W110" s="51" t="str">
        <f>IFERROR(VLOOKUP(V110,'[1]ZESTAWIENIE NUMERÓW BOCZNYCH'!$A:$B,2,0),P110)</f>
        <v>T</v>
      </c>
      <c r="X110" s="51">
        <f>VLOOKUP(W110,'[1]LICZBA MIEJSC'!$A:$C,2,0)</f>
        <v>55</v>
      </c>
      <c r="Y110" s="51">
        <f>VLOOKUP(W110,'[1]LICZBA MIEJSC'!$A:$C,3,0)</f>
        <v>0</v>
      </c>
      <c r="Z110" s="51">
        <f t="shared" si="21"/>
        <v>55</v>
      </c>
      <c r="AA110" s="41">
        <f t="shared" si="22"/>
        <v>28</v>
      </c>
      <c r="AB110" s="101">
        <f t="shared" si="23"/>
        <v>0.50909090909090904</v>
      </c>
    </row>
    <row r="111" spans="1:28" s="11" customFormat="1" hidden="1" x14ac:dyDescent="0.25">
      <c r="A111" s="28" t="s">
        <v>130</v>
      </c>
      <c r="B111" s="45">
        <v>110</v>
      </c>
      <c r="C111" s="51">
        <v>1</v>
      </c>
      <c r="D111" s="51"/>
      <c r="E111" s="51"/>
      <c r="F111" s="51" t="s">
        <v>204</v>
      </c>
      <c r="G111" s="312" t="s">
        <v>204</v>
      </c>
      <c r="H111" s="141" t="s">
        <v>622</v>
      </c>
      <c r="I111" s="139">
        <v>43271</v>
      </c>
      <c r="J111" s="48" t="s">
        <v>141</v>
      </c>
      <c r="K111" s="143" t="s">
        <v>127</v>
      </c>
      <c r="L111" s="51"/>
      <c r="M111" s="157" t="s">
        <v>132</v>
      </c>
      <c r="N111" s="43">
        <v>0.58402777777777781</v>
      </c>
      <c r="O111" s="51">
        <v>3</v>
      </c>
      <c r="P111" s="51" t="s">
        <v>12</v>
      </c>
      <c r="Q111" s="51"/>
      <c r="R111" s="51"/>
      <c r="S111" s="51"/>
      <c r="T111" s="97">
        <f t="shared" si="17"/>
        <v>0.58333333333333326</v>
      </c>
      <c r="U111" s="97">
        <f t="shared" si="18"/>
        <v>0.58333333333333326</v>
      </c>
      <c r="V111" s="41" t="str">
        <f>IFERROR(VLOOKUP(L111,'[1]ZESTAWIENIE NUMERÓW BOCZNYCH'!$A:$B,1,0),"")</f>
        <v/>
      </c>
      <c r="W111" s="51" t="str">
        <f>IFERROR(VLOOKUP(V111,'[1]ZESTAWIENIE NUMERÓW BOCZNYCH'!$A:$B,2,0),P111)</f>
        <v>T</v>
      </c>
      <c r="X111" s="51">
        <f>VLOOKUP(W111,'[1]LICZBA MIEJSC'!$A:$C,2,0)</f>
        <v>55</v>
      </c>
      <c r="Y111" s="51">
        <f>VLOOKUP(W111,'[1]LICZBA MIEJSC'!$A:$C,3,0)</f>
        <v>0</v>
      </c>
      <c r="Z111" s="51">
        <f t="shared" ref="Z111:Z142" si="24">X111+Y111</f>
        <v>55</v>
      </c>
      <c r="AA111" s="41">
        <f t="shared" ref="AA111:AA142" si="25">ROUND(IF(O111=$AD$1,0,IF(O111=$AF$1,Z111*0.1,IF(O111=$AH$1,X111/2,IF(O111=$AJ$1,X111*0.9,IF(O111=$AL$1,X111+(Y111*0.5),IF(O111=$AN$1,Z111*0.9,IF(O111=$AP$1,Z111*1.1,"BŁĄD"))))))),0)</f>
        <v>50</v>
      </c>
      <c r="AB111" s="101">
        <f t="shared" ref="AB111:AB142" si="26">AA111/Z111</f>
        <v>0.90909090909090906</v>
      </c>
    </row>
    <row r="112" spans="1:28" s="11" customFormat="1" hidden="1" x14ac:dyDescent="0.25">
      <c r="A112" s="28" t="s">
        <v>130</v>
      </c>
      <c r="B112" s="45">
        <v>111</v>
      </c>
      <c r="C112" s="51">
        <v>1</v>
      </c>
      <c r="D112" s="51"/>
      <c r="E112" s="51"/>
      <c r="F112" s="51" t="s">
        <v>204</v>
      </c>
      <c r="G112" s="312" t="s">
        <v>204</v>
      </c>
      <c r="H112" s="141" t="s">
        <v>620</v>
      </c>
      <c r="I112" s="139">
        <v>43271</v>
      </c>
      <c r="J112" s="317" t="s">
        <v>157</v>
      </c>
      <c r="K112" s="168" t="s">
        <v>208</v>
      </c>
      <c r="L112" s="51"/>
      <c r="M112" s="157"/>
      <c r="N112" s="43">
        <v>0.59236111111111112</v>
      </c>
      <c r="O112" s="51">
        <v>3</v>
      </c>
      <c r="P112" s="51" t="s">
        <v>12</v>
      </c>
      <c r="Q112" s="51"/>
      <c r="R112" s="51"/>
      <c r="S112" s="51"/>
      <c r="T112" s="97">
        <f t="shared" si="17"/>
        <v>0.58333333333333326</v>
      </c>
      <c r="U112" s="97">
        <f t="shared" si="18"/>
        <v>0.58333333333333326</v>
      </c>
      <c r="V112" s="41" t="str">
        <f>IFERROR(VLOOKUP(L112,'[1]ZESTAWIENIE NUMERÓW BOCZNYCH'!$A:$B,1,0),"")</f>
        <v/>
      </c>
      <c r="W112" s="51" t="str">
        <f>IFERROR(VLOOKUP(V112,'[1]ZESTAWIENIE NUMERÓW BOCZNYCH'!$A:$B,2,0),P112)</f>
        <v>T</v>
      </c>
      <c r="X112" s="51">
        <f>VLOOKUP(W112,'[1]LICZBA MIEJSC'!$A:$C,2,0)</f>
        <v>55</v>
      </c>
      <c r="Y112" s="51">
        <f>VLOOKUP(W112,'[1]LICZBA MIEJSC'!$A:$C,3,0)</f>
        <v>0</v>
      </c>
      <c r="Z112" s="51">
        <f t="shared" si="24"/>
        <v>55</v>
      </c>
      <c r="AA112" s="41">
        <f t="shared" si="25"/>
        <v>50</v>
      </c>
      <c r="AB112" s="101">
        <f t="shared" si="26"/>
        <v>0.90909090909090906</v>
      </c>
    </row>
    <row r="113" spans="1:28" s="11" customFormat="1" hidden="1" x14ac:dyDescent="0.25">
      <c r="A113" s="28" t="s">
        <v>130</v>
      </c>
      <c r="B113" s="45">
        <v>112</v>
      </c>
      <c r="C113" s="51">
        <v>1</v>
      </c>
      <c r="D113" s="51"/>
      <c r="E113" s="51"/>
      <c r="F113" s="51" t="s">
        <v>204</v>
      </c>
      <c r="G113" s="312" t="s">
        <v>204</v>
      </c>
      <c r="H113" s="141" t="s">
        <v>619</v>
      </c>
      <c r="I113" s="139">
        <v>43271</v>
      </c>
      <c r="J113" s="317" t="s">
        <v>157</v>
      </c>
      <c r="K113" s="168" t="s">
        <v>208</v>
      </c>
      <c r="L113" s="51"/>
      <c r="M113" s="141" t="s">
        <v>210</v>
      </c>
      <c r="N113" s="43">
        <v>0.59305555555555556</v>
      </c>
      <c r="O113" s="51">
        <v>1</v>
      </c>
      <c r="P113" s="51" t="s">
        <v>12</v>
      </c>
      <c r="Q113" s="51"/>
      <c r="R113" s="51"/>
      <c r="S113" s="51"/>
      <c r="T113" s="97">
        <f t="shared" si="17"/>
        <v>0.58333333333333326</v>
      </c>
      <c r="U113" s="97">
        <f t="shared" si="18"/>
        <v>0.58333333333333326</v>
      </c>
      <c r="V113" s="41" t="str">
        <f>IFERROR(VLOOKUP(L113,'[1]ZESTAWIENIE NUMERÓW BOCZNYCH'!$A:$B,1,0),"")</f>
        <v/>
      </c>
      <c r="W113" s="51" t="str">
        <f>IFERROR(VLOOKUP(V113,'[1]ZESTAWIENIE NUMERÓW BOCZNYCH'!$A:$B,2,0),P113)</f>
        <v>T</v>
      </c>
      <c r="X113" s="51">
        <f>VLOOKUP(W113,'[1]LICZBA MIEJSC'!$A:$C,2,0)</f>
        <v>55</v>
      </c>
      <c r="Y113" s="51">
        <f>VLOOKUP(W113,'[1]LICZBA MIEJSC'!$A:$C,3,0)</f>
        <v>0</v>
      </c>
      <c r="Z113" s="51">
        <f t="shared" si="24"/>
        <v>55</v>
      </c>
      <c r="AA113" s="41">
        <f t="shared" si="25"/>
        <v>6</v>
      </c>
      <c r="AB113" s="101">
        <f t="shared" si="26"/>
        <v>0.10909090909090909</v>
      </c>
    </row>
    <row r="114" spans="1:28" s="11" customFormat="1" hidden="1" x14ac:dyDescent="0.25">
      <c r="A114" s="28" t="s">
        <v>130</v>
      </c>
      <c r="B114" s="45">
        <v>113</v>
      </c>
      <c r="C114" s="51">
        <v>1</v>
      </c>
      <c r="D114" s="51"/>
      <c r="E114" s="51"/>
      <c r="F114" s="51" t="s">
        <v>204</v>
      </c>
      <c r="G114" s="312" t="s">
        <v>204</v>
      </c>
      <c r="H114" s="141" t="s">
        <v>619</v>
      </c>
      <c r="I114" s="139">
        <v>43271</v>
      </c>
      <c r="J114" s="317" t="s">
        <v>157</v>
      </c>
      <c r="K114" s="174" t="s">
        <v>211</v>
      </c>
      <c r="L114" s="51"/>
      <c r="M114" s="157"/>
      <c r="N114" s="43">
        <v>0.60833333333333328</v>
      </c>
      <c r="O114" s="51">
        <v>3</v>
      </c>
      <c r="P114" s="51" t="s">
        <v>12</v>
      </c>
      <c r="Q114" s="51"/>
      <c r="R114" s="51"/>
      <c r="S114" s="51"/>
      <c r="T114" s="97">
        <f t="shared" si="17"/>
        <v>0.60416666666666663</v>
      </c>
      <c r="U114" s="97">
        <f t="shared" si="18"/>
        <v>0.58333333333333326</v>
      </c>
      <c r="V114" s="41" t="str">
        <f>IFERROR(VLOOKUP(L114,'[1]ZESTAWIENIE NUMERÓW BOCZNYCH'!$A:$B,1,0),"")</f>
        <v/>
      </c>
      <c r="W114" s="51" t="str">
        <f>IFERROR(VLOOKUP(V114,'[1]ZESTAWIENIE NUMERÓW BOCZNYCH'!$A:$B,2,0),P114)</f>
        <v>T</v>
      </c>
      <c r="X114" s="51">
        <f>VLOOKUP(W114,'[1]LICZBA MIEJSC'!$A:$C,2,0)</f>
        <v>55</v>
      </c>
      <c r="Y114" s="51">
        <f>VLOOKUP(W114,'[1]LICZBA MIEJSC'!$A:$C,3,0)</f>
        <v>0</v>
      </c>
      <c r="Z114" s="51">
        <f t="shared" si="24"/>
        <v>55</v>
      </c>
      <c r="AA114" s="41">
        <f t="shared" si="25"/>
        <v>50</v>
      </c>
      <c r="AB114" s="101">
        <f t="shared" si="26"/>
        <v>0.90909090909090906</v>
      </c>
    </row>
    <row r="115" spans="1:28" s="11" customFormat="1" hidden="1" x14ac:dyDescent="0.25">
      <c r="A115" s="28" t="s">
        <v>130</v>
      </c>
      <c r="B115" s="45">
        <v>114</v>
      </c>
      <c r="C115" s="51">
        <v>1</v>
      </c>
      <c r="D115" s="51"/>
      <c r="E115" s="51"/>
      <c r="F115" s="51" t="s">
        <v>204</v>
      </c>
      <c r="G115" s="312" t="s">
        <v>204</v>
      </c>
      <c r="H115" s="141" t="s">
        <v>620</v>
      </c>
      <c r="I115" s="139">
        <v>43271</v>
      </c>
      <c r="J115" s="145" t="s">
        <v>157</v>
      </c>
      <c r="K115" s="174" t="s">
        <v>207</v>
      </c>
      <c r="L115" s="51"/>
      <c r="M115" s="157"/>
      <c r="N115" s="43">
        <v>0.61944444444444446</v>
      </c>
      <c r="O115" s="51">
        <v>3</v>
      </c>
      <c r="P115" s="51" t="s">
        <v>16</v>
      </c>
      <c r="Q115" s="51"/>
      <c r="R115" s="51"/>
      <c r="S115" s="51"/>
      <c r="T115" s="97">
        <f t="shared" si="17"/>
        <v>0.61458333333333326</v>
      </c>
      <c r="U115" s="97">
        <f t="shared" si="18"/>
        <v>0.58333333333333326</v>
      </c>
      <c r="V115" s="41" t="str">
        <f>IFERROR(VLOOKUP(L115,'[1]ZESTAWIENIE NUMERÓW BOCZNYCH'!$A:$B,1,0),"")</f>
        <v/>
      </c>
      <c r="W115" s="51" t="str">
        <f>IFERROR(VLOOKUP(V115,'[1]ZESTAWIENIE NUMERÓW BOCZNYCH'!$A:$B,2,0),P115)</f>
        <v>B</v>
      </c>
      <c r="X115" s="51">
        <f>VLOOKUP(W115,'[1]LICZBA MIEJSC'!$A:$C,2,0)</f>
        <v>20</v>
      </c>
      <c r="Y115" s="51">
        <f>VLOOKUP(W115,'[1]LICZBA MIEJSC'!$A:$C,3,0)</f>
        <v>0</v>
      </c>
      <c r="Z115" s="51">
        <f t="shared" si="24"/>
        <v>20</v>
      </c>
      <c r="AA115" s="41">
        <f t="shared" si="25"/>
        <v>18</v>
      </c>
      <c r="AB115" s="101">
        <f t="shared" si="26"/>
        <v>0.9</v>
      </c>
    </row>
    <row r="116" spans="1:28" s="11" customFormat="1" hidden="1" x14ac:dyDescent="0.25">
      <c r="A116" s="28" t="s">
        <v>130</v>
      </c>
      <c r="B116" s="45">
        <v>115</v>
      </c>
      <c r="C116" s="51">
        <v>1</v>
      </c>
      <c r="D116" s="51"/>
      <c r="E116" s="51"/>
      <c r="F116" s="51" t="s">
        <v>204</v>
      </c>
      <c r="G116" s="312" t="s">
        <v>204</v>
      </c>
      <c r="H116" s="141" t="s">
        <v>619</v>
      </c>
      <c r="I116" s="139">
        <v>43271</v>
      </c>
      <c r="J116" s="48" t="s">
        <v>141</v>
      </c>
      <c r="K116" s="143" t="s">
        <v>127</v>
      </c>
      <c r="L116" s="51"/>
      <c r="M116" s="157"/>
      <c r="N116" s="43">
        <v>0.625</v>
      </c>
      <c r="O116" s="51">
        <v>1</v>
      </c>
      <c r="P116" s="51" t="s">
        <v>12</v>
      </c>
      <c r="Q116" s="51"/>
      <c r="R116" s="51"/>
      <c r="S116" s="51"/>
      <c r="T116" s="97">
        <f t="shared" si="17"/>
        <v>0.625</v>
      </c>
      <c r="U116" s="97">
        <f t="shared" si="18"/>
        <v>0.625</v>
      </c>
      <c r="V116" s="41" t="str">
        <f>IFERROR(VLOOKUP(L116,'[1]ZESTAWIENIE NUMERÓW BOCZNYCH'!$A:$B,1,0),"")</f>
        <v/>
      </c>
      <c r="W116" s="51" t="str">
        <f>IFERROR(VLOOKUP(V116,'[1]ZESTAWIENIE NUMERÓW BOCZNYCH'!$A:$B,2,0),P116)</f>
        <v>T</v>
      </c>
      <c r="X116" s="51">
        <f>VLOOKUP(W116,'[1]LICZBA MIEJSC'!$A:$C,2,0)</f>
        <v>55</v>
      </c>
      <c r="Y116" s="51">
        <f>VLOOKUP(W116,'[1]LICZBA MIEJSC'!$A:$C,3,0)</f>
        <v>0</v>
      </c>
      <c r="Z116" s="51">
        <f t="shared" si="24"/>
        <v>55</v>
      </c>
      <c r="AA116" s="41">
        <f t="shared" si="25"/>
        <v>6</v>
      </c>
      <c r="AB116" s="101">
        <f t="shared" si="26"/>
        <v>0.10909090909090909</v>
      </c>
    </row>
    <row r="117" spans="1:28" s="11" customFormat="1" hidden="1" x14ac:dyDescent="0.25">
      <c r="A117" s="28" t="s">
        <v>130</v>
      </c>
      <c r="B117" s="159">
        <v>116</v>
      </c>
      <c r="C117" s="51">
        <v>1</v>
      </c>
      <c r="D117" s="51"/>
      <c r="E117" s="51"/>
      <c r="F117" s="51" t="s">
        <v>204</v>
      </c>
      <c r="G117" s="312" t="s">
        <v>204</v>
      </c>
      <c r="H117" s="141" t="s">
        <v>619</v>
      </c>
      <c r="I117" s="139">
        <v>43271</v>
      </c>
      <c r="J117" s="317" t="s">
        <v>157</v>
      </c>
      <c r="K117" s="168" t="s">
        <v>208</v>
      </c>
      <c r="L117" s="51"/>
      <c r="M117" s="141" t="s">
        <v>212</v>
      </c>
      <c r="N117" s="43">
        <v>0.62638888888888888</v>
      </c>
      <c r="O117" s="51">
        <v>2</v>
      </c>
      <c r="P117" s="51" t="s">
        <v>12</v>
      </c>
      <c r="Q117" s="51"/>
      <c r="R117" s="51"/>
      <c r="S117" s="51"/>
      <c r="T117" s="97">
        <f t="shared" si="17"/>
        <v>0.625</v>
      </c>
      <c r="U117" s="97">
        <f t="shared" si="18"/>
        <v>0.625</v>
      </c>
      <c r="V117" s="41" t="str">
        <f>IFERROR(VLOOKUP(L117,'[1]ZESTAWIENIE NUMERÓW BOCZNYCH'!$A:$B,1,0),"")</f>
        <v/>
      </c>
      <c r="W117" s="51" t="str">
        <f>IFERROR(VLOOKUP(V117,'[1]ZESTAWIENIE NUMERÓW BOCZNYCH'!$A:$B,2,0),P117)</f>
        <v>T</v>
      </c>
      <c r="X117" s="51">
        <f>VLOOKUP(W117,'[1]LICZBA MIEJSC'!$A:$C,2,0)</f>
        <v>55</v>
      </c>
      <c r="Y117" s="51">
        <f>VLOOKUP(W117,'[1]LICZBA MIEJSC'!$A:$C,3,0)</f>
        <v>0</v>
      </c>
      <c r="Z117" s="51">
        <f t="shared" si="24"/>
        <v>55</v>
      </c>
      <c r="AA117" s="41">
        <f t="shared" si="25"/>
        <v>28</v>
      </c>
      <c r="AB117" s="101">
        <f t="shared" si="26"/>
        <v>0.50909090909090904</v>
      </c>
    </row>
    <row r="118" spans="1:28" s="11" customFormat="1" hidden="1" x14ac:dyDescent="0.25">
      <c r="A118" s="28" t="s">
        <v>130</v>
      </c>
      <c r="B118" s="159">
        <v>117</v>
      </c>
      <c r="C118" s="51">
        <v>1</v>
      </c>
      <c r="D118" s="51"/>
      <c r="E118" s="51"/>
      <c r="F118" s="51" t="s">
        <v>204</v>
      </c>
      <c r="G118" s="312" t="s">
        <v>204</v>
      </c>
      <c r="H118" s="141" t="s">
        <v>619</v>
      </c>
      <c r="I118" s="139">
        <v>43271</v>
      </c>
      <c r="J118" s="48" t="s">
        <v>141</v>
      </c>
      <c r="K118" s="143" t="s">
        <v>127</v>
      </c>
      <c r="L118" s="51"/>
      <c r="M118" s="157" t="s">
        <v>132</v>
      </c>
      <c r="N118" s="43">
        <v>0.6333333333333333</v>
      </c>
      <c r="O118" s="51">
        <v>3</v>
      </c>
      <c r="P118" s="51" t="s">
        <v>12</v>
      </c>
      <c r="Q118" s="51"/>
      <c r="R118" s="51"/>
      <c r="S118" s="51"/>
      <c r="T118" s="97">
        <f t="shared" si="17"/>
        <v>0.625</v>
      </c>
      <c r="U118" s="97">
        <f t="shared" si="18"/>
        <v>0.625</v>
      </c>
      <c r="V118" s="41" t="str">
        <f>IFERROR(VLOOKUP(L118,'[1]ZESTAWIENIE NUMERÓW BOCZNYCH'!$A:$B,1,0),"")</f>
        <v/>
      </c>
      <c r="W118" s="51" t="str">
        <f>IFERROR(VLOOKUP(V118,'[1]ZESTAWIENIE NUMERÓW BOCZNYCH'!$A:$B,2,0),P118)</f>
        <v>T</v>
      </c>
      <c r="X118" s="51">
        <f>VLOOKUP(W118,'[1]LICZBA MIEJSC'!$A:$C,2,0)</f>
        <v>55</v>
      </c>
      <c r="Y118" s="51">
        <f>VLOOKUP(W118,'[1]LICZBA MIEJSC'!$A:$C,3,0)</f>
        <v>0</v>
      </c>
      <c r="Z118" s="51">
        <f t="shared" si="24"/>
        <v>55</v>
      </c>
      <c r="AA118" s="41">
        <f t="shared" si="25"/>
        <v>50</v>
      </c>
      <c r="AB118" s="101">
        <f t="shared" si="26"/>
        <v>0.90909090909090906</v>
      </c>
    </row>
    <row r="119" spans="1:28" s="11" customFormat="1" hidden="1" x14ac:dyDescent="0.25">
      <c r="A119" s="28" t="s">
        <v>130</v>
      </c>
      <c r="B119" s="159">
        <v>118</v>
      </c>
      <c r="C119" s="51">
        <v>1</v>
      </c>
      <c r="D119" s="51"/>
      <c r="E119" s="51"/>
      <c r="F119" s="51" t="s">
        <v>204</v>
      </c>
      <c r="G119" s="312" t="s">
        <v>204</v>
      </c>
      <c r="H119" s="141" t="s">
        <v>619</v>
      </c>
      <c r="I119" s="139">
        <v>43271</v>
      </c>
      <c r="J119" s="317" t="s">
        <v>157</v>
      </c>
      <c r="K119" s="144" t="s">
        <v>213</v>
      </c>
      <c r="L119" s="51"/>
      <c r="M119" s="141" t="s">
        <v>214</v>
      </c>
      <c r="N119" s="43">
        <v>0.65208333333333335</v>
      </c>
      <c r="O119" s="51">
        <v>3</v>
      </c>
      <c r="P119" s="51" t="s">
        <v>12</v>
      </c>
      <c r="Q119" s="51"/>
      <c r="R119" s="51"/>
      <c r="S119" s="51"/>
      <c r="T119" s="97">
        <f t="shared" si="17"/>
        <v>0.64583333333333326</v>
      </c>
      <c r="U119" s="97">
        <f t="shared" si="18"/>
        <v>0.625</v>
      </c>
      <c r="V119" s="41" t="str">
        <f>IFERROR(VLOOKUP(L119,'[1]ZESTAWIENIE NUMERÓW BOCZNYCH'!$A:$B,1,0),"")</f>
        <v/>
      </c>
      <c r="W119" s="51" t="str">
        <f>IFERROR(VLOOKUP(V119,'[1]ZESTAWIENIE NUMERÓW BOCZNYCH'!$A:$B,2,0),P119)</f>
        <v>T</v>
      </c>
      <c r="X119" s="51">
        <f>VLOOKUP(W119,'[1]LICZBA MIEJSC'!$A:$C,2,0)</f>
        <v>55</v>
      </c>
      <c r="Y119" s="51">
        <f>VLOOKUP(W119,'[1]LICZBA MIEJSC'!$A:$C,3,0)</f>
        <v>0</v>
      </c>
      <c r="Z119" s="51">
        <f t="shared" si="24"/>
        <v>55</v>
      </c>
      <c r="AA119" s="41">
        <f t="shared" si="25"/>
        <v>50</v>
      </c>
      <c r="AB119" s="101">
        <f t="shared" si="26"/>
        <v>0.90909090909090906</v>
      </c>
    </row>
    <row r="120" spans="1:28" s="11" customFormat="1" hidden="1" x14ac:dyDescent="0.25">
      <c r="A120" s="28" t="s">
        <v>130</v>
      </c>
      <c r="B120" s="159">
        <v>119</v>
      </c>
      <c r="C120" s="51">
        <v>1</v>
      </c>
      <c r="D120" s="51"/>
      <c r="E120" s="51"/>
      <c r="F120" s="51" t="s">
        <v>204</v>
      </c>
      <c r="G120" s="312" t="s">
        <v>204</v>
      </c>
      <c r="H120" s="141" t="s">
        <v>619</v>
      </c>
      <c r="I120" s="139">
        <v>43271</v>
      </c>
      <c r="J120" s="48" t="s">
        <v>141</v>
      </c>
      <c r="K120" s="143" t="s">
        <v>127</v>
      </c>
      <c r="L120" s="51"/>
      <c r="M120" s="157" t="s">
        <v>132</v>
      </c>
      <c r="N120" s="43">
        <v>0.66111111111111109</v>
      </c>
      <c r="O120" s="51">
        <v>2</v>
      </c>
      <c r="P120" s="51" t="s">
        <v>12</v>
      </c>
      <c r="Q120" s="51"/>
      <c r="R120" s="51"/>
      <c r="S120" s="51"/>
      <c r="T120" s="97">
        <f t="shared" si="17"/>
        <v>0.65625</v>
      </c>
      <c r="U120" s="97">
        <f t="shared" si="18"/>
        <v>0.625</v>
      </c>
      <c r="V120" s="41" t="str">
        <f>IFERROR(VLOOKUP(L120,'[1]ZESTAWIENIE NUMERÓW BOCZNYCH'!$A:$B,1,0),"")</f>
        <v/>
      </c>
      <c r="W120" s="51" t="str">
        <f>IFERROR(VLOOKUP(V120,'[1]ZESTAWIENIE NUMERÓW BOCZNYCH'!$A:$B,2,0),P120)</f>
        <v>T</v>
      </c>
      <c r="X120" s="51">
        <f>VLOOKUP(W120,'[1]LICZBA MIEJSC'!$A:$C,2,0)</f>
        <v>55</v>
      </c>
      <c r="Y120" s="51">
        <f>VLOOKUP(W120,'[1]LICZBA MIEJSC'!$A:$C,3,0)</f>
        <v>0</v>
      </c>
      <c r="Z120" s="51">
        <f t="shared" si="24"/>
        <v>55</v>
      </c>
      <c r="AA120" s="41">
        <f t="shared" si="25"/>
        <v>28</v>
      </c>
      <c r="AB120" s="101">
        <f t="shared" si="26"/>
        <v>0.50909090909090904</v>
      </c>
    </row>
    <row r="121" spans="1:28" s="11" customFormat="1" hidden="1" x14ac:dyDescent="0.25">
      <c r="A121" s="28" t="s">
        <v>130</v>
      </c>
      <c r="B121" s="159">
        <v>120</v>
      </c>
      <c r="C121" s="51">
        <v>2</v>
      </c>
      <c r="D121" s="51"/>
      <c r="E121" s="51"/>
      <c r="F121" s="51" t="s">
        <v>204</v>
      </c>
      <c r="G121" s="312" t="s">
        <v>204</v>
      </c>
      <c r="H121" s="141" t="s">
        <v>620</v>
      </c>
      <c r="I121" s="139">
        <v>43271</v>
      </c>
      <c r="J121" s="145" t="s">
        <v>157</v>
      </c>
      <c r="K121" s="144" t="s">
        <v>171</v>
      </c>
      <c r="L121" s="51"/>
      <c r="M121" s="157"/>
      <c r="N121" s="43">
        <v>0.66875000000000007</v>
      </c>
      <c r="O121" s="51">
        <v>1</v>
      </c>
      <c r="P121" s="51" t="s">
        <v>12</v>
      </c>
      <c r="Q121" s="51"/>
      <c r="R121" s="51"/>
      <c r="S121" s="51"/>
      <c r="T121" s="97">
        <f t="shared" si="17"/>
        <v>0.66666666666666663</v>
      </c>
      <c r="U121" s="97">
        <f t="shared" si="18"/>
        <v>0.66666666666666663</v>
      </c>
      <c r="V121" s="41" t="str">
        <f>IFERROR(VLOOKUP(L121,'[1]ZESTAWIENIE NUMERÓW BOCZNYCH'!$A:$B,1,0),"")</f>
        <v/>
      </c>
      <c r="W121" s="51" t="str">
        <f>IFERROR(VLOOKUP(V121,'[1]ZESTAWIENIE NUMERÓW BOCZNYCH'!$A:$B,2,0),P121)</f>
        <v>T</v>
      </c>
      <c r="X121" s="51">
        <f>VLOOKUP(W121,'[1]LICZBA MIEJSC'!$A:$C,2,0)</f>
        <v>55</v>
      </c>
      <c r="Y121" s="51">
        <f>VLOOKUP(W121,'[1]LICZBA MIEJSC'!$A:$C,3,0)</f>
        <v>0</v>
      </c>
      <c r="Z121" s="51">
        <f t="shared" si="24"/>
        <v>55</v>
      </c>
      <c r="AA121" s="41">
        <f t="shared" si="25"/>
        <v>6</v>
      </c>
      <c r="AB121" s="101">
        <f t="shared" si="26"/>
        <v>0.10909090909090909</v>
      </c>
    </row>
    <row r="122" spans="1:28" s="11" customFormat="1" hidden="1" x14ac:dyDescent="0.25">
      <c r="A122" s="28" t="s">
        <v>130</v>
      </c>
      <c r="B122" s="159">
        <v>121</v>
      </c>
      <c r="C122" s="51">
        <v>2</v>
      </c>
      <c r="D122" s="51"/>
      <c r="E122" s="51"/>
      <c r="F122" s="51" t="s">
        <v>204</v>
      </c>
      <c r="G122" s="312" t="s">
        <v>204</v>
      </c>
      <c r="H122" s="141" t="s">
        <v>619</v>
      </c>
      <c r="I122" s="139">
        <v>43271</v>
      </c>
      <c r="J122" s="313" t="s">
        <v>157</v>
      </c>
      <c r="K122" s="143" t="s">
        <v>205</v>
      </c>
      <c r="L122" s="51"/>
      <c r="M122" s="157" t="s">
        <v>206</v>
      </c>
      <c r="N122" s="43">
        <v>0.67291666666666661</v>
      </c>
      <c r="O122" s="51">
        <v>3</v>
      </c>
      <c r="P122" s="51" t="s">
        <v>12</v>
      </c>
      <c r="Q122" s="51"/>
      <c r="R122" s="51"/>
      <c r="S122" s="51"/>
      <c r="T122" s="97">
        <f t="shared" si="17"/>
        <v>0.66666666666666663</v>
      </c>
      <c r="U122" s="97">
        <f t="shared" si="18"/>
        <v>0.66666666666666663</v>
      </c>
      <c r="V122" s="41" t="str">
        <f>IFERROR(VLOOKUP(L122,'[1]ZESTAWIENIE NUMERÓW BOCZNYCH'!$A:$B,1,0),"")</f>
        <v/>
      </c>
      <c r="W122" s="51" t="str">
        <f>IFERROR(VLOOKUP(V122,'[1]ZESTAWIENIE NUMERÓW BOCZNYCH'!$A:$B,2,0),P122)</f>
        <v>T</v>
      </c>
      <c r="X122" s="51">
        <f>VLOOKUP(W122,'[1]LICZBA MIEJSC'!$A:$C,2,0)</f>
        <v>55</v>
      </c>
      <c r="Y122" s="51">
        <f>VLOOKUP(W122,'[1]LICZBA MIEJSC'!$A:$C,3,0)</f>
        <v>0</v>
      </c>
      <c r="Z122" s="51">
        <f t="shared" si="24"/>
        <v>55</v>
      </c>
      <c r="AA122" s="41">
        <f t="shared" si="25"/>
        <v>50</v>
      </c>
      <c r="AB122" s="101">
        <f t="shared" si="26"/>
        <v>0.90909090909090906</v>
      </c>
    </row>
    <row r="123" spans="1:28" s="11" customFormat="1" hidden="1" x14ac:dyDescent="0.25">
      <c r="A123" s="28" t="s">
        <v>130</v>
      </c>
      <c r="B123" s="159">
        <v>122</v>
      </c>
      <c r="C123" s="51">
        <v>2</v>
      </c>
      <c r="D123" s="51"/>
      <c r="E123" s="51"/>
      <c r="F123" s="51" t="s">
        <v>204</v>
      </c>
      <c r="G123" s="312" t="s">
        <v>204</v>
      </c>
      <c r="H123" s="141" t="s">
        <v>619</v>
      </c>
      <c r="I123" s="139">
        <v>43271</v>
      </c>
      <c r="J123" s="313" t="s">
        <v>141</v>
      </c>
      <c r="K123" s="143" t="s">
        <v>127</v>
      </c>
      <c r="L123" s="312"/>
      <c r="M123" s="157" t="s">
        <v>132</v>
      </c>
      <c r="N123" s="43">
        <v>0.68402777777777779</v>
      </c>
      <c r="O123" s="51">
        <v>2</v>
      </c>
      <c r="P123" s="51" t="s">
        <v>12</v>
      </c>
      <c r="Q123" s="51"/>
      <c r="R123" s="51"/>
      <c r="S123" s="51"/>
      <c r="T123" s="97">
        <f t="shared" si="17"/>
        <v>0.67708333333333326</v>
      </c>
      <c r="U123" s="97">
        <f t="shared" si="18"/>
        <v>0.66666666666666663</v>
      </c>
      <c r="V123" s="41" t="str">
        <f>IFERROR(VLOOKUP(L123,'[1]ZESTAWIENIE NUMERÓW BOCZNYCH'!$A:$B,1,0),"")</f>
        <v/>
      </c>
      <c r="W123" s="51" t="str">
        <f>IFERROR(VLOOKUP(V123,'[1]ZESTAWIENIE NUMERÓW BOCZNYCH'!$A:$B,2,0),P123)</f>
        <v>T</v>
      </c>
      <c r="X123" s="51">
        <f>VLOOKUP(W123,'[1]LICZBA MIEJSC'!$A:$C,2,0)</f>
        <v>55</v>
      </c>
      <c r="Y123" s="51">
        <f>VLOOKUP(W123,'[1]LICZBA MIEJSC'!$A:$C,3,0)</f>
        <v>0</v>
      </c>
      <c r="Z123" s="51">
        <f t="shared" si="24"/>
        <v>55</v>
      </c>
      <c r="AA123" s="41">
        <f t="shared" si="25"/>
        <v>28</v>
      </c>
      <c r="AB123" s="101">
        <f t="shared" si="26"/>
        <v>0.50909090909090904</v>
      </c>
    </row>
    <row r="124" spans="1:28" s="11" customFormat="1" hidden="1" x14ac:dyDescent="0.25">
      <c r="A124" s="28" t="s">
        <v>130</v>
      </c>
      <c r="B124" s="159">
        <v>123</v>
      </c>
      <c r="C124" s="51">
        <v>2</v>
      </c>
      <c r="D124" s="51"/>
      <c r="E124" s="51"/>
      <c r="F124" s="51" t="s">
        <v>204</v>
      </c>
      <c r="G124" s="312" t="s">
        <v>204</v>
      </c>
      <c r="H124" s="141" t="s">
        <v>620</v>
      </c>
      <c r="I124" s="139">
        <v>43271</v>
      </c>
      <c r="J124" s="313" t="s">
        <v>141</v>
      </c>
      <c r="K124" s="143" t="s">
        <v>127</v>
      </c>
      <c r="L124" s="51"/>
      <c r="M124" s="170" t="s">
        <v>126</v>
      </c>
      <c r="N124" s="43">
        <v>0.6875</v>
      </c>
      <c r="O124" s="51">
        <v>2</v>
      </c>
      <c r="P124" s="51" t="s">
        <v>12</v>
      </c>
      <c r="Q124" s="51"/>
      <c r="R124" s="51"/>
      <c r="S124" s="51"/>
      <c r="T124" s="97">
        <f t="shared" si="17"/>
        <v>0.6875</v>
      </c>
      <c r="U124" s="97">
        <f t="shared" si="18"/>
        <v>0.66666666666666663</v>
      </c>
      <c r="V124" s="41" t="str">
        <f>IFERROR(VLOOKUP(L124,'[1]ZESTAWIENIE NUMERÓW BOCZNYCH'!$A:$B,1,0),"")</f>
        <v/>
      </c>
      <c r="W124" s="51" t="str">
        <f>IFERROR(VLOOKUP(V124,'[1]ZESTAWIENIE NUMERÓW BOCZNYCH'!$A:$B,2,0),P124)</f>
        <v>T</v>
      </c>
      <c r="X124" s="51">
        <f>VLOOKUP(W124,'[1]LICZBA MIEJSC'!$A:$C,2,0)</f>
        <v>55</v>
      </c>
      <c r="Y124" s="51">
        <f>VLOOKUP(W124,'[1]LICZBA MIEJSC'!$A:$C,3,0)</f>
        <v>0</v>
      </c>
      <c r="Z124" s="51">
        <f t="shared" si="24"/>
        <v>55</v>
      </c>
      <c r="AA124" s="41">
        <f t="shared" si="25"/>
        <v>28</v>
      </c>
      <c r="AB124" s="101">
        <f t="shared" si="26"/>
        <v>0.50909090909090904</v>
      </c>
    </row>
    <row r="125" spans="1:28" s="11" customFormat="1" hidden="1" x14ac:dyDescent="0.25">
      <c r="A125" s="28" t="s">
        <v>130</v>
      </c>
      <c r="B125" s="159">
        <v>124</v>
      </c>
      <c r="C125" s="51">
        <v>2</v>
      </c>
      <c r="D125" s="51"/>
      <c r="E125" s="51"/>
      <c r="F125" s="51" t="s">
        <v>204</v>
      </c>
      <c r="G125" s="312" t="s">
        <v>204</v>
      </c>
      <c r="H125" s="141" t="s">
        <v>619</v>
      </c>
      <c r="I125" s="139">
        <v>43271</v>
      </c>
      <c r="J125" s="145" t="s">
        <v>157</v>
      </c>
      <c r="K125" s="144" t="s">
        <v>213</v>
      </c>
      <c r="L125" s="51"/>
      <c r="M125" s="158" t="s">
        <v>215</v>
      </c>
      <c r="N125" s="43">
        <v>0.70277777777777783</v>
      </c>
      <c r="O125" s="51">
        <v>3</v>
      </c>
      <c r="P125" s="51" t="s">
        <v>12</v>
      </c>
      <c r="Q125" s="51"/>
      <c r="R125" s="51"/>
      <c r="S125" s="51"/>
      <c r="T125" s="97">
        <f t="shared" si="17"/>
        <v>0.69791666666666663</v>
      </c>
      <c r="U125" s="97">
        <f t="shared" si="18"/>
        <v>0.66666666666666663</v>
      </c>
      <c r="V125" s="41" t="str">
        <f>IFERROR(VLOOKUP(L125,'[1]ZESTAWIENIE NUMERÓW BOCZNYCH'!$A:$B,1,0),"")</f>
        <v/>
      </c>
      <c r="W125" s="51" t="str">
        <f>IFERROR(VLOOKUP(V125,'[1]ZESTAWIENIE NUMERÓW BOCZNYCH'!$A:$B,2,0),P125)</f>
        <v>T</v>
      </c>
      <c r="X125" s="51">
        <f>VLOOKUP(W125,'[1]LICZBA MIEJSC'!$A:$C,2,0)</f>
        <v>55</v>
      </c>
      <c r="Y125" s="51">
        <f>VLOOKUP(W125,'[1]LICZBA MIEJSC'!$A:$C,3,0)</f>
        <v>0</v>
      </c>
      <c r="Z125" s="51">
        <f t="shared" si="24"/>
        <v>55</v>
      </c>
      <c r="AA125" s="41">
        <f t="shared" si="25"/>
        <v>50</v>
      </c>
      <c r="AB125" s="101">
        <f t="shared" si="26"/>
        <v>0.90909090909090906</v>
      </c>
    </row>
    <row r="126" spans="1:28" s="11" customFormat="1" hidden="1" x14ac:dyDescent="0.25">
      <c r="A126" s="28" t="s">
        <v>130</v>
      </c>
      <c r="B126" s="159">
        <v>125</v>
      </c>
      <c r="C126" s="51">
        <v>2</v>
      </c>
      <c r="D126" s="51"/>
      <c r="E126" s="51"/>
      <c r="F126" s="51" t="s">
        <v>204</v>
      </c>
      <c r="G126" s="312" t="s">
        <v>204</v>
      </c>
      <c r="H126" s="141" t="s">
        <v>619</v>
      </c>
      <c r="I126" s="139">
        <v>43271</v>
      </c>
      <c r="J126" s="313" t="s">
        <v>157</v>
      </c>
      <c r="K126" s="143" t="s">
        <v>205</v>
      </c>
      <c r="L126" s="51"/>
      <c r="M126" s="157" t="s">
        <v>206</v>
      </c>
      <c r="N126" s="43">
        <v>0.71319444444444446</v>
      </c>
      <c r="O126" s="51">
        <v>1</v>
      </c>
      <c r="P126" s="51" t="s">
        <v>12</v>
      </c>
      <c r="Q126" s="51"/>
      <c r="R126" s="51"/>
      <c r="S126" s="51"/>
      <c r="T126" s="97">
        <f t="shared" si="17"/>
        <v>0.70833333333333326</v>
      </c>
      <c r="U126" s="97">
        <f t="shared" si="18"/>
        <v>0.70833333333333326</v>
      </c>
      <c r="V126" s="41" t="str">
        <f>IFERROR(VLOOKUP(L126,'[1]ZESTAWIENIE NUMERÓW BOCZNYCH'!$A:$B,1,0),"")</f>
        <v/>
      </c>
      <c r="W126" s="51" t="str">
        <f>IFERROR(VLOOKUP(V126,'[1]ZESTAWIENIE NUMERÓW BOCZNYCH'!$A:$B,2,0),P126)</f>
        <v>T</v>
      </c>
      <c r="X126" s="51">
        <f>VLOOKUP(W126,'[1]LICZBA MIEJSC'!$A:$C,2,0)</f>
        <v>55</v>
      </c>
      <c r="Y126" s="51">
        <f>VLOOKUP(W126,'[1]LICZBA MIEJSC'!$A:$C,3,0)</f>
        <v>0</v>
      </c>
      <c r="Z126" s="51">
        <f t="shared" si="24"/>
        <v>55</v>
      </c>
      <c r="AA126" s="41">
        <f t="shared" si="25"/>
        <v>6</v>
      </c>
      <c r="AB126" s="101">
        <f t="shared" si="26"/>
        <v>0.10909090909090909</v>
      </c>
    </row>
    <row r="127" spans="1:28" s="11" customFormat="1" hidden="1" x14ac:dyDescent="0.25">
      <c r="A127" s="28" t="s">
        <v>130</v>
      </c>
      <c r="B127" s="159">
        <v>126</v>
      </c>
      <c r="C127" s="51">
        <v>2</v>
      </c>
      <c r="D127" s="51"/>
      <c r="E127" s="51"/>
      <c r="F127" s="51" t="s">
        <v>204</v>
      </c>
      <c r="G127" s="312" t="s">
        <v>204</v>
      </c>
      <c r="H127" s="141" t="s">
        <v>619</v>
      </c>
      <c r="I127" s="139">
        <v>43271</v>
      </c>
      <c r="J127" s="145" t="s">
        <v>157</v>
      </c>
      <c r="K127" s="174" t="s">
        <v>207</v>
      </c>
      <c r="L127" s="51"/>
      <c r="M127" s="157"/>
      <c r="N127" s="43">
        <v>0.72916666666666663</v>
      </c>
      <c r="O127" s="51">
        <v>2</v>
      </c>
      <c r="P127" s="51" t="s">
        <v>16</v>
      </c>
      <c r="Q127" s="51"/>
      <c r="R127" s="51"/>
      <c r="S127" s="51"/>
      <c r="T127" s="97">
        <f t="shared" si="17"/>
        <v>0.72916666666666663</v>
      </c>
      <c r="U127" s="97">
        <f t="shared" si="18"/>
        <v>0.70833333333333326</v>
      </c>
      <c r="V127" s="41" t="str">
        <f>IFERROR(VLOOKUP(L127,'[1]ZESTAWIENIE NUMERÓW BOCZNYCH'!$A:$B,1,0),"")</f>
        <v/>
      </c>
      <c r="W127" s="51" t="str">
        <f>IFERROR(VLOOKUP(V127,'[1]ZESTAWIENIE NUMERÓW BOCZNYCH'!$A:$B,2,0),P127)</f>
        <v>B</v>
      </c>
      <c r="X127" s="51">
        <f>VLOOKUP(W127,'[1]LICZBA MIEJSC'!$A:$C,2,0)</f>
        <v>20</v>
      </c>
      <c r="Y127" s="51">
        <f>VLOOKUP(W127,'[1]LICZBA MIEJSC'!$A:$C,3,0)</f>
        <v>0</v>
      </c>
      <c r="Z127" s="51">
        <f t="shared" si="24"/>
        <v>20</v>
      </c>
      <c r="AA127" s="41">
        <f t="shared" si="25"/>
        <v>10</v>
      </c>
      <c r="AB127" s="101">
        <f t="shared" si="26"/>
        <v>0.5</v>
      </c>
    </row>
    <row r="128" spans="1:28" s="11" customFormat="1" hidden="1" x14ac:dyDescent="0.25">
      <c r="A128" s="28" t="s">
        <v>130</v>
      </c>
      <c r="B128" s="159">
        <v>127</v>
      </c>
      <c r="C128" s="51">
        <v>2</v>
      </c>
      <c r="D128" s="51"/>
      <c r="E128" s="51"/>
      <c r="F128" s="51" t="s">
        <v>204</v>
      </c>
      <c r="G128" s="312" t="s">
        <v>204</v>
      </c>
      <c r="H128" s="141" t="s">
        <v>620</v>
      </c>
      <c r="I128" s="139">
        <v>43271</v>
      </c>
      <c r="J128" s="48" t="s">
        <v>141</v>
      </c>
      <c r="K128" s="143" t="s">
        <v>127</v>
      </c>
      <c r="L128" s="51"/>
      <c r="M128" s="170" t="s">
        <v>126</v>
      </c>
      <c r="N128" s="43">
        <v>0.7368055555555556</v>
      </c>
      <c r="O128" s="51">
        <v>3</v>
      </c>
      <c r="P128" s="51" t="s">
        <v>12</v>
      </c>
      <c r="Q128" s="51"/>
      <c r="R128" s="51"/>
      <c r="S128" s="51"/>
      <c r="T128" s="97">
        <f t="shared" si="17"/>
        <v>0.72916666666666663</v>
      </c>
      <c r="U128" s="97">
        <f t="shared" si="18"/>
        <v>0.70833333333333326</v>
      </c>
      <c r="V128" s="41" t="str">
        <f>IFERROR(VLOOKUP(L128,'[1]ZESTAWIENIE NUMERÓW BOCZNYCH'!$A:$B,1,0),"")</f>
        <v/>
      </c>
      <c r="W128" s="51" t="str">
        <f>IFERROR(VLOOKUP(V128,'[1]ZESTAWIENIE NUMERÓW BOCZNYCH'!$A:$B,2,0),P128)</f>
        <v>T</v>
      </c>
      <c r="X128" s="51">
        <f>VLOOKUP(W128,'[1]LICZBA MIEJSC'!$A:$C,2,0)</f>
        <v>55</v>
      </c>
      <c r="Y128" s="51">
        <f>VLOOKUP(W128,'[1]LICZBA MIEJSC'!$A:$C,3,0)</f>
        <v>0</v>
      </c>
      <c r="Z128" s="51">
        <f t="shared" si="24"/>
        <v>55</v>
      </c>
      <c r="AA128" s="41">
        <f t="shared" si="25"/>
        <v>50</v>
      </c>
      <c r="AB128" s="101">
        <f t="shared" si="26"/>
        <v>0.90909090909090906</v>
      </c>
    </row>
    <row r="129" spans="1:28" s="11" customFormat="1" hidden="1" x14ac:dyDescent="0.25">
      <c r="A129" s="28" t="s">
        <v>130</v>
      </c>
      <c r="B129" s="159">
        <v>128</v>
      </c>
      <c r="C129" s="51">
        <v>2</v>
      </c>
      <c r="D129" s="51"/>
      <c r="E129" s="51"/>
      <c r="F129" s="51" t="s">
        <v>204</v>
      </c>
      <c r="G129" s="312" t="s">
        <v>204</v>
      </c>
      <c r="H129" s="141" t="s">
        <v>620</v>
      </c>
      <c r="I129" s="139">
        <v>43271</v>
      </c>
      <c r="J129" s="145" t="s">
        <v>157</v>
      </c>
      <c r="K129" s="144" t="s">
        <v>171</v>
      </c>
      <c r="L129" s="51"/>
      <c r="M129" s="170" t="s">
        <v>126</v>
      </c>
      <c r="N129" s="43">
        <v>0.73819444444444438</v>
      </c>
      <c r="O129" s="51">
        <v>2</v>
      </c>
      <c r="P129" s="51" t="s">
        <v>12</v>
      </c>
      <c r="Q129" s="51"/>
      <c r="R129" s="51"/>
      <c r="S129" s="51"/>
      <c r="T129" s="97">
        <f t="shared" si="17"/>
        <v>0.72916666666666663</v>
      </c>
      <c r="U129" s="97">
        <f t="shared" si="18"/>
        <v>0.70833333333333326</v>
      </c>
      <c r="V129" s="41" t="str">
        <f>IFERROR(VLOOKUP(L129,'[1]ZESTAWIENIE NUMERÓW BOCZNYCH'!$A:$B,1,0),"")</f>
        <v/>
      </c>
      <c r="W129" s="51" t="str">
        <f>IFERROR(VLOOKUP(V129,'[1]ZESTAWIENIE NUMERÓW BOCZNYCH'!$A:$B,2,0),P129)</f>
        <v>T</v>
      </c>
      <c r="X129" s="51">
        <f>VLOOKUP(W129,'[1]LICZBA MIEJSC'!$A:$C,2,0)</f>
        <v>55</v>
      </c>
      <c r="Y129" s="51">
        <f>VLOOKUP(W129,'[1]LICZBA MIEJSC'!$A:$C,3,0)</f>
        <v>0</v>
      </c>
      <c r="Z129" s="51">
        <f t="shared" si="24"/>
        <v>55</v>
      </c>
      <c r="AA129" s="41">
        <f t="shared" si="25"/>
        <v>28</v>
      </c>
      <c r="AB129" s="101">
        <f t="shared" si="26"/>
        <v>0.50909090909090904</v>
      </c>
    </row>
    <row r="130" spans="1:28" s="11" customFormat="1" hidden="1" x14ac:dyDescent="0.25">
      <c r="A130" s="28" t="s">
        <v>130</v>
      </c>
      <c r="B130" s="159">
        <v>129</v>
      </c>
      <c r="C130" s="51">
        <v>2</v>
      </c>
      <c r="D130" s="51"/>
      <c r="E130" s="51"/>
      <c r="F130" s="51" t="s">
        <v>204</v>
      </c>
      <c r="G130" s="312" t="s">
        <v>204</v>
      </c>
      <c r="H130" s="141" t="s">
        <v>619</v>
      </c>
      <c r="I130" s="139">
        <v>43271</v>
      </c>
      <c r="J130" s="313" t="s">
        <v>157</v>
      </c>
      <c r="K130" s="143" t="s">
        <v>205</v>
      </c>
      <c r="L130" s="51"/>
      <c r="M130" s="157" t="s">
        <v>206</v>
      </c>
      <c r="N130" s="43">
        <v>0.73819444444444438</v>
      </c>
      <c r="O130" s="51">
        <v>3</v>
      </c>
      <c r="P130" s="51" t="s">
        <v>12</v>
      </c>
      <c r="Q130" s="51"/>
      <c r="R130" s="51"/>
      <c r="S130" s="51"/>
      <c r="T130" s="97">
        <f t="shared" si="17"/>
        <v>0.72916666666666663</v>
      </c>
      <c r="U130" s="97">
        <f t="shared" si="18"/>
        <v>0.70833333333333326</v>
      </c>
      <c r="V130" s="41" t="str">
        <f>IFERROR(VLOOKUP(L130,'[1]ZESTAWIENIE NUMERÓW BOCZNYCH'!$A:$B,1,0),"")</f>
        <v/>
      </c>
      <c r="W130" s="51" t="str">
        <f>IFERROR(VLOOKUP(V130,'[1]ZESTAWIENIE NUMERÓW BOCZNYCH'!$A:$B,2,0),P130)</f>
        <v>T</v>
      </c>
      <c r="X130" s="51">
        <f>VLOOKUP(W130,'[1]LICZBA MIEJSC'!$A:$C,2,0)</f>
        <v>55</v>
      </c>
      <c r="Y130" s="51">
        <f>VLOOKUP(W130,'[1]LICZBA MIEJSC'!$A:$C,3,0)</f>
        <v>0</v>
      </c>
      <c r="Z130" s="51">
        <f t="shared" si="24"/>
        <v>55</v>
      </c>
      <c r="AA130" s="41">
        <f t="shared" si="25"/>
        <v>50</v>
      </c>
      <c r="AB130" s="101">
        <f t="shared" si="26"/>
        <v>0.90909090909090906</v>
      </c>
    </row>
    <row r="131" spans="1:28" s="11" customFormat="1" hidden="1" x14ac:dyDescent="0.25">
      <c r="A131" s="28" t="s">
        <v>130</v>
      </c>
      <c r="B131" s="159">
        <v>132</v>
      </c>
      <c r="C131" s="51">
        <v>1</v>
      </c>
      <c r="D131" s="51"/>
      <c r="E131" s="51"/>
      <c r="F131" s="51" t="s">
        <v>216</v>
      </c>
      <c r="G131" s="141" t="str">
        <f t="shared" ref="G131:G150" si="27">IF(ISERROR(RIGHT(LEFT(F131,FIND("_",MID(F131,4,150))+2))*1),LEFT(F131,FIND("_",MID(F131,4,150))+1),LEFT(F131,FIND("_",MID(F131,4,150))+2))</f>
        <v>rk_07</v>
      </c>
      <c r="H131" s="141" t="s">
        <v>619</v>
      </c>
      <c r="I131" s="139">
        <v>43271</v>
      </c>
      <c r="J131" s="313" t="s">
        <v>141</v>
      </c>
      <c r="K131" s="143" t="s">
        <v>170</v>
      </c>
      <c r="L131" s="51"/>
      <c r="M131" s="141" t="s">
        <v>217</v>
      </c>
      <c r="N131" s="43">
        <v>0.28194444444444444</v>
      </c>
      <c r="O131" s="51">
        <v>0</v>
      </c>
      <c r="P131" s="51" t="s">
        <v>12</v>
      </c>
      <c r="Q131" s="51"/>
      <c r="R131" s="51"/>
      <c r="S131" s="51"/>
      <c r="T131" s="97">
        <f t="shared" ref="T131:T194" si="28">FLOOR(N131,"0:15")</f>
        <v>0.28125</v>
      </c>
      <c r="U131" s="97">
        <f t="shared" ref="U131:U194" si="29">FLOOR(N131,TIME(1,0,0))</f>
        <v>0.25</v>
      </c>
      <c r="V131" s="41" t="str">
        <f>IFERROR(VLOOKUP(L131,'[1]ZESTAWIENIE NUMERÓW BOCZNYCH'!$A:$B,1,0),"")</f>
        <v/>
      </c>
      <c r="W131" s="51" t="str">
        <f>IFERROR(VLOOKUP(V131,'[1]ZESTAWIENIE NUMERÓW BOCZNYCH'!$A:$B,2,0),P131)</f>
        <v>T</v>
      </c>
      <c r="X131" s="51">
        <f>VLOOKUP(W131,'[1]LICZBA MIEJSC'!$A:$C,2,0)</f>
        <v>55</v>
      </c>
      <c r="Y131" s="51">
        <f>VLOOKUP(W131,'[1]LICZBA MIEJSC'!$A:$C,3,0)</f>
        <v>0</v>
      </c>
      <c r="Z131" s="51">
        <f t="shared" si="24"/>
        <v>55</v>
      </c>
      <c r="AA131" s="41">
        <f t="shared" si="25"/>
        <v>0</v>
      </c>
      <c r="AB131" s="101">
        <f t="shared" si="26"/>
        <v>0</v>
      </c>
    </row>
    <row r="132" spans="1:28" s="11" customFormat="1" hidden="1" x14ac:dyDescent="0.25">
      <c r="A132" s="28" t="s">
        <v>130</v>
      </c>
      <c r="B132" s="159">
        <v>135</v>
      </c>
      <c r="C132" s="51">
        <v>1</v>
      </c>
      <c r="D132" s="51"/>
      <c r="E132" s="51"/>
      <c r="F132" s="51" t="s">
        <v>216</v>
      </c>
      <c r="G132" s="141" t="str">
        <f t="shared" si="27"/>
        <v>rk_07</v>
      </c>
      <c r="H132" s="141" t="s">
        <v>619</v>
      </c>
      <c r="I132" s="139">
        <v>43271</v>
      </c>
      <c r="J132" s="145" t="s">
        <v>158</v>
      </c>
      <c r="K132" s="155" t="s">
        <v>158</v>
      </c>
      <c r="L132" s="51"/>
      <c r="M132" s="141" t="s">
        <v>217</v>
      </c>
      <c r="N132" s="43">
        <v>0.31597222222222221</v>
      </c>
      <c r="O132" s="51">
        <v>1</v>
      </c>
      <c r="P132" s="51" t="s">
        <v>16</v>
      </c>
      <c r="Q132" s="51"/>
      <c r="R132" s="51"/>
      <c r="S132" s="51"/>
      <c r="T132" s="97">
        <f t="shared" si="28"/>
        <v>0.3125</v>
      </c>
      <c r="U132" s="97">
        <f t="shared" si="29"/>
        <v>0.29166666666666663</v>
      </c>
      <c r="V132" s="41" t="str">
        <f>IFERROR(VLOOKUP(L132,'[1]ZESTAWIENIE NUMERÓW BOCZNYCH'!$A:$B,1,0),"")</f>
        <v/>
      </c>
      <c r="W132" s="51" t="str">
        <f>IFERROR(VLOOKUP(V132,'[1]ZESTAWIENIE NUMERÓW BOCZNYCH'!$A:$B,2,0),P132)</f>
        <v>B</v>
      </c>
      <c r="X132" s="51">
        <f>VLOOKUP(W132,'[1]LICZBA MIEJSC'!$A:$C,2,0)</f>
        <v>20</v>
      </c>
      <c r="Y132" s="51">
        <f>VLOOKUP(W132,'[1]LICZBA MIEJSC'!$A:$C,3,0)</f>
        <v>0</v>
      </c>
      <c r="Z132" s="51">
        <f t="shared" si="24"/>
        <v>20</v>
      </c>
      <c r="AA132" s="41">
        <f t="shared" si="25"/>
        <v>2</v>
      </c>
      <c r="AB132" s="101">
        <f t="shared" si="26"/>
        <v>0.1</v>
      </c>
    </row>
    <row r="133" spans="1:28" s="11" customFormat="1" hidden="1" x14ac:dyDescent="0.25">
      <c r="A133" s="28" t="s">
        <v>130</v>
      </c>
      <c r="B133" s="159">
        <v>143</v>
      </c>
      <c r="C133" s="51">
        <v>1</v>
      </c>
      <c r="D133" s="51"/>
      <c r="E133" s="51"/>
      <c r="F133" s="51" t="s">
        <v>216</v>
      </c>
      <c r="G133" s="141" t="str">
        <f t="shared" si="27"/>
        <v>rk_07</v>
      </c>
      <c r="H133" s="141" t="s">
        <v>619</v>
      </c>
      <c r="I133" s="139">
        <v>43271</v>
      </c>
      <c r="J133" s="317" t="s">
        <v>158</v>
      </c>
      <c r="K133" s="155" t="s">
        <v>158</v>
      </c>
      <c r="L133" s="51"/>
      <c r="M133" s="141" t="s">
        <v>217</v>
      </c>
      <c r="N133" s="43">
        <v>0.58472222222222225</v>
      </c>
      <c r="O133" s="51">
        <v>0</v>
      </c>
      <c r="P133" s="51" t="s">
        <v>16</v>
      </c>
      <c r="Q133" s="51"/>
      <c r="R133" s="51"/>
      <c r="S133" s="51"/>
      <c r="T133" s="97">
        <f t="shared" si="28"/>
        <v>0.58333333333333326</v>
      </c>
      <c r="U133" s="97">
        <f t="shared" si="29"/>
        <v>0.58333333333333326</v>
      </c>
      <c r="V133" s="41" t="str">
        <f>IFERROR(VLOOKUP(L133,'[1]ZESTAWIENIE NUMERÓW BOCZNYCH'!$A:$B,1,0),"")</f>
        <v/>
      </c>
      <c r="W133" s="51" t="str">
        <f>IFERROR(VLOOKUP(V133,'[1]ZESTAWIENIE NUMERÓW BOCZNYCH'!$A:$B,2,0),P133)</f>
        <v>B</v>
      </c>
      <c r="X133" s="51">
        <f>VLOOKUP(W133,'[1]LICZBA MIEJSC'!$A:$C,2,0)</f>
        <v>20</v>
      </c>
      <c r="Y133" s="51">
        <f>VLOOKUP(W133,'[1]LICZBA MIEJSC'!$A:$C,3,0)</f>
        <v>0</v>
      </c>
      <c r="Z133" s="51">
        <f t="shared" si="24"/>
        <v>20</v>
      </c>
      <c r="AA133" s="41">
        <f t="shared" si="25"/>
        <v>0</v>
      </c>
      <c r="AB133" s="101">
        <f t="shared" si="26"/>
        <v>0</v>
      </c>
    </row>
    <row r="134" spans="1:28" s="11" customFormat="1" hidden="1" x14ac:dyDescent="0.25">
      <c r="A134" s="28" t="s">
        <v>130</v>
      </c>
      <c r="B134" s="159">
        <v>144</v>
      </c>
      <c r="C134" s="51">
        <v>1</v>
      </c>
      <c r="D134" s="51"/>
      <c r="E134" s="51"/>
      <c r="F134" s="51" t="s">
        <v>216</v>
      </c>
      <c r="G134" s="141" t="str">
        <f t="shared" si="27"/>
        <v>rk_07</v>
      </c>
      <c r="H134" s="141" t="s">
        <v>619</v>
      </c>
      <c r="I134" s="139">
        <v>43271</v>
      </c>
      <c r="J134" s="317" t="s">
        <v>158</v>
      </c>
      <c r="K134" s="155" t="s">
        <v>158</v>
      </c>
      <c r="L134" s="51"/>
      <c r="M134" s="141" t="s">
        <v>217</v>
      </c>
      <c r="N134" s="43">
        <v>0.58750000000000002</v>
      </c>
      <c r="O134" s="51">
        <v>1</v>
      </c>
      <c r="P134" s="51" t="s">
        <v>16</v>
      </c>
      <c r="Q134" s="51"/>
      <c r="R134" s="51"/>
      <c r="S134" s="51"/>
      <c r="T134" s="97">
        <f t="shared" si="28"/>
        <v>0.58333333333333326</v>
      </c>
      <c r="U134" s="97">
        <f t="shared" si="29"/>
        <v>0.58333333333333326</v>
      </c>
      <c r="V134" s="41" t="str">
        <f>IFERROR(VLOOKUP(L134,'[1]ZESTAWIENIE NUMERÓW BOCZNYCH'!$A:$B,1,0),"")</f>
        <v/>
      </c>
      <c r="W134" s="51" t="str">
        <f>IFERROR(VLOOKUP(V134,'[1]ZESTAWIENIE NUMERÓW BOCZNYCH'!$A:$B,2,0),P134)</f>
        <v>B</v>
      </c>
      <c r="X134" s="51">
        <f>VLOOKUP(W134,'[1]LICZBA MIEJSC'!$A:$C,2,0)</f>
        <v>20</v>
      </c>
      <c r="Y134" s="51">
        <f>VLOOKUP(W134,'[1]LICZBA MIEJSC'!$A:$C,3,0)</f>
        <v>0</v>
      </c>
      <c r="Z134" s="51">
        <f t="shared" si="24"/>
        <v>20</v>
      </c>
      <c r="AA134" s="41">
        <f t="shared" si="25"/>
        <v>2</v>
      </c>
      <c r="AB134" s="101">
        <f t="shared" si="26"/>
        <v>0.1</v>
      </c>
    </row>
    <row r="135" spans="1:28" s="11" customFormat="1" hidden="1" x14ac:dyDescent="0.25">
      <c r="A135" s="28" t="s">
        <v>130</v>
      </c>
      <c r="B135" s="159">
        <v>145</v>
      </c>
      <c r="C135" s="51">
        <v>1</v>
      </c>
      <c r="D135" s="51"/>
      <c r="E135" s="51"/>
      <c r="F135" s="51" t="s">
        <v>216</v>
      </c>
      <c r="G135" s="141" t="str">
        <f t="shared" si="27"/>
        <v>rk_07</v>
      </c>
      <c r="H135" s="141" t="s">
        <v>619</v>
      </c>
      <c r="I135" s="139">
        <v>43271</v>
      </c>
      <c r="J135" s="317" t="s">
        <v>158</v>
      </c>
      <c r="K135" s="155" t="s">
        <v>158</v>
      </c>
      <c r="L135" s="51"/>
      <c r="M135" s="141" t="s">
        <v>217</v>
      </c>
      <c r="N135" s="43">
        <v>0.65208333333333335</v>
      </c>
      <c r="O135" s="51">
        <v>0</v>
      </c>
      <c r="P135" s="51" t="s">
        <v>16</v>
      </c>
      <c r="Q135" s="51"/>
      <c r="R135" s="51"/>
      <c r="S135" s="51"/>
      <c r="T135" s="97">
        <f t="shared" si="28"/>
        <v>0.64583333333333326</v>
      </c>
      <c r="U135" s="97">
        <f t="shared" si="29"/>
        <v>0.625</v>
      </c>
      <c r="V135" s="41" t="str">
        <f>IFERROR(VLOOKUP(L135,'[1]ZESTAWIENIE NUMERÓW BOCZNYCH'!$A:$B,1,0),"")</f>
        <v/>
      </c>
      <c r="W135" s="51" t="str">
        <f>IFERROR(VLOOKUP(V135,'[1]ZESTAWIENIE NUMERÓW BOCZNYCH'!$A:$B,2,0),P135)</f>
        <v>B</v>
      </c>
      <c r="X135" s="51">
        <f>VLOOKUP(W135,'[1]LICZBA MIEJSC'!$A:$C,2,0)</f>
        <v>20</v>
      </c>
      <c r="Y135" s="51">
        <f>VLOOKUP(W135,'[1]LICZBA MIEJSC'!$A:$C,3,0)</f>
        <v>0</v>
      </c>
      <c r="Z135" s="51">
        <f t="shared" si="24"/>
        <v>20</v>
      </c>
      <c r="AA135" s="41">
        <f t="shared" si="25"/>
        <v>0</v>
      </c>
      <c r="AB135" s="101">
        <f t="shared" si="26"/>
        <v>0</v>
      </c>
    </row>
    <row r="136" spans="1:28" s="11" customFormat="1" hidden="1" x14ac:dyDescent="0.25">
      <c r="A136" s="28" t="s">
        <v>130</v>
      </c>
      <c r="B136" s="159">
        <v>146</v>
      </c>
      <c r="C136" s="51">
        <v>1</v>
      </c>
      <c r="D136" s="51"/>
      <c r="E136" s="51"/>
      <c r="F136" s="51" t="s">
        <v>216</v>
      </c>
      <c r="G136" s="141" t="str">
        <f t="shared" si="27"/>
        <v>rk_07</v>
      </c>
      <c r="H136" s="141" t="s">
        <v>619</v>
      </c>
      <c r="I136" s="139">
        <v>43271</v>
      </c>
      <c r="J136" s="313" t="s">
        <v>141</v>
      </c>
      <c r="K136" s="174" t="s">
        <v>123</v>
      </c>
      <c r="L136" s="51"/>
      <c r="M136" s="141" t="s">
        <v>217</v>
      </c>
      <c r="N136" s="43">
        <v>0.65277777777777779</v>
      </c>
      <c r="O136" s="51">
        <v>0</v>
      </c>
      <c r="P136" s="51" t="s">
        <v>16</v>
      </c>
      <c r="Q136" s="51"/>
      <c r="R136" s="51"/>
      <c r="S136" s="51"/>
      <c r="T136" s="97">
        <f t="shared" si="28"/>
        <v>0.64583333333333326</v>
      </c>
      <c r="U136" s="97">
        <f t="shared" si="29"/>
        <v>0.625</v>
      </c>
      <c r="V136" s="41" t="str">
        <f>IFERROR(VLOOKUP(L136,'[1]ZESTAWIENIE NUMERÓW BOCZNYCH'!$A:$B,1,0),"")</f>
        <v/>
      </c>
      <c r="W136" s="51" t="str">
        <f>IFERROR(VLOOKUP(V136,'[1]ZESTAWIENIE NUMERÓW BOCZNYCH'!$A:$B,2,0),P136)</f>
        <v>B</v>
      </c>
      <c r="X136" s="51">
        <f>VLOOKUP(W136,'[1]LICZBA MIEJSC'!$A:$C,2,0)</f>
        <v>20</v>
      </c>
      <c r="Y136" s="51">
        <f>VLOOKUP(W136,'[1]LICZBA MIEJSC'!$A:$C,3,0)</f>
        <v>0</v>
      </c>
      <c r="Z136" s="51">
        <f t="shared" si="24"/>
        <v>20</v>
      </c>
      <c r="AA136" s="41">
        <f t="shared" si="25"/>
        <v>0</v>
      </c>
      <c r="AB136" s="101">
        <f t="shared" si="26"/>
        <v>0</v>
      </c>
    </row>
    <row r="137" spans="1:28" s="11" customFormat="1" hidden="1" x14ac:dyDescent="0.25">
      <c r="A137" s="28" t="s">
        <v>130</v>
      </c>
      <c r="B137" s="159">
        <v>149</v>
      </c>
      <c r="C137" s="51">
        <v>1</v>
      </c>
      <c r="D137" s="51"/>
      <c r="E137" s="51"/>
      <c r="F137" s="51" t="s">
        <v>216</v>
      </c>
      <c r="G137" s="141" t="str">
        <f t="shared" si="27"/>
        <v>rk_07</v>
      </c>
      <c r="H137" s="141" t="s">
        <v>619</v>
      </c>
      <c r="I137" s="139">
        <v>43271</v>
      </c>
      <c r="J137" s="317" t="s">
        <v>158</v>
      </c>
      <c r="K137" s="155" t="s">
        <v>158</v>
      </c>
      <c r="L137" s="51"/>
      <c r="M137" s="141" t="s">
        <v>217</v>
      </c>
      <c r="N137" s="43">
        <v>0.67569444444444438</v>
      </c>
      <c r="O137" s="51">
        <v>0</v>
      </c>
      <c r="P137" s="51" t="s">
        <v>16</v>
      </c>
      <c r="Q137" s="51"/>
      <c r="R137" s="51"/>
      <c r="S137" s="51"/>
      <c r="T137" s="97">
        <f t="shared" si="28"/>
        <v>0.66666666666666663</v>
      </c>
      <c r="U137" s="97">
        <f t="shared" si="29"/>
        <v>0.66666666666666663</v>
      </c>
      <c r="V137" s="41" t="str">
        <f>IFERROR(VLOOKUP(L137,'[1]ZESTAWIENIE NUMERÓW BOCZNYCH'!$A:$B,1,0),"")</f>
        <v/>
      </c>
      <c r="W137" s="51" t="str">
        <f>IFERROR(VLOOKUP(V137,'[1]ZESTAWIENIE NUMERÓW BOCZNYCH'!$A:$B,2,0),P137)</f>
        <v>B</v>
      </c>
      <c r="X137" s="51">
        <f>VLOOKUP(W137,'[1]LICZBA MIEJSC'!$A:$C,2,0)</f>
        <v>20</v>
      </c>
      <c r="Y137" s="51">
        <f>VLOOKUP(W137,'[1]LICZBA MIEJSC'!$A:$C,3,0)</f>
        <v>0</v>
      </c>
      <c r="Z137" s="51">
        <f t="shared" si="24"/>
        <v>20</v>
      </c>
      <c r="AA137" s="41">
        <f t="shared" si="25"/>
        <v>0</v>
      </c>
      <c r="AB137" s="101">
        <f t="shared" si="26"/>
        <v>0</v>
      </c>
    </row>
    <row r="138" spans="1:28" s="11" customFormat="1" hidden="1" x14ac:dyDescent="0.25">
      <c r="A138" s="28" t="s">
        <v>130</v>
      </c>
      <c r="B138" s="159">
        <v>130</v>
      </c>
      <c r="C138" s="51">
        <v>1</v>
      </c>
      <c r="D138" s="51"/>
      <c r="E138" s="51"/>
      <c r="F138" s="51" t="s">
        <v>216</v>
      </c>
      <c r="G138" s="141" t="str">
        <f t="shared" si="27"/>
        <v>rk_07</v>
      </c>
      <c r="H138" s="141" t="s">
        <v>620</v>
      </c>
      <c r="I138" s="139">
        <v>43271</v>
      </c>
      <c r="J138" s="145" t="s">
        <v>158</v>
      </c>
      <c r="K138" s="155" t="s">
        <v>158</v>
      </c>
      <c r="L138" s="51"/>
      <c r="M138" s="141" t="s">
        <v>130</v>
      </c>
      <c r="N138" s="43">
        <v>0.26250000000000001</v>
      </c>
      <c r="O138" s="51">
        <v>1</v>
      </c>
      <c r="P138" s="51" t="s">
        <v>16</v>
      </c>
      <c r="Q138" s="51"/>
      <c r="R138" s="51"/>
      <c r="S138" s="51"/>
      <c r="T138" s="97">
        <f t="shared" si="28"/>
        <v>0.26041666666666663</v>
      </c>
      <c r="U138" s="97">
        <f t="shared" si="29"/>
        <v>0.25</v>
      </c>
      <c r="V138" s="41" t="str">
        <f>IFERROR(VLOOKUP(L138,'[1]ZESTAWIENIE NUMERÓW BOCZNYCH'!$A:$B,1,0),"")</f>
        <v/>
      </c>
      <c r="W138" s="51" t="str">
        <f>IFERROR(VLOOKUP(V138,'[1]ZESTAWIENIE NUMERÓW BOCZNYCH'!$A:$B,2,0),P138)</f>
        <v>B</v>
      </c>
      <c r="X138" s="51">
        <f>VLOOKUP(W138,'[1]LICZBA MIEJSC'!$A:$C,2,0)</f>
        <v>20</v>
      </c>
      <c r="Y138" s="51">
        <f>VLOOKUP(W138,'[1]LICZBA MIEJSC'!$A:$C,3,0)</f>
        <v>0</v>
      </c>
      <c r="Z138" s="51">
        <f t="shared" si="24"/>
        <v>20</v>
      </c>
      <c r="AA138" s="41">
        <f t="shared" si="25"/>
        <v>2</v>
      </c>
      <c r="AB138" s="101">
        <f t="shared" si="26"/>
        <v>0.1</v>
      </c>
    </row>
    <row r="139" spans="1:28" s="11" customFormat="1" hidden="1" x14ac:dyDescent="0.25">
      <c r="A139" s="28" t="s">
        <v>130</v>
      </c>
      <c r="B139" s="159">
        <v>131</v>
      </c>
      <c r="C139" s="51">
        <v>1</v>
      </c>
      <c r="D139" s="51"/>
      <c r="E139" s="51"/>
      <c r="F139" s="51" t="s">
        <v>216</v>
      </c>
      <c r="G139" s="141" t="str">
        <f t="shared" si="27"/>
        <v>rk_07</v>
      </c>
      <c r="H139" s="141" t="s">
        <v>620</v>
      </c>
      <c r="I139" s="139">
        <v>43271</v>
      </c>
      <c r="J139" s="145" t="s">
        <v>158</v>
      </c>
      <c r="K139" s="155" t="s">
        <v>158</v>
      </c>
      <c r="L139" s="51"/>
      <c r="M139" s="141" t="s">
        <v>130</v>
      </c>
      <c r="N139" s="43">
        <v>0.26666666666666666</v>
      </c>
      <c r="O139" s="51">
        <v>1</v>
      </c>
      <c r="P139" s="51" t="s">
        <v>16</v>
      </c>
      <c r="Q139" s="51"/>
      <c r="R139" s="51"/>
      <c r="S139" s="51"/>
      <c r="T139" s="97">
        <f t="shared" si="28"/>
        <v>0.26041666666666663</v>
      </c>
      <c r="U139" s="97">
        <f t="shared" si="29"/>
        <v>0.25</v>
      </c>
      <c r="V139" s="41" t="str">
        <f>IFERROR(VLOOKUP(L139,'[1]ZESTAWIENIE NUMERÓW BOCZNYCH'!$A:$B,1,0),"")</f>
        <v/>
      </c>
      <c r="W139" s="51" t="str">
        <f>IFERROR(VLOOKUP(V139,'[1]ZESTAWIENIE NUMERÓW BOCZNYCH'!$A:$B,2,0),P139)</f>
        <v>B</v>
      </c>
      <c r="X139" s="51">
        <f>VLOOKUP(W139,'[1]LICZBA MIEJSC'!$A:$C,2,0)</f>
        <v>20</v>
      </c>
      <c r="Y139" s="51">
        <f>VLOOKUP(W139,'[1]LICZBA MIEJSC'!$A:$C,3,0)</f>
        <v>0</v>
      </c>
      <c r="Z139" s="51">
        <f t="shared" si="24"/>
        <v>20</v>
      </c>
      <c r="AA139" s="41">
        <f t="shared" si="25"/>
        <v>2</v>
      </c>
      <c r="AB139" s="101">
        <f t="shared" si="26"/>
        <v>0.1</v>
      </c>
    </row>
    <row r="140" spans="1:28" s="11" customFormat="1" hidden="1" x14ac:dyDescent="0.25">
      <c r="A140" s="28" t="s">
        <v>130</v>
      </c>
      <c r="B140" s="159">
        <v>133</v>
      </c>
      <c r="C140" s="51">
        <v>1</v>
      </c>
      <c r="D140" s="51"/>
      <c r="E140" s="51"/>
      <c r="F140" s="51" t="s">
        <v>216</v>
      </c>
      <c r="G140" s="141" t="str">
        <f t="shared" si="27"/>
        <v>rk_07</v>
      </c>
      <c r="H140" s="141" t="s">
        <v>620</v>
      </c>
      <c r="I140" s="139">
        <v>43271</v>
      </c>
      <c r="J140" s="313" t="s">
        <v>141</v>
      </c>
      <c r="K140" s="174" t="s">
        <v>123</v>
      </c>
      <c r="L140" s="51"/>
      <c r="M140" s="141" t="s">
        <v>130</v>
      </c>
      <c r="N140" s="43">
        <v>0.30694444444444441</v>
      </c>
      <c r="O140" s="51">
        <v>1</v>
      </c>
      <c r="P140" s="51" t="s">
        <v>16</v>
      </c>
      <c r="Q140" s="51"/>
      <c r="R140" s="51"/>
      <c r="S140" s="51"/>
      <c r="T140" s="97">
        <f t="shared" si="28"/>
        <v>0.30208333333333331</v>
      </c>
      <c r="U140" s="97">
        <f t="shared" si="29"/>
        <v>0.29166666666666663</v>
      </c>
      <c r="V140" s="41" t="str">
        <f>IFERROR(VLOOKUP(L140,'[1]ZESTAWIENIE NUMERÓW BOCZNYCH'!$A:$B,1,0),"")</f>
        <v/>
      </c>
      <c r="W140" s="51" t="str">
        <f>IFERROR(VLOOKUP(V140,'[1]ZESTAWIENIE NUMERÓW BOCZNYCH'!$A:$B,2,0),P140)</f>
        <v>B</v>
      </c>
      <c r="X140" s="51">
        <f>VLOOKUP(W140,'[1]LICZBA MIEJSC'!$A:$C,2,0)</f>
        <v>20</v>
      </c>
      <c r="Y140" s="51">
        <f>VLOOKUP(W140,'[1]LICZBA MIEJSC'!$A:$C,3,0)</f>
        <v>0</v>
      </c>
      <c r="Z140" s="51">
        <f t="shared" si="24"/>
        <v>20</v>
      </c>
      <c r="AA140" s="41">
        <f t="shared" si="25"/>
        <v>2</v>
      </c>
      <c r="AB140" s="101">
        <f t="shared" si="26"/>
        <v>0.1</v>
      </c>
    </row>
    <row r="141" spans="1:28" s="11" customFormat="1" hidden="1" x14ac:dyDescent="0.25">
      <c r="A141" s="28" t="s">
        <v>130</v>
      </c>
      <c r="B141" s="159">
        <v>134</v>
      </c>
      <c r="C141" s="51">
        <v>1</v>
      </c>
      <c r="D141" s="51"/>
      <c r="E141" s="51"/>
      <c r="F141" s="51" t="s">
        <v>216</v>
      </c>
      <c r="G141" s="141" t="str">
        <f t="shared" si="27"/>
        <v>rk_07</v>
      </c>
      <c r="H141" s="141" t="s">
        <v>620</v>
      </c>
      <c r="I141" s="139">
        <v>43271</v>
      </c>
      <c r="J141" s="313" t="s">
        <v>141</v>
      </c>
      <c r="K141" s="174" t="s">
        <v>123</v>
      </c>
      <c r="L141" s="312"/>
      <c r="M141" s="141" t="s">
        <v>130</v>
      </c>
      <c r="N141" s="43">
        <v>0.3125</v>
      </c>
      <c r="O141" s="51">
        <v>0</v>
      </c>
      <c r="P141" s="51" t="s">
        <v>16</v>
      </c>
      <c r="Q141" s="51"/>
      <c r="R141" s="51"/>
      <c r="S141" s="51"/>
      <c r="T141" s="97">
        <f t="shared" si="28"/>
        <v>0.3125</v>
      </c>
      <c r="U141" s="97">
        <f t="shared" si="29"/>
        <v>0.29166666666666663</v>
      </c>
      <c r="V141" s="41" t="str">
        <f>IFERROR(VLOOKUP(L141,'[1]ZESTAWIENIE NUMERÓW BOCZNYCH'!$A:$B,1,0),"")</f>
        <v/>
      </c>
      <c r="W141" s="51" t="str">
        <f>IFERROR(VLOOKUP(V141,'[1]ZESTAWIENIE NUMERÓW BOCZNYCH'!$A:$B,2,0),P141)</f>
        <v>B</v>
      </c>
      <c r="X141" s="51">
        <f>VLOOKUP(W141,'[1]LICZBA MIEJSC'!$A:$C,2,0)</f>
        <v>20</v>
      </c>
      <c r="Y141" s="51">
        <f>VLOOKUP(W141,'[1]LICZBA MIEJSC'!$A:$C,3,0)</f>
        <v>0</v>
      </c>
      <c r="Z141" s="51">
        <f t="shared" si="24"/>
        <v>20</v>
      </c>
      <c r="AA141" s="41">
        <f t="shared" si="25"/>
        <v>0</v>
      </c>
      <c r="AB141" s="101">
        <f t="shared" si="26"/>
        <v>0</v>
      </c>
    </row>
    <row r="142" spans="1:28" s="11" customFormat="1" hidden="1" x14ac:dyDescent="0.25">
      <c r="A142" s="28" t="s">
        <v>130</v>
      </c>
      <c r="B142" s="159">
        <v>136</v>
      </c>
      <c r="C142" s="51">
        <v>1</v>
      </c>
      <c r="D142" s="51"/>
      <c r="E142" s="51"/>
      <c r="F142" s="51" t="s">
        <v>216</v>
      </c>
      <c r="G142" s="141" t="str">
        <f t="shared" si="27"/>
        <v>rk_07</v>
      </c>
      <c r="H142" s="141" t="s">
        <v>620</v>
      </c>
      <c r="I142" s="139">
        <v>43271</v>
      </c>
      <c r="J142" s="46" t="s">
        <v>142</v>
      </c>
      <c r="K142" s="168" t="s">
        <v>218</v>
      </c>
      <c r="L142" s="51"/>
      <c r="M142" s="141" t="s">
        <v>130</v>
      </c>
      <c r="N142" s="43">
        <v>0.3611111111111111</v>
      </c>
      <c r="O142" s="51">
        <v>1</v>
      </c>
      <c r="P142" s="51" t="s">
        <v>12</v>
      </c>
      <c r="Q142" s="51"/>
      <c r="R142" s="51"/>
      <c r="S142" s="51"/>
      <c r="T142" s="97">
        <f t="shared" si="28"/>
        <v>0.35416666666666663</v>
      </c>
      <c r="U142" s="97">
        <f t="shared" si="29"/>
        <v>0.33333333333333331</v>
      </c>
      <c r="V142" s="41" t="str">
        <f>IFERROR(VLOOKUP(L142,'[1]ZESTAWIENIE NUMERÓW BOCZNYCH'!$A:$B,1,0),"")</f>
        <v/>
      </c>
      <c r="W142" s="51" t="str">
        <f>IFERROR(VLOOKUP(V142,'[1]ZESTAWIENIE NUMERÓW BOCZNYCH'!$A:$B,2,0),P142)</f>
        <v>T</v>
      </c>
      <c r="X142" s="51">
        <f>VLOOKUP(W142,'[1]LICZBA MIEJSC'!$A:$C,2,0)</f>
        <v>55</v>
      </c>
      <c r="Y142" s="51">
        <f>VLOOKUP(W142,'[1]LICZBA MIEJSC'!$A:$C,3,0)</f>
        <v>0</v>
      </c>
      <c r="Z142" s="51">
        <f t="shared" si="24"/>
        <v>55</v>
      </c>
      <c r="AA142" s="41">
        <f t="shared" si="25"/>
        <v>6</v>
      </c>
      <c r="AB142" s="101">
        <f t="shared" si="26"/>
        <v>0.10909090909090909</v>
      </c>
    </row>
    <row r="143" spans="1:28" s="11" customFormat="1" hidden="1" x14ac:dyDescent="0.25">
      <c r="A143" s="28" t="s">
        <v>130</v>
      </c>
      <c r="B143" s="159">
        <v>137</v>
      </c>
      <c r="C143" s="51">
        <v>1</v>
      </c>
      <c r="D143" s="51"/>
      <c r="E143" s="51"/>
      <c r="F143" s="51" t="s">
        <v>216</v>
      </c>
      <c r="G143" s="141" t="str">
        <f t="shared" si="27"/>
        <v>rk_07</v>
      </c>
      <c r="H143" s="141" t="s">
        <v>620</v>
      </c>
      <c r="I143" s="139">
        <v>43271</v>
      </c>
      <c r="J143" s="145" t="s">
        <v>158</v>
      </c>
      <c r="K143" s="155" t="s">
        <v>158</v>
      </c>
      <c r="L143" s="51"/>
      <c r="M143" s="141" t="s">
        <v>130</v>
      </c>
      <c r="N143" s="43">
        <v>0.37152777777777773</v>
      </c>
      <c r="O143" s="51">
        <v>0</v>
      </c>
      <c r="P143" s="51" t="s">
        <v>16</v>
      </c>
      <c r="Q143" s="51"/>
      <c r="R143" s="51"/>
      <c r="S143" s="51"/>
      <c r="T143" s="97">
        <f t="shared" si="28"/>
        <v>0.36458333333333331</v>
      </c>
      <c r="U143" s="97">
        <f t="shared" si="29"/>
        <v>0.33333333333333331</v>
      </c>
      <c r="V143" s="41" t="str">
        <f>IFERROR(VLOOKUP(L143,'[1]ZESTAWIENIE NUMERÓW BOCZNYCH'!$A:$B,1,0),"")</f>
        <v/>
      </c>
      <c r="W143" s="51" t="str">
        <f>IFERROR(VLOOKUP(V143,'[1]ZESTAWIENIE NUMERÓW BOCZNYCH'!$A:$B,2,0),P143)</f>
        <v>B</v>
      </c>
      <c r="X143" s="51">
        <f>VLOOKUP(W143,'[1]LICZBA MIEJSC'!$A:$C,2,0)</f>
        <v>20</v>
      </c>
      <c r="Y143" s="51">
        <f>VLOOKUP(W143,'[1]LICZBA MIEJSC'!$A:$C,3,0)</f>
        <v>0</v>
      </c>
      <c r="Z143" s="51">
        <f t="shared" ref="Z143:Z150" si="30">X143+Y143</f>
        <v>20</v>
      </c>
      <c r="AA143" s="41">
        <f t="shared" ref="AA143:AA150" si="31">ROUND(IF(O143=$AD$1,0,IF(O143=$AF$1,Z143*0.1,IF(O143=$AH$1,X143/2,IF(O143=$AJ$1,X143*0.9,IF(O143=$AL$1,X143+(Y143*0.5),IF(O143=$AN$1,Z143*0.9,IF(O143=$AP$1,Z143*1.1,"BŁĄD"))))))),0)</f>
        <v>0</v>
      </c>
      <c r="AB143" s="101">
        <f t="shared" ref="AB143:AB150" si="32">AA143/Z143</f>
        <v>0</v>
      </c>
    </row>
    <row r="144" spans="1:28" s="11" customFormat="1" hidden="1" x14ac:dyDescent="0.25">
      <c r="A144" s="28" t="s">
        <v>130</v>
      </c>
      <c r="B144" s="159">
        <v>139</v>
      </c>
      <c r="C144" s="51">
        <v>1</v>
      </c>
      <c r="D144" s="51"/>
      <c r="E144" s="51"/>
      <c r="F144" s="51" t="s">
        <v>216</v>
      </c>
      <c r="G144" s="141" t="str">
        <f t="shared" si="27"/>
        <v>rk_07</v>
      </c>
      <c r="H144" s="141" t="s">
        <v>620</v>
      </c>
      <c r="I144" s="139">
        <v>43271</v>
      </c>
      <c r="J144" s="145" t="s">
        <v>158</v>
      </c>
      <c r="K144" s="155" t="s">
        <v>158</v>
      </c>
      <c r="L144" s="51"/>
      <c r="M144" s="141" t="s">
        <v>130</v>
      </c>
      <c r="N144" s="43">
        <v>0.375</v>
      </c>
      <c r="O144" s="51">
        <v>1</v>
      </c>
      <c r="P144" s="51" t="s">
        <v>16</v>
      </c>
      <c r="Q144" s="51"/>
      <c r="R144" s="51"/>
      <c r="S144" s="51"/>
      <c r="T144" s="97">
        <f t="shared" si="28"/>
        <v>0.375</v>
      </c>
      <c r="U144" s="97">
        <f t="shared" si="29"/>
        <v>0.375</v>
      </c>
      <c r="V144" s="41" t="str">
        <f>IFERROR(VLOOKUP(L144,'[1]ZESTAWIENIE NUMERÓW BOCZNYCH'!$A:$B,1,0),"")</f>
        <v/>
      </c>
      <c r="W144" s="51" t="str">
        <f>IFERROR(VLOOKUP(V144,'[1]ZESTAWIENIE NUMERÓW BOCZNYCH'!$A:$B,2,0),P144)</f>
        <v>B</v>
      </c>
      <c r="X144" s="51">
        <f>VLOOKUP(W144,'[1]LICZBA MIEJSC'!$A:$C,2,0)</f>
        <v>20</v>
      </c>
      <c r="Y144" s="51">
        <f>VLOOKUP(W144,'[1]LICZBA MIEJSC'!$A:$C,3,0)</f>
        <v>0</v>
      </c>
      <c r="Z144" s="51">
        <f t="shared" si="30"/>
        <v>20</v>
      </c>
      <c r="AA144" s="41">
        <f t="shared" si="31"/>
        <v>2</v>
      </c>
      <c r="AB144" s="101">
        <f t="shared" si="32"/>
        <v>0.1</v>
      </c>
    </row>
    <row r="145" spans="1:28" s="11" customFormat="1" hidden="1" x14ac:dyDescent="0.25">
      <c r="A145" s="28" t="s">
        <v>130</v>
      </c>
      <c r="B145" s="159">
        <v>140</v>
      </c>
      <c r="C145" s="51">
        <v>1</v>
      </c>
      <c r="D145" s="51"/>
      <c r="E145" s="51"/>
      <c r="F145" s="51" t="s">
        <v>216</v>
      </c>
      <c r="G145" s="141" t="str">
        <f t="shared" si="27"/>
        <v>rk_07</v>
      </c>
      <c r="H145" s="141" t="s">
        <v>620</v>
      </c>
      <c r="I145" s="139">
        <v>43271</v>
      </c>
      <c r="J145" s="316" t="s">
        <v>141</v>
      </c>
      <c r="K145" s="140" t="s">
        <v>220</v>
      </c>
      <c r="L145" s="314"/>
      <c r="M145" s="157" t="s">
        <v>130</v>
      </c>
      <c r="N145" s="43">
        <v>0.37916666666666665</v>
      </c>
      <c r="O145" s="51">
        <v>1</v>
      </c>
      <c r="P145" s="51" t="s">
        <v>16</v>
      </c>
      <c r="Q145" s="51"/>
      <c r="R145" s="51"/>
      <c r="S145" s="51"/>
      <c r="T145" s="97">
        <f t="shared" si="28"/>
        <v>0.375</v>
      </c>
      <c r="U145" s="97">
        <f t="shared" si="29"/>
        <v>0.375</v>
      </c>
      <c r="V145" s="41" t="str">
        <f>IFERROR(VLOOKUP(L145,'[1]ZESTAWIENIE NUMERÓW BOCZNYCH'!$A:$B,1,0),"")</f>
        <v/>
      </c>
      <c r="W145" s="51" t="str">
        <f>IFERROR(VLOOKUP(V145,'[1]ZESTAWIENIE NUMERÓW BOCZNYCH'!$A:$B,2,0),P145)</f>
        <v>B</v>
      </c>
      <c r="X145" s="51">
        <f>VLOOKUP(W145,'[1]LICZBA MIEJSC'!$A:$C,2,0)</f>
        <v>20</v>
      </c>
      <c r="Y145" s="51">
        <f>VLOOKUP(W145,'[1]LICZBA MIEJSC'!$A:$C,3,0)</f>
        <v>0</v>
      </c>
      <c r="Z145" s="51">
        <f t="shared" si="30"/>
        <v>20</v>
      </c>
      <c r="AA145" s="41">
        <f t="shared" si="31"/>
        <v>2</v>
      </c>
      <c r="AB145" s="101">
        <f t="shared" si="32"/>
        <v>0.1</v>
      </c>
    </row>
    <row r="146" spans="1:28" s="11" customFormat="1" hidden="1" x14ac:dyDescent="0.25">
      <c r="A146" s="28" t="s">
        <v>130</v>
      </c>
      <c r="B146" s="159">
        <v>141</v>
      </c>
      <c r="C146" s="51">
        <v>1</v>
      </c>
      <c r="D146" s="51"/>
      <c r="E146" s="51"/>
      <c r="F146" s="51" t="s">
        <v>216</v>
      </c>
      <c r="G146" s="141" t="str">
        <f t="shared" si="27"/>
        <v>rk_07</v>
      </c>
      <c r="H146" s="141" t="s">
        <v>620</v>
      </c>
      <c r="I146" s="139">
        <v>43271</v>
      </c>
      <c r="J146" s="145" t="s">
        <v>158</v>
      </c>
      <c r="K146" s="155" t="s">
        <v>158</v>
      </c>
      <c r="L146" s="51"/>
      <c r="M146" s="141" t="s">
        <v>130</v>
      </c>
      <c r="N146" s="43">
        <v>0.37986111111111115</v>
      </c>
      <c r="O146" s="51">
        <v>1</v>
      </c>
      <c r="P146" s="51" t="s">
        <v>12</v>
      </c>
      <c r="Q146" s="51"/>
      <c r="R146" s="51"/>
      <c r="S146" s="51"/>
      <c r="T146" s="97">
        <f t="shared" si="28"/>
        <v>0.375</v>
      </c>
      <c r="U146" s="97">
        <f t="shared" si="29"/>
        <v>0.375</v>
      </c>
      <c r="V146" s="41" t="str">
        <f>IFERROR(VLOOKUP(L146,'[1]ZESTAWIENIE NUMERÓW BOCZNYCH'!$A:$B,1,0),"")</f>
        <v/>
      </c>
      <c r="W146" s="51" t="str">
        <f>IFERROR(VLOOKUP(V146,'[1]ZESTAWIENIE NUMERÓW BOCZNYCH'!$A:$B,2,0),P146)</f>
        <v>T</v>
      </c>
      <c r="X146" s="51">
        <f>VLOOKUP(W146,'[1]LICZBA MIEJSC'!$A:$C,2,0)</f>
        <v>55</v>
      </c>
      <c r="Y146" s="51">
        <f>VLOOKUP(W146,'[1]LICZBA MIEJSC'!$A:$C,3,0)</f>
        <v>0</v>
      </c>
      <c r="Z146" s="51">
        <f t="shared" si="30"/>
        <v>55</v>
      </c>
      <c r="AA146" s="41">
        <f t="shared" si="31"/>
        <v>6</v>
      </c>
      <c r="AB146" s="101">
        <f t="shared" si="32"/>
        <v>0.10909090909090909</v>
      </c>
    </row>
    <row r="147" spans="1:28" s="11" customFormat="1" hidden="1" x14ac:dyDescent="0.25">
      <c r="A147" s="28" t="s">
        <v>130</v>
      </c>
      <c r="B147" s="159">
        <v>142</v>
      </c>
      <c r="C147" s="51">
        <v>1</v>
      </c>
      <c r="D147" s="51"/>
      <c r="E147" s="51"/>
      <c r="F147" s="51" t="s">
        <v>216</v>
      </c>
      <c r="G147" s="141" t="str">
        <f t="shared" si="27"/>
        <v>rk_07</v>
      </c>
      <c r="H147" s="141" t="s">
        <v>620</v>
      </c>
      <c r="I147" s="139">
        <v>43271</v>
      </c>
      <c r="J147" s="317" t="s">
        <v>158</v>
      </c>
      <c r="K147" s="155" t="s">
        <v>158</v>
      </c>
      <c r="L147" s="51"/>
      <c r="M147" s="141" t="s">
        <v>130</v>
      </c>
      <c r="N147" s="43">
        <v>0.39652777777777781</v>
      </c>
      <c r="O147" s="51">
        <v>2</v>
      </c>
      <c r="P147" s="51" t="s">
        <v>16</v>
      </c>
      <c r="Q147" s="51"/>
      <c r="R147" s="51"/>
      <c r="S147" s="51"/>
      <c r="T147" s="97">
        <f t="shared" si="28"/>
        <v>0.39583333333333331</v>
      </c>
      <c r="U147" s="97">
        <f t="shared" si="29"/>
        <v>0.375</v>
      </c>
      <c r="V147" s="41" t="str">
        <f>IFERROR(VLOOKUP(L147,'[1]ZESTAWIENIE NUMERÓW BOCZNYCH'!$A:$B,1,0),"")</f>
        <v/>
      </c>
      <c r="W147" s="51" t="str">
        <f>IFERROR(VLOOKUP(V147,'[1]ZESTAWIENIE NUMERÓW BOCZNYCH'!$A:$B,2,0),P147)</f>
        <v>B</v>
      </c>
      <c r="X147" s="51">
        <f>VLOOKUP(W147,'[1]LICZBA MIEJSC'!$A:$C,2,0)</f>
        <v>20</v>
      </c>
      <c r="Y147" s="51">
        <f>VLOOKUP(W147,'[1]LICZBA MIEJSC'!$A:$C,3,0)</f>
        <v>0</v>
      </c>
      <c r="Z147" s="51">
        <f t="shared" si="30"/>
        <v>20</v>
      </c>
      <c r="AA147" s="41">
        <f t="shared" si="31"/>
        <v>10</v>
      </c>
      <c r="AB147" s="101">
        <f t="shared" si="32"/>
        <v>0.5</v>
      </c>
    </row>
    <row r="148" spans="1:28" s="11" customFormat="1" hidden="1" x14ac:dyDescent="0.25">
      <c r="A148" s="28" t="s">
        <v>130</v>
      </c>
      <c r="B148" s="159">
        <v>147</v>
      </c>
      <c r="C148" s="51">
        <v>1</v>
      </c>
      <c r="D148" s="51"/>
      <c r="E148" s="51"/>
      <c r="F148" s="51" t="s">
        <v>216</v>
      </c>
      <c r="G148" s="141" t="str">
        <f t="shared" si="27"/>
        <v>rk_07</v>
      </c>
      <c r="H148" s="141" t="s">
        <v>620</v>
      </c>
      <c r="I148" s="139">
        <v>43271</v>
      </c>
      <c r="J148" s="48" t="s">
        <v>141</v>
      </c>
      <c r="K148" s="174" t="s">
        <v>123</v>
      </c>
      <c r="L148" s="51"/>
      <c r="M148" s="141" t="s">
        <v>130</v>
      </c>
      <c r="N148" s="43">
        <v>0.65416666666666667</v>
      </c>
      <c r="O148" s="51">
        <v>1</v>
      </c>
      <c r="P148" s="51" t="s">
        <v>16</v>
      </c>
      <c r="Q148" s="51"/>
      <c r="R148" s="51"/>
      <c r="S148" s="51"/>
      <c r="T148" s="97">
        <f t="shared" si="28"/>
        <v>0.64583333333333326</v>
      </c>
      <c r="U148" s="97">
        <f t="shared" si="29"/>
        <v>0.625</v>
      </c>
      <c r="V148" s="41" t="str">
        <f>IFERROR(VLOOKUP(L148,'[1]ZESTAWIENIE NUMERÓW BOCZNYCH'!$A:$B,1,0),"")</f>
        <v/>
      </c>
      <c r="W148" s="51" t="str">
        <f>IFERROR(VLOOKUP(V148,'[1]ZESTAWIENIE NUMERÓW BOCZNYCH'!$A:$B,2,0),P148)</f>
        <v>B</v>
      </c>
      <c r="X148" s="51">
        <f>VLOOKUP(W148,'[1]LICZBA MIEJSC'!$A:$C,2,0)</f>
        <v>20</v>
      </c>
      <c r="Y148" s="51">
        <f>VLOOKUP(W148,'[1]LICZBA MIEJSC'!$A:$C,3,0)</f>
        <v>0</v>
      </c>
      <c r="Z148" s="51">
        <f t="shared" si="30"/>
        <v>20</v>
      </c>
      <c r="AA148" s="41">
        <f t="shared" si="31"/>
        <v>2</v>
      </c>
      <c r="AB148" s="101">
        <f t="shared" si="32"/>
        <v>0.1</v>
      </c>
    </row>
    <row r="149" spans="1:28" s="11" customFormat="1" hidden="1" x14ac:dyDescent="0.25">
      <c r="A149" s="28" t="s">
        <v>130</v>
      </c>
      <c r="B149" s="159">
        <v>148</v>
      </c>
      <c r="C149" s="51">
        <v>1</v>
      </c>
      <c r="D149" s="51"/>
      <c r="E149" s="51"/>
      <c r="F149" s="51" t="s">
        <v>216</v>
      </c>
      <c r="G149" s="141" t="str">
        <f t="shared" si="27"/>
        <v>rk_07</v>
      </c>
      <c r="H149" s="141" t="s">
        <v>620</v>
      </c>
      <c r="I149" s="139">
        <v>43271</v>
      </c>
      <c r="J149" s="145" t="s">
        <v>158</v>
      </c>
      <c r="K149" s="155" t="s">
        <v>158</v>
      </c>
      <c r="L149" s="51"/>
      <c r="M149" s="141" t="s">
        <v>130</v>
      </c>
      <c r="N149" s="43">
        <v>0.67361111111111116</v>
      </c>
      <c r="O149" s="51">
        <v>0</v>
      </c>
      <c r="P149" s="51" t="s">
        <v>16</v>
      </c>
      <c r="Q149" s="51"/>
      <c r="R149" s="51"/>
      <c r="S149" s="51"/>
      <c r="T149" s="97">
        <f t="shared" si="28"/>
        <v>0.66666666666666663</v>
      </c>
      <c r="U149" s="97">
        <f t="shared" si="29"/>
        <v>0.66666666666666663</v>
      </c>
      <c r="V149" s="41" t="str">
        <f>IFERROR(VLOOKUP(L149,'[1]ZESTAWIENIE NUMERÓW BOCZNYCH'!$A:$B,1,0),"")</f>
        <v/>
      </c>
      <c r="W149" s="51" t="str">
        <f>IFERROR(VLOOKUP(V149,'[1]ZESTAWIENIE NUMERÓW BOCZNYCH'!$A:$B,2,0),P149)</f>
        <v>B</v>
      </c>
      <c r="X149" s="51">
        <f>VLOOKUP(W149,'[1]LICZBA MIEJSC'!$A:$C,2,0)</f>
        <v>20</v>
      </c>
      <c r="Y149" s="51">
        <f>VLOOKUP(W149,'[1]LICZBA MIEJSC'!$A:$C,3,0)</f>
        <v>0</v>
      </c>
      <c r="Z149" s="51">
        <f t="shared" si="30"/>
        <v>20</v>
      </c>
      <c r="AA149" s="41">
        <f t="shared" si="31"/>
        <v>0</v>
      </c>
      <c r="AB149" s="101">
        <f t="shared" si="32"/>
        <v>0</v>
      </c>
    </row>
    <row r="150" spans="1:28" s="11" customFormat="1" hidden="1" x14ac:dyDescent="0.25">
      <c r="A150" s="28" t="s">
        <v>130</v>
      </c>
      <c r="B150" s="159">
        <v>138</v>
      </c>
      <c r="C150" s="51">
        <v>1</v>
      </c>
      <c r="D150" s="51"/>
      <c r="E150" s="51"/>
      <c r="F150" s="51" t="s">
        <v>216</v>
      </c>
      <c r="G150" s="141" t="str">
        <f t="shared" si="27"/>
        <v>rk_07</v>
      </c>
      <c r="H150" s="141" t="s">
        <v>620</v>
      </c>
      <c r="I150" s="139">
        <v>43271</v>
      </c>
      <c r="J150" s="145" t="s">
        <v>157</v>
      </c>
      <c r="K150" s="174" t="s">
        <v>219</v>
      </c>
      <c r="L150" s="51"/>
      <c r="M150" s="170" t="s">
        <v>126</v>
      </c>
      <c r="N150" s="43">
        <v>0.375</v>
      </c>
      <c r="O150" s="51">
        <v>1</v>
      </c>
      <c r="P150" s="51" t="s">
        <v>12</v>
      </c>
      <c r="Q150" s="51"/>
      <c r="R150" s="51"/>
      <c r="S150" s="51"/>
      <c r="T150" s="97">
        <f t="shared" si="28"/>
        <v>0.375</v>
      </c>
      <c r="U150" s="97">
        <f t="shared" si="29"/>
        <v>0.375</v>
      </c>
      <c r="V150" s="41" t="str">
        <f>IFERROR(VLOOKUP(L150,'[1]ZESTAWIENIE NUMERÓW BOCZNYCH'!$A:$B,1,0),"")</f>
        <v/>
      </c>
      <c r="W150" s="51" t="str">
        <f>IFERROR(VLOOKUP(V150,'[1]ZESTAWIENIE NUMERÓW BOCZNYCH'!$A:$B,2,0),P150)</f>
        <v>T</v>
      </c>
      <c r="X150" s="51">
        <f>VLOOKUP(W150,'[1]LICZBA MIEJSC'!$A:$C,2,0)</f>
        <v>55</v>
      </c>
      <c r="Y150" s="51">
        <f>VLOOKUP(W150,'[1]LICZBA MIEJSC'!$A:$C,3,0)</f>
        <v>0</v>
      </c>
      <c r="Z150" s="51">
        <f t="shared" si="30"/>
        <v>55</v>
      </c>
      <c r="AA150" s="41">
        <f t="shared" si="31"/>
        <v>6</v>
      </c>
      <c r="AB150" s="101">
        <f t="shared" si="32"/>
        <v>0.10909090909090909</v>
      </c>
    </row>
    <row r="151" spans="1:28" s="11" customFormat="1" hidden="1" x14ac:dyDescent="0.25">
      <c r="A151" s="28" t="s">
        <v>128</v>
      </c>
      <c r="B151" s="159">
        <v>150</v>
      </c>
      <c r="C151" s="51">
        <v>1</v>
      </c>
      <c r="D151" s="51"/>
      <c r="E151" s="51"/>
      <c r="F151" s="51" t="s">
        <v>221</v>
      </c>
      <c r="G151" s="141" t="str">
        <f t="shared" ref="G151:G157" si="33">IF(ISERROR(RIGHT(LEFT(F151,FIND("_",MID(F151,4,150))+2))*1),LEFT(F151,FIND("_",MID(F151,4,150))+1),LEFT(F151,FIND("_",MID(F151,4,150))+2))</f>
        <v>rk_08</v>
      </c>
      <c r="H151" s="141" t="s">
        <v>620</v>
      </c>
      <c r="I151" s="153">
        <v>43271</v>
      </c>
      <c r="J151" s="48" t="s">
        <v>141</v>
      </c>
      <c r="K151" s="168" t="s">
        <v>133</v>
      </c>
      <c r="L151" s="51"/>
      <c r="M151" s="141" t="s">
        <v>128</v>
      </c>
      <c r="N151" s="43">
        <v>0.27569444444444446</v>
      </c>
      <c r="O151" s="51">
        <v>1</v>
      </c>
      <c r="P151" s="51" t="s">
        <v>12</v>
      </c>
      <c r="Q151" s="51"/>
      <c r="R151" s="51"/>
      <c r="S151" s="51"/>
      <c r="T151" s="97">
        <f t="shared" si="28"/>
        <v>0.27083333333333331</v>
      </c>
      <c r="U151" s="97">
        <f t="shared" si="29"/>
        <v>0.25</v>
      </c>
      <c r="V151" s="41" t="str">
        <f>IFERROR(VLOOKUP(L151,'[1]ZESTAWIENIE NUMERÓW BOCZNYCH'!$A:$B,1,0),"")</f>
        <v/>
      </c>
      <c r="W151" s="51" t="str">
        <f>IFERROR(VLOOKUP(V151,'[1]ZESTAWIENIE NUMERÓW BOCZNYCH'!$A:$B,2,0),P151)</f>
        <v>T</v>
      </c>
      <c r="X151" s="51">
        <f>VLOOKUP(W151,'[1]LICZBA MIEJSC'!$A:$C,2,0)</f>
        <v>55</v>
      </c>
      <c r="Y151" s="51">
        <f>VLOOKUP(W151,'[1]LICZBA MIEJSC'!$A:$C,3,0)</f>
        <v>0</v>
      </c>
      <c r="Z151" s="51">
        <f t="shared" ref="Z151:Z157" si="34">X151+Y151</f>
        <v>55</v>
      </c>
      <c r="AA151" s="41">
        <f t="shared" ref="AA151:AA157" si="35">ROUND(IF(O151=$AD$1,0,IF(O151=$AF$1,Z151*0.1,IF(O151=$AH$1,X151/2,IF(O151=$AJ$1,X151*0.9,IF(O151=$AL$1,X151+(Y151*0.5),IF(O151=$AN$1,Z151*0.9,IF(O151=$AP$1,Z151*1.1,"BŁĄD"))))))),0)</f>
        <v>6</v>
      </c>
      <c r="AB151" s="101">
        <f t="shared" ref="AB151:AB157" si="36">AA151/Z151</f>
        <v>0.10909090909090909</v>
      </c>
    </row>
    <row r="152" spans="1:28" s="11" customFormat="1" hidden="1" x14ac:dyDescent="0.25">
      <c r="A152" s="28" t="s">
        <v>128</v>
      </c>
      <c r="B152" s="159">
        <v>151</v>
      </c>
      <c r="C152" s="51">
        <v>1</v>
      </c>
      <c r="D152" s="51"/>
      <c r="E152" s="51"/>
      <c r="F152" s="51" t="s">
        <v>221</v>
      </c>
      <c r="G152" s="141" t="str">
        <f t="shared" si="33"/>
        <v>rk_08</v>
      </c>
      <c r="H152" s="141" t="s">
        <v>620</v>
      </c>
      <c r="I152" s="153">
        <v>43271</v>
      </c>
      <c r="J152" s="48" t="s">
        <v>141</v>
      </c>
      <c r="K152" s="168" t="s">
        <v>133</v>
      </c>
      <c r="L152" s="51"/>
      <c r="M152" s="141" t="s">
        <v>128</v>
      </c>
      <c r="N152" s="43">
        <v>0.37083333333333335</v>
      </c>
      <c r="O152" s="51">
        <v>3</v>
      </c>
      <c r="P152" s="51" t="s">
        <v>12</v>
      </c>
      <c r="Q152" s="51"/>
      <c r="R152" s="51"/>
      <c r="S152" s="51"/>
      <c r="T152" s="97">
        <f t="shared" si="28"/>
        <v>0.36458333333333331</v>
      </c>
      <c r="U152" s="97">
        <f t="shared" si="29"/>
        <v>0.33333333333333331</v>
      </c>
      <c r="V152" s="41" t="str">
        <f>IFERROR(VLOOKUP(L152,'[1]ZESTAWIENIE NUMERÓW BOCZNYCH'!$A:$B,1,0),"")</f>
        <v/>
      </c>
      <c r="W152" s="51" t="str">
        <f>IFERROR(VLOOKUP(V152,'[1]ZESTAWIENIE NUMERÓW BOCZNYCH'!$A:$B,2,0),P152)</f>
        <v>T</v>
      </c>
      <c r="X152" s="51">
        <f>VLOOKUP(W152,'[1]LICZBA MIEJSC'!$A:$C,2,0)</f>
        <v>55</v>
      </c>
      <c r="Y152" s="51">
        <f>VLOOKUP(W152,'[1]LICZBA MIEJSC'!$A:$C,3,0)</f>
        <v>0</v>
      </c>
      <c r="Z152" s="51">
        <f t="shared" si="34"/>
        <v>55</v>
      </c>
      <c r="AA152" s="41">
        <f t="shared" si="35"/>
        <v>50</v>
      </c>
      <c r="AB152" s="101">
        <f t="shared" si="36"/>
        <v>0.90909090909090906</v>
      </c>
    </row>
    <row r="153" spans="1:28" s="11" customFormat="1" hidden="1" x14ac:dyDescent="0.25">
      <c r="A153" s="28" t="s">
        <v>128</v>
      </c>
      <c r="B153" s="159">
        <v>152</v>
      </c>
      <c r="C153" s="51">
        <v>1</v>
      </c>
      <c r="D153" s="51"/>
      <c r="E153" s="51"/>
      <c r="F153" s="51" t="s">
        <v>221</v>
      </c>
      <c r="G153" s="141" t="str">
        <f t="shared" si="33"/>
        <v>rk_08</v>
      </c>
      <c r="H153" s="141" t="s">
        <v>620</v>
      </c>
      <c r="I153" s="153">
        <v>43271</v>
      </c>
      <c r="J153" s="46" t="s">
        <v>142</v>
      </c>
      <c r="K153" s="168" t="s">
        <v>222</v>
      </c>
      <c r="L153" s="51"/>
      <c r="M153" s="141" t="s">
        <v>128</v>
      </c>
      <c r="N153" s="43">
        <v>0.60347222222222219</v>
      </c>
      <c r="O153" s="51">
        <v>1</v>
      </c>
      <c r="P153" s="51" t="s">
        <v>12</v>
      </c>
      <c r="Q153" s="51"/>
      <c r="R153" s="51"/>
      <c r="S153" s="51"/>
      <c r="T153" s="97">
        <f t="shared" si="28"/>
        <v>0.59375</v>
      </c>
      <c r="U153" s="97">
        <f t="shared" si="29"/>
        <v>0.58333333333333326</v>
      </c>
      <c r="V153" s="41" t="str">
        <f>IFERROR(VLOOKUP(L153,'[1]ZESTAWIENIE NUMERÓW BOCZNYCH'!$A:$B,1,0),"")</f>
        <v/>
      </c>
      <c r="W153" s="51" t="str">
        <f>IFERROR(VLOOKUP(V153,'[1]ZESTAWIENIE NUMERÓW BOCZNYCH'!$A:$B,2,0),P153)</f>
        <v>T</v>
      </c>
      <c r="X153" s="51">
        <f>VLOOKUP(W153,'[1]LICZBA MIEJSC'!$A:$C,2,0)</f>
        <v>55</v>
      </c>
      <c r="Y153" s="51">
        <f>VLOOKUP(W153,'[1]LICZBA MIEJSC'!$A:$C,3,0)</f>
        <v>0</v>
      </c>
      <c r="Z153" s="51">
        <f t="shared" si="34"/>
        <v>55</v>
      </c>
      <c r="AA153" s="41">
        <f t="shared" si="35"/>
        <v>6</v>
      </c>
      <c r="AB153" s="101">
        <f t="shared" si="36"/>
        <v>0.10909090909090909</v>
      </c>
    </row>
    <row r="154" spans="1:28" s="11" customFormat="1" hidden="1" x14ac:dyDescent="0.25">
      <c r="A154" s="28" t="s">
        <v>128</v>
      </c>
      <c r="B154" s="159">
        <v>153</v>
      </c>
      <c r="C154" s="51">
        <v>1</v>
      </c>
      <c r="D154" s="51"/>
      <c r="E154" s="51"/>
      <c r="F154" s="51" t="s">
        <v>221</v>
      </c>
      <c r="G154" s="141" t="str">
        <f t="shared" si="33"/>
        <v>rk_08</v>
      </c>
      <c r="H154" s="141" t="s">
        <v>620</v>
      </c>
      <c r="I154" s="153">
        <v>43271</v>
      </c>
      <c r="J154" s="145" t="s">
        <v>158</v>
      </c>
      <c r="K154" s="155" t="s">
        <v>158</v>
      </c>
      <c r="L154" s="51"/>
      <c r="M154" s="141" t="s">
        <v>128</v>
      </c>
      <c r="N154" s="43">
        <v>0.61458333333333337</v>
      </c>
      <c r="O154" s="51">
        <v>0</v>
      </c>
      <c r="P154" s="51" t="s">
        <v>16</v>
      </c>
      <c r="Q154" s="51"/>
      <c r="R154" s="51"/>
      <c r="S154" s="51"/>
      <c r="T154" s="97">
        <f t="shared" si="28"/>
        <v>0.61458333333333326</v>
      </c>
      <c r="U154" s="97">
        <f t="shared" si="29"/>
        <v>0.58333333333333326</v>
      </c>
      <c r="V154" s="41" t="str">
        <f>IFERROR(VLOOKUP(L154,'[1]ZESTAWIENIE NUMERÓW BOCZNYCH'!$A:$B,1,0),"")</f>
        <v/>
      </c>
      <c r="W154" s="51" t="str">
        <f>IFERROR(VLOOKUP(V154,'[1]ZESTAWIENIE NUMERÓW BOCZNYCH'!$A:$B,2,0),P154)</f>
        <v>B</v>
      </c>
      <c r="X154" s="51">
        <f>VLOOKUP(W154,'[1]LICZBA MIEJSC'!$A:$C,2,0)</f>
        <v>20</v>
      </c>
      <c r="Y154" s="51">
        <f>VLOOKUP(W154,'[1]LICZBA MIEJSC'!$A:$C,3,0)</f>
        <v>0</v>
      </c>
      <c r="Z154" s="51">
        <f t="shared" si="34"/>
        <v>20</v>
      </c>
      <c r="AA154" s="41">
        <f t="shared" si="35"/>
        <v>0</v>
      </c>
      <c r="AB154" s="101">
        <f t="shared" si="36"/>
        <v>0</v>
      </c>
    </row>
    <row r="155" spans="1:28" s="11" customFormat="1" hidden="1" x14ac:dyDescent="0.25">
      <c r="A155" s="28" t="s">
        <v>128</v>
      </c>
      <c r="B155" s="159">
        <v>154</v>
      </c>
      <c r="C155" s="51">
        <v>1</v>
      </c>
      <c r="D155" s="51"/>
      <c r="E155" s="51"/>
      <c r="F155" s="51" t="s">
        <v>221</v>
      </c>
      <c r="G155" s="141" t="str">
        <f t="shared" si="33"/>
        <v>rk_08</v>
      </c>
      <c r="H155" s="141" t="s">
        <v>620</v>
      </c>
      <c r="I155" s="153">
        <v>43271</v>
      </c>
      <c r="J155" s="48" t="s">
        <v>141</v>
      </c>
      <c r="K155" s="168" t="s">
        <v>133</v>
      </c>
      <c r="L155" s="51"/>
      <c r="M155" s="148" t="s">
        <v>128</v>
      </c>
      <c r="N155" s="43">
        <v>0.64444444444444449</v>
      </c>
      <c r="O155" s="51">
        <v>1</v>
      </c>
      <c r="P155" s="51" t="s">
        <v>12</v>
      </c>
      <c r="Q155" s="51"/>
      <c r="R155" s="51"/>
      <c r="S155" s="51"/>
      <c r="T155" s="97">
        <f t="shared" si="28"/>
        <v>0.63541666666666663</v>
      </c>
      <c r="U155" s="97">
        <f t="shared" si="29"/>
        <v>0.625</v>
      </c>
      <c r="V155" s="41" t="str">
        <f>IFERROR(VLOOKUP(L155,'[1]ZESTAWIENIE NUMERÓW BOCZNYCH'!$A:$B,1,0),"")</f>
        <v/>
      </c>
      <c r="W155" s="51" t="str">
        <f>IFERROR(VLOOKUP(V155,'[1]ZESTAWIENIE NUMERÓW BOCZNYCH'!$A:$B,2,0),P155)</f>
        <v>T</v>
      </c>
      <c r="X155" s="51">
        <f>VLOOKUP(W155,'[1]LICZBA MIEJSC'!$A:$C,2,0)</f>
        <v>55</v>
      </c>
      <c r="Y155" s="51">
        <f>VLOOKUP(W155,'[1]LICZBA MIEJSC'!$A:$C,3,0)</f>
        <v>0</v>
      </c>
      <c r="Z155" s="51">
        <f t="shared" si="34"/>
        <v>55</v>
      </c>
      <c r="AA155" s="41">
        <f t="shared" si="35"/>
        <v>6</v>
      </c>
      <c r="AB155" s="101">
        <f t="shared" si="36"/>
        <v>0.10909090909090909</v>
      </c>
    </row>
    <row r="156" spans="1:28" s="11" customFormat="1" hidden="1" x14ac:dyDescent="0.25">
      <c r="A156" s="28" t="s">
        <v>128</v>
      </c>
      <c r="B156" s="159">
        <v>155</v>
      </c>
      <c r="C156" s="51">
        <v>1</v>
      </c>
      <c r="D156" s="51"/>
      <c r="E156" s="51"/>
      <c r="F156" s="51" t="s">
        <v>221</v>
      </c>
      <c r="G156" s="141" t="str">
        <f t="shared" si="33"/>
        <v>rk_08</v>
      </c>
      <c r="H156" s="141" t="s">
        <v>620</v>
      </c>
      <c r="I156" s="153">
        <v>43271</v>
      </c>
      <c r="J156" s="145" t="s">
        <v>157</v>
      </c>
      <c r="K156" s="140" t="s">
        <v>223</v>
      </c>
      <c r="L156" s="49"/>
      <c r="M156" s="157" t="s">
        <v>128</v>
      </c>
      <c r="N156" s="43">
        <v>0.66319444444444442</v>
      </c>
      <c r="O156" s="51">
        <v>1</v>
      </c>
      <c r="P156" s="51" t="s">
        <v>12</v>
      </c>
      <c r="Q156" s="51"/>
      <c r="R156" s="51"/>
      <c r="S156" s="51"/>
      <c r="T156" s="97">
        <f t="shared" si="28"/>
        <v>0.65625</v>
      </c>
      <c r="U156" s="97">
        <f t="shared" si="29"/>
        <v>0.625</v>
      </c>
      <c r="V156" s="41" t="str">
        <f>IFERROR(VLOOKUP(L156,'[1]ZESTAWIENIE NUMERÓW BOCZNYCH'!$A:$B,1,0),"")</f>
        <v/>
      </c>
      <c r="W156" s="51" t="str">
        <f>IFERROR(VLOOKUP(V156,'[1]ZESTAWIENIE NUMERÓW BOCZNYCH'!$A:$B,2,0),P156)</f>
        <v>T</v>
      </c>
      <c r="X156" s="51">
        <f>VLOOKUP(W156,'[1]LICZBA MIEJSC'!$A:$C,2,0)</f>
        <v>55</v>
      </c>
      <c r="Y156" s="51">
        <f>VLOOKUP(W156,'[1]LICZBA MIEJSC'!$A:$C,3,0)</f>
        <v>0</v>
      </c>
      <c r="Z156" s="51">
        <f t="shared" si="34"/>
        <v>55</v>
      </c>
      <c r="AA156" s="41">
        <f t="shared" si="35"/>
        <v>6</v>
      </c>
      <c r="AB156" s="101">
        <f t="shared" si="36"/>
        <v>0.10909090909090909</v>
      </c>
    </row>
    <row r="157" spans="1:28" s="11" customFormat="1" hidden="1" x14ac:dyDescent="0.25">
      <c r="A157" s="28" t="s">
        <v>128</v>
      </c>
      <c r="B157" s="159">
        <v>156</v>
      </c>
      <c r="C157" s="51">
        <v>1</v>
      </c>
      <c r="D157" s="51"/>
      <c r="E157" s="51"/>
      <c r="F157" s="51" t="s">
        <v>221</v>
      </c>
      <c r="G157" s="141" t="str">
        <f t="shared" si="33"/>
        <v>rk_08</v>
      </c>
      <c r="H157" s="141" t="s">
        <v>620</v>
      </c>
      <c r="I157" s="153">
        <v>43271</v>
      </c>
      <c r="J157" s="48" t="s">
        <v>141</v>
      </c>
      <c r="K157" s="168" t="s">
        <v>133</v>
      </c>
      <c r="L157" s="51"/>
      <c r="M157" s="148" t="s">
        <v>128</v>
      </c>
      <c r="N157" s="43">
        <v>0.68402777777777779</v>
      </c>
      <c r="O157" s="51">
        <v>0</v>
      </c>
      <c r="P157" s="51" t="s">
        <v>12</v>
      </c>
      <c r="Q157" s="51"/>
      <c r="R157" s="51"/>
      <c r="S157" s="51"/>
      <c r="T157" s="97">
        <f t="shared" si="28"/>
        <v>0.67708333333333326</v>
      </c>
      <c r="U157" s="97">
        <f t="shared" si="29"/>
        <v>0.66666666666666663</v>
      </c>
      <c r="V157" s="41" t="str">
        <f>IFERROR(VLOOKUP(L157,'[1]ZESTAWIENIE NUMERÓW BOCZNYCH'!$A:$B,1,0),"")</f>
        <v/>
      </c>
      <c r="W157" s="51" t="str">
        <f>IFERROR(VLOOKUP(V157,'[1]ZESTAWIENIE NUMERÓW BOCZNYCH'!$A:$B,2,0),P157)</f>
        <v>T</v>
      </c>
      <c r="X157" s="51">
        <f>VLOOKUP(W157,'[1]LICZBA MIEJSC'!$A:$C,2,0)</f>
        <v>55</v>
      </c>
      <c r="Y157" s="51">
        <f>VLOOKUP(W157,'[1]LICZBA MIEJSC'!$A:$C,3,0)</f>
        <v>0</v>
      </c>
      <c r="Z157" s="51">
        <f t="shared" si="34"/>
        <v>55</v>
      </c>
      <c r="AA157" s="41">
        <f t="shared" si="35"/>
        <v>0</v>
      </c>
      <c r="AB157" s="101">
        <f t="shared" si="36"/>
        <v>0</v>
      </c>
    </row>
    <row r="158" spans="1:28" s="11" customFormat="1" hidden="1" x14ac:dyDescent="0.25">
      <c r="A158" s="28" t="s">
        <v>129</v>
      </c>
      <c r="B158" s="159">
        <v>157</v>
      </c>
      <c r="C158" s="51">
        <v>1</v>
      </c>
      <c r="D158" s="51"/>
      <c r="E158" s="51"/>
      <c r="F158" s="51" t="s">
        <v>224</v>
      </c>
      <c r="G158" s="141" t="str">
        <f t="shared" ref="G158:G189" si="37">IF(ISERROR(RIGHT(LEFT(F158,FIND("_",MID(F158,4,150))+2))*1),LEFT(F158,FIND("_",MID(F158,4,150))+1),LEFT(F158,FIND("_",MID(F158,4,150))+2))</f>
        <v>rk_09</v>
      </c>
      <c r="H158" s="167" t="s">
        <v>619</v>
      </c>
      <c r="I158" s="153">
        <v>43271</v>
      </c>
      <c r="J158" s="313" t="s">
        <v>141</v>
      </c>
      <c r="K158" s="155" t="s">
        <v>137</v>
      </c>
      <c r="L158" s="318"/>
      <c r="M158" s="141" t="s">
        <v>225</v>
      </c>
      <c r="N158" s="43">
        <v>0.26250000000000001</v>
      </c>
      <c r="O158" s="51">
        <v>1</v>
      </c>
      <c r="P158" s="51" t="s">
        <v>12</v>
      </c>
      <c r="Q158" s="51"/>
      <c r="R158" s="51"/>
      <c r="S158" s="51"/>
      <c r="T158" s="97">
        <f t="shared" si="28"/>
        <v>0.26041666666666663</v>
      </c>
      <c r="U158" s="97">
        <f t="shared" si="29"/>
        <v>0.25</v>
      </c>
      <c r="V158" s="41" t="str">
        <f>IFERROR(VLOOKUP(L158,'[1]ZESTAWIENIE NUMERÓW BOCZNYCH'!$A:$B,1,0),"")</f>
        <v/>
      </c>
      <c r="W158" s="51" t="str">
        <f>IFERROR(VLOOKUP(V158,'[1]ZESTAWIENIE NUMERÓW BOCZNYCH'!$A:$B,2,0),P158)</f>
        <v>T</v>
      </c>
      <c r="X158" s="51">
        <f>VLOOKUP(W158,'[1]LICZBA MIEJSC'!$A:$C,2,0)</f>
        <v>55</v>
      </c>
      <c r="Y158" s="51">
        <f>VLOOKUP(W158,'[1]LICZBA MIEJSC'!$A:$C,3,0)</f>
        <v>0</v>
      </c>
      <c r="Z158" s="51">
        <f t="shared" ref="Z158:Z189" si="38">X158+Y158</f>
        <v>55</v>
      </c>
      <c r="AA158" s="41">
        <f t="shared" ref="AA158:AA189" si="39">ROUND(IF(O158=$AD$1,0,IF(O158=$AF$1,Z158*0.1,IF(O158=$AH$1,X158/2,IF(O158=$AJ$1,X158*0.9,IF(O158=$AL$1,X158+(Y158*0.5),IF(O158=$AN$1,Z158*0.9,IF(O158=$AP$1,Z158*1.1,"BŁĄD"))))))),0)</f>
        <v>6</v>
      </c>
      <c r="AB158" s="101">
        <f t="shared" ref="AB158:AB189" si="40">AA158/Z158</f>
        <v>0.10909090909090909</v>
      </c>
    </row>
    <row r="159" spans="1:28" s="11" customFormat="1" hidden="1" x14ac:dyDescent="0.25">
      <c r="A159" s="28" t="s">
        <v>129</v>
      </c>
      <c r="B159" s="159">
        <v>158</v>
      </c>
      <c r="C159" s="51">
        <v>1</v>
      </c>
      <c r="D159" s="51"/>
      <c r="E159" s="51"/>
      <c r="F159" s="51" t="s">
        <v>224</v>
      </c>
      <c r="G159" s="141" t="str">
        <f t="shared" si="37"/>
        <v>rk_09</v>
      </c>
      <c r="H159" s="167" t="s">
        <v>620</v>
      </c>
      <c r="I159" s="153">
        <v>43271</v>
      </c>
      <c r="J159" s="316" t="s">
        <v>141</v>
      </c>
      <c r="K159" s="140" t="s">
        <v>226</v>
      </c>
      <c r="L159" s="314"/>
      <c r="M159" s="157" t="s">
        <v>227</v>
      </c>
      <c r="N159" s="43">
        <v>0.26874999999999999</v>
      </c>
      <c r="O159" s="51">
        <v>0</v>
      </c>
      <c r="P159" s="51" t="s">
        <v>16</v>
      </c>
      <c r="Q159" s="51"/>
      <c r="R159" s="51"/>
      <c r="S159" s="51"/>
      <c r="T159" s="97">
        <f t="shared" si="28"/>
        <v>0.26041666666666663</v>
      </c>
      <c r="U159" s="97">
        <f t="shared" si="29"/>
        <v>0.25</v>
      </c>
      <c r="V159" s="41" t="str">
        <f>IFERROR(VLOOKUP(L159,'[1]ZESTAWIENIE NUMERÓW BOCZNYCH'!$A:$B,1,0),"")</f>
        <v/>
      </c>
      <c r="W159" s="51" t="str">
        <f>IFERROR(VLOOKUP(V159,'[1]ZESTAWIENIE NUMERÓW BOCZNYCH'!$A:$B,2,0),P159)</f>
        <v>B</v>
      </c>
      <c r="X159" s="51">
        <f>VLOOKUP(W159,'[1]LICZBA MIEJSC'!$A:$C,2,0)</f>
        <v>20</v>
      </c>
      <c r="Y159" s="51">
        <f>VLOOKUP(W159,'[1]LICZBA MIEJSC'!$A:$C,3,0)</f>
        <v>0</v>
      </c>
      <c r="Z159" s="51">
        <f t="shared" si="38"/>
        <v>20</v>
      </c>
      <c r="AA159" s="41">
        <f t="shared" si="39"/>
        <v>0</v>
      </c>
      <c r="AB159" s="101">
        <f t="shared" si="40"/>
        <v>0</v>
      </c>
    </row>
    <row r="160" spans="1:28" s="11" customFormat="1" hidden="1" x14ac:dyDescent="0.25">
      <c r="A160" s="28" t="s">
        <v>129</v>
      </c>
      <c r="B160" s="159">
        <v>159</v>
      </c>
      <c r="C160" s="51">
        <v>1</v>
      </c>
      <c r="D160" s="51"/>
      <c r="E160" s="51"/>
      <c r="F160" s="51" t="s">
        <v>224</v>
      </c>
      <c r="G160" s="141" t="str">
        <f t="shared" si="37"/>
        <v>rk_09</v>
      </c>
      <c r="H160" s="167" t="s">
        <v>620</v>
      </c>
      <c r="I160" s="153">
        <v>43271</v>
      </c>
      <c r="J160" s="182" t="s">
        <v>142</v>
      </c>
      <c r="K160" s="168" t="s">
        <v>228</v>
      </c>
      <c r="L160" s="318"/>
      <c r="M160" s="141" t="s">
        <v>129</v>
      </c>
      <c r="N160" s="43">
        <v>0.26874999999999999</v>
      </c>
      <c r="O160" s="51">
        <v>0</v>
      </c>
      <c r="P160" s="51" t="s">
        <v>16</v>
      </c>
      <c r="Q160" s="51"/>
      <c r="R160" s="51"/>
      <c r="S160" s="51"/>
      <c r="T160" s="97">
        <f t="shared" si="28"/>
        <v>0.26041666666666663</v>
      </c>
      <c r="U160" s="97">
        <f t="shared" si="29"/>
        <v>0.25</v>
      </c>
      <c r="V160" s="41" t="str">
        <f>IFERROR(VLOOKUP(L160,'[1]ZESTAWIENIE NUMERÓW BOCZNYCH'!$A:$B,1,0),"")</f>
        <v/>
      </c>
      <c r="W160" s="51" t="str">
        <f>IFERROR(VLOOKUP(V160,'[1]ZESTAWIENIE NUMERÓW BOCZNYCH'!$A:$B,2,0),P160)</f>
        <v>B</v>
      </c>
      <c r="X160" s="51">
        <f>VLOOKUP(W160,'[1]LICZBA MIEJSC'!$A:$C,2,0)</f>
        <v>20</v>
      </c>
      <c r="Y160" s="51">
        <f>VLOOKUP(W160,'[1]LICZBA MIEJSC'!$A:$C,3,0)</f>
        <v>0</v>
      </c>
      <c r="Z160" s="51">
        <f t="shared" si="38"/>
        <v>20</v>
      </c>
      <c r="AA160" s="41">
        <f t="shared" si="39"/>
        <v>0</v>
      </c>
      <c r="AB160" s="101">
        <f t="shared" si="40"/>
        <v>0</v>
      </c>
    </row>
    <row r="161" spans="1:28" s="11" customFormat="1" hidden="1" x14ac:dyDescent="0.25">
      <c r="A161" s="28" t="s">
        <v>129</v>
      </c>
      <c r="B161" s="159">
        <v>160</v>
      </c>
      <c r="C161" s="51">
        <v>1</v>
      </c>
      <c r="D161" s="163"/>
      <c r="E161" s="163"/>
      <c r="F161" s="163" t="s">
        <v>224</v>
      </c>
      <c r="G161" s="141" t="str">
        <f t="shared" si="37"/>
        <v>rk_09</v>
      </c>
      <c r="H161" s="167" t="s">
        <v>622</v>
      </c>
      <c r="I161" s="176">
        <v>43271</v>
      </c>
      <c r="J161" s="316" t="s">
        <v>141</v>
      </c>
      <c r="K161" s="140" t="s">
        <v>229</v>
      </c>
      <c r="L161" s="314"/>
      <c r="M161" s="152"/>
      <c r="N161" s="43">
        <v>0.27291666666666664</v>
      </c>
      <c r="O161" s="51">
        <v>1</v>
      </c>
      <c r="P161" s="51" t="s">
        <v>12</v>
      </c>
      <c r="Q161" s="51"/>
      <c r="R161" s="51"/>
      <c r="S161" s="51"/>
      <c r="T161" s="97">
        <f t="shared" si="28"/>
        <v>0.27083333333333331</v>
      </c>
      <c r="U161" s="97">
        <f t="shared" si="29"/>
        <v>0.25</v>
      </c>
      <c r="V161" s="41" t="str">
        <f>IFERROR(VLOOKUP(L161,'[1]ZESTAWIENIE NUMERÓW BOCZNYCH'!$A:$B,1,0),"")</f>
        <v/>
      </c>
      <c r="W161" s="51" t="str">
        <f>IFERROR(VLOOKUP(V161,'[1]ZESTAWIENIE NUMERÓW BOCZNYCH'!$A:$B,2,0),P161)</f>
        <v>T</v>
      </c>
      <c r="X161" s="51">
        <f>VLOOKUP(W161,'[1]LICZBA MIEJSC'!$A:$C,2,0)</f>
        <v>55</v>
      </c>
      <c r="Y161" s="51">
        <f>VLOOKUP(W161,'[1]LICZBA MIEJSC'!$A:$C,3,0)</f>
        <v>0</v>
      </c>
      <c r="Z161" s="51">
        <f t="shared" si="38"/>
        <v>55</v>
      </c>
      <c r="AA161" s="41">
        <f t="shared" si="39"/>
        <v>6</v>
      </c>
      <c r="AB161" s="101">
        <f t="shared" si="40"/>
        <v>0.10909090909090909</v>
      </c>
    </row>
    <row r="162" spans="1:28" s="11" customFormat="1" hidden="1" x14ac:dyDescent="0.25">
      <c r="A162" s="28" t="s">
        <v>129</v>
      </c>
      <c r="B162" s="159">
        <v>161</v>
      </c>
      <c r="C162" s="51">
        <v>1</v>
      </c>
      <c r="D162" s="163"/>
      <c r="E162" s="163"/>
      <c r="F162" s="163" t="s">
        <v>224</v>
      </c>
      <c r="G162" s="141" t="str">
        <f t="shared" si="37"/>
        <v>rk_09</v>
      </c>
      <c r="H162" s="167" t="s">
        <v>620</v>
      </c>
      <c r="I162" s="176">
        <v>43271</v>
      </c>
      <c r="J162" s="48" t="s">
        <v>141</v>
      </c>
      <c r="K162" s="168" t="s">
        <v>230</v>
      </c>
      <c r="L162" s="51"/>
      <c r="M162" s="141" t="s">
        <v>128</v>
      </c>
      <c r="N162" s="43">
        <v>0.27916666666666667</v>
      </c>
      <c r="O162" s="51">
        <v>0</v>
      </c>
      <c r="P162" s="51" t="s">
        <v>16</v>
      </c>
      <c r="Q162" s="51"/>
      <c r="R162" s="51"/>
      <c r="S162" s="51"/>
      <c r="T162" s="97">
        <f t="shared" si="28"/>
        <v>0.27083333333333331</v>
      </c>
      <c r="U162" s="97">
        <f t="shared" si="29"/>
        <v>0.25</v>
      </c>
      <c r="V162" s="41" t="str">
        <f>IFERROR(VLOOKUP(L162,'[1]ZESTAWIENIE NUMERÓW BOCZNYCH'!$A:$B,1,0),"")</f>
        <v/>
      </c>
      <c r="W162" s="51" t="str">
        <f>IFERROR(VLOOKUP(V162,'[1]ZESTAWIENIE NUMERÓW BOCZNYCH'!$A:$B,2,0),P162)</f>
        <v>B</v>
      </c>
      <c r="X162" s="51">
        <f>VLOOKUP(W162,'[1]LICZBA MIEJSC'!$A:$C,2,0)</f>
        <v>20</v>
      </c>
      <c r="Y162" s="51">
        <f>VLOOKUP(W162,'[1]LICZBA MIEJSC'!$A:$C,3,0)</f>
        <v>0</v>
      </c>
      <c r="Z162" s="51">
        <f t="shared" si="38"/>
        <v>20</v>
      </c>
      <c r="AA162" s="41">
        <f t="shared" si="39"/>
        <v>0</v>
      </c>
      <c r="AB162" s="101">
        <f t="shared" si="40"/>
        <v>0</v>
      </c>
    </row>
    <row r="163" spans="1:28" s="11" customFormat="1" hidden="1" x14ac:dyDescent="0.25">
      <c r="A163" s="28" t="s">
        <v>129</v>
      </c>
      <c r="B163" s="159">
        <v>162</v>
      </c>
      <c r="C163" s="51">
        <v>1</v>
      </c>
      <c r="D163" s="163"/>
      <c r="E163" s="163"/>
      <c r="F163" s="163" t="s">
        <v>224</v>
      </c>
      <c r="G163" s="141" t="str">
        <f t="shared" si="37"/>
        <v>rk_09</v>
      </c>
      <c r="H163" s="167" t="s">
        <v>620</v>
      </c>
      <c r="I163" s="176">
        <v>43271</v>
      </c>
      <c r="J163" s="145" t="s">
        <v>157</v>
      </c>
      <c r="K163" s="140" t="s">
        <v>172</v>
      </c>
      <c r="L163" s="51"/>
      <c r="M163" s="157"/>
      <c r="N163" s="43">
        <v>0.28750000000000003</v>
      </c>
      <c r="O163" s="51">
        <v>0</v>
      </c>
      <c r="P163" s="51" t="s">
        <v>12</v>
      </c>
      <c r="Q163" s="51"/>
      <c r="R163" s="51"/>
      <c r="S163" s="51"/>
      <c r="T163" s="97">
        <f t="shared" si="28"/>
        <v>0.28125</v>
      </c>
      <c r="U163" s="97">
        <f t="shared" si="29"/>
        <v>0.25</v>
      </c>
      <c r="V163" s="41" t="str">
        <f>IFERROR(VLOOKUP(L163,'[1]ZESTAWIENIE NUMERÓW BOCZNYCH'!$A:$B,1,0),"")</f>
        <v/>
      </c>
      <c r="W163" s="51" t="str">
        <f>IFERROR(VLOOKUP(V163,'[1]ZESTAWIENIE NUMERÓW BOCZNYCH'!$A:$B,2,0),P163)</f>
        <v>T</v>
      </c>
      <c r="X163" s="51">
        <f>VLOOKUP(W163,'[1]LICZBA MIEJSC'!$A:$C,2,0)</f>
        <v>55</v>
      </c>
      <c r="Y163" s="51">
        <f>VLOOKUP(W163,'[1]LICZBA MIEJSC'!$A:$C,3,0)</f>
        <v>0</v>
      </c>
      <c r="Z163" s="51">
        <f t="shared" si="38"/>
        <v>55</v>
      </c>
      <c r="AA163" s="41">
        <f t="shared" si="39"/>
        <v>0</v>
      </c>
      <c r="AB163" s="101">
        <f t="shared" si="40"/>
        <v>0</v>
      </c>
    </row>
    <row r="164" spans="1:28" s="11" customFormat="1" hidden="1" x14ac:dyDescent="0.25">
      <c r="A164" s="28" t="s">
        <v>129</v>
      </c>
      <c r="B164" s="159">
        <v>163</v>
      </c>
      <c r="C164" s="51">
        <v>1</v>
      </c>
      <c r="D164" s="163"/>
      <c r="E164" s="163"/>
      <c r="F164" s="163" t="s">
        <v>224</v>
      </c>
      <c r="G164" s="141" t="str">
        <f t="shared" si="37"/>
        <v>rk_09</v>
      </c>
      <c r="H164" s="167" t="s">
        <v>619</v>
      </c>
      <c r="I164" s="176">
        <v>43271</v>
      </c>
      <c r="J164" s="46" t="s">
        <v>142</v>
      </c>
      <c r="K164" s="168" t="s">
        <v>231</v>
      </c>
      <c r="L164" s="51"/>
      <c r="M164" s="157"/>
      <c r="N164" s="43">
        <v>0.29444444444444445</v>
      </c>
      <c r="O164" s="51">
        <v>0</v>
      </c>
      <c r="P164" s="51" t="s">
        <v>12</v>
      </c>
      <c r="Q164" s="51"/>
      <c r="R164" s="51"/>
      <c r="S164" s="51"/>
      <c r="T164" s="97">
        <f t="shared" si="28"/>
        <v>0.29166666666666663</v>
      </c>
      <c r="U164" s="97">
        <f t="shared" si="29"/>
        <v>0.29166666666666663</v>
      </c>
      <c r="V164" s="41" t="str">
        <f>IFERROR(VLOOKUP(L164,'[1]ZESTAWIENIE NUMERÓW BOCZNYCH'!$A:$B,1,0),"")</f>
        <v/>
      </c>
      <c r="W164" s="51" t="str">
        <f>IFERROR(VLOOKUP(V164,'[1]ZESTAWIENIE NUMERÓW BOCZNYCH'!$A:$B,2,0),P164)</f>
        <v>T</v>
      </c>
      <c r="X164" s="51">
        <f>VLOOKUP(W164,'[1]LICZBA MIEJSC'!$A:$C,2,0)</f>
        <v>55</v>
      </c>
      <c r="Y164" s="51">
        <f>VLOOKUP(W164,'[1]LICZBA MIEJSC'!$A:$C,3,0)</f>
        <v>0</v>
      </c>
      <c r="Z164" s="51">
        <f t="shared" si="38"/>
        <v>55</v>
      </c>
      <c r="AA164" s="41">
        <f t="shared" si="39"/>
        <v>0</v>
      </c>
      <c r="AB164" s="101">
        <f t="shared" si="40"/>
        <v>0</v>
      </c>
    </row>
    <row r="165" spans="1:28" s="11" customFormat="1" hidden="1" x14ac:dyDescent="0.25">
      <c r="A165" s="28" t="s">
        <v>129</v>
      </c>
      <c r="B165" s="159">
        <v>164</v>
      </c>
      <c r="C165" s="51">
        <v>1</v>
      </c>
      <c r="D165" s="163"/>
      <c r="E165" s="163"/>
      <c r="F165" s="163" t="s">
        <v>224</v>
      </c>
      <c r="G165" s="141" t="str">
        <f t="shared" si="37"/>
        <v>rk_09</v>
      </c>
      <c r="H165" s="167" t="s">
        <v>620</v>
      </c>
      <c r="I165" s="176">
        <v>43271</v>
      </c>
      <c r="J165" s="316" t="s">
        <v>141</v>
      </c>
      <c r="K165" s="140" t="s">
        <v>232</v>
      </c>
      <c r="L165" s="314"/>
      <c r="M165" s="157" t="s">
        <v>169</v>
      </c>
      <c r="N165" s="43">
        <v>0.3</v>
      </c>
      <c r="O165" s="51">
        <v>1</v>
      </c>
      <c r="P165" s="51" t="s">
        <v>12</v>
      </c>
      <c r="Q165" s="51"/>
      <c r="R165" s="51"/>
      <c r="S165" s="51"/>
      <c r="T165" s="97">
        <f t="shared" si="28"/>
        <v>0.29166666666666663</v>
      </c>
      <c r="U165" s="97">
        <f t="shared" si="29"/>
        <v>0.29166666666666663</v>
      </c>
      <c r="V165" s="41" t="str">
        <f>IFERROR(VLOOKUP(L165,'[1]ZESTAWIENIE NUMERÓW BOCZNYCH'!$A:$B,1,0),"")</f>
        <v/>
      </c>
      <c r="W165" s="51" t="str">
        <f>IFERROR(VLOOKUP(V165,'[1]ZESTAWIENIE NUMERÓW BOCZNYCH'!$A:$B,2,0),P165)</f>
        <v>T</v>
      </c>
      <c r="X165" s="51">
        <f>VLOOKUP(W165,'[1]LICZBA MIEJSC'!$A:$C,2,0)</f>
        <v>55</v>
      </c>
      <c r="Y165" s="51">
        <f>VLOOKUP(W165,'[1]LICZBA MIEJSC'!$A:$C,3,0)</f>
        <v>0</v>
      </c>
      <c r="Z165" s="51">
        <f t="shared" si="38"/>
        <v>55</v>
      </c>
      <c r="AA165" s="41">
        <f t="shared" si="39"/>
        <v>6</v>
      </c>
      <c r="AB165" s="101">
        <f t="shared" si="40"/>
        <v>0.10909090909090909</v>
      </c>
    </row>
    <row r="166" spans="1:28" s="11" customFormat="1" hidden="1" x14ac:dyDescent="0.25">
      <c r="A166" s="28" t="s">
        <v>129</v>
      </c>
      <c r="B166" s="159">
        <v>165</v>
      </c>
      <c r="C166" s="51">
        <v>1</v>
      </c>
      <c r="D166" s="163"/>
      <c r="E166" s="163"/>
      <c r="F166" s="163" t="s">
        <v>224</v>
      </c>
      <c r="G166" s="141" t="str">
        <f t="shared" si="37"/>
        <v>rk_09</v>
      </c>
      <c r="H166" s="167" t="s">
        <v>620</v>
      </c>
      <c r="I166" s="176">
        <v>43271</v>
      </c>
      <c r="J166" s="313" t="s">
        <v>141</v>
      </c>
      <c r="K166" s="168" t="s">
        <v>133</v>
      </c>
      <c r="L166" s="51"/>
      <c r="M166" s="152"/>
      <c r="N166" s="43">
        <v>0.30069444444444443</v>
      </c>
      <c r="O166" s="51">
        <v>2</v>
      </c>
      <c r="P166" s="51" t="s">
        <v>13</v>
      </c>
      <c r="Q166" s="51"/>
      <c r="R166" s="51"/>
      <c r="S166" s="51"/>
      <c r="T166" s="97">
        <f t="shared" si="28"/>
        <v>0.29166666666666663</v>
      </c>
      <c r="U166" s="97">
        <f t="shared" si="29"/>
        <v>0.29166666666666663</v>
      </c>
      <c r="V166" s="41" t="str">
        <f>IFERROR(VLOOKUP(L166,'[1]ZESTAWIENIE NUMERÓW BOCZNYCH'!$A:$B,1,0),"")</f>
        <v/>
      </c>
      <c r="W166" s="51" t="str">
        <f>IFERROR(VLOOKUP(V166,'[1]ZESTAWIENIE NUMERÓW BOCZNYCH'!$A:$B,2,0),P166)</f>
        <v>AZ</v>
      </c>
      <c r="X166" s="51">
        <f>VLOOKUP(W166,'[1]LICZBA MIEJSC'!$A:$C,2,0)</f>
        <v>40</v>
      </c>
      <c r="Y166" s="51">
        <f>VLOOKUP(W166,'[1]LICZBA MIEJSC'!$A:$C,3,0)</f>
        <v>60</v>
      </c>
      <c r="Z166" s="51">
        <f t="shared" si="38"/>
        <v>100</v>
      </c>
      <c r="AA166" s="41">
        <f t="shared" si="39"/>
        <v>20</v>
      </c>
      <c r="AB166" s="101">
        <f t="shared" si="40"/>
        <v>0.2</v>
      </c>
    </row>
    <row r="167" spans="1:28" s="11" customFormat="1" hidden="1" x14ac:dyDescent="0.25">
      <c r="A167" s="28" t="s">
        <v>129</v>
      </c>
      <c r="B167" s="159">
        <v>166</v>
      </c>
      <c r="C167" s="51">
        <v>1</v>
      </c>
      <c r="D167" s="163"/>
      <c r="E167" s="163"/>
      <c r="F167" s="163" t="s">
        <v>224</v>
      </c>
      <c r="G167" s="141" t="str">
        <f t="shared" si="37"/>
        <v>rk_09</v>
      </c>
      <c r="H167" s="167" t="s">
        <v>619</v>
      </c>
      <c r="I167" s="176">
        <v>43271</v>
      </c>
      <c r="J167" s="317" t="s">
        <v>157</v>
      </c>
      <c r="K167" s="144" t="s">
        <v>209</v>
      </c>
      <c r="L167" s="51"/>
      <c r="M167" s="141" t="s">
        <v>233</v>
      </c>
      <c r="N167" s="43">
        <v>0.30555555555555552</v>
      </c>
      <c r="O167" s="51">
        <v>2</v>
      </c>
      <c r="P167" s="51" t="s">
        <v>12</v>
      </c>
      <c r="Q167" s="51"/>
      <c r="R167" s="51"/>
      <c r="S167" s="51"/>
      <c r="T167" s="97">
        <f t="shared" si="28"/>
        <v>0.30208333333333331</v>
      </c>
      <c r="U167" s="97">
        <f t="shared" si="29"/>
        <v>0.29166666666666663</v>
      </c>
      <c r="V167" s="41" t="str">
        <f>IFERROR(VLOOKUP(L167,'[1]ZESTAWIENIE NUMERÓW BOCZNYCH'!$A:$B,1,0),"")</f>
        <v/>
      </c>
      <c r="W167" s="51" t="str">
        <f>IFERROR(VLOOKUP(V167,'[1]ZESTAWIENIE NUMERÓW BOCZNYCH'!$A:$B,2,0),P167)</f>
        <v>T</v>
      </c>
      <c r="X167" s="51">
        <f>VLOOKUP(W167,'[1]LICZBA MIEJSC'!$A:$C,2,0)</f>
        <v>55</v>
      </c>
      <c r="Y167" s="51">
        <f>VLOOKUP(W167,'[1]LICZBA MIEJSC'!$A:$C,3,0)</f>
        <v>0</v>
      </c>
      <c r="Z167" s="51">
        <f t="shared" si="38"/>
        <v>55</v>
      </c>
      <c r="AA167" s="41">
        <f t="shared" si="39"/>
        <v>28</v>
      </c>
      <c r="AB167" s="101">
        <f t="shared" si="40"/>
        <v>0.50909090909090904</v>
      </c>
    </row>
    <row r="168" spans="1:28" s="11" customFormat="1" hidden="1" x14ac:dyDescent="0.25">
      <c r="A168" s="28" t="s">
        <v>129</v>
      </c>
      <c r="B168" s="159">
        <v>167</v>
      </c>
      <c r="C168" s="51">
        <v>1</v>
      </c>
      <c r="D168" s="163"/>
      <c r="E168" s="163"/>
      <c r="F168" s="163" t="s">
        <v>224</v>
      </c>
      <c r="G168" s="141" t="str">
        <f t="shared" si="37"/>
        <v>rk_09</v>
      </c>
      <c r="H168" s="167" t="s">
        <v>619</v>
      </c>
      <c r="I168" s="176">
        <v>43271</v>
      </c>
      <c r="J168" s="317" t="s">
        <v>157</v>
      </c>
      <c r="K168" s="144" t="s">
        <v>209</v>
      </c>
      <c r="L168" s="51"/>
      <c r="M168" s="157"/>
      <c r="N168" s="43">
        <v>0.30555555555555552</v>
      </c>
      <c r="O168" s="51">
        <v>2</v>
      </c>
      <c r="P168" s="51" t="s">
        <v>12</v>
      </c>
      <c r="Q168" s="51"/>
      <c r="R168" s="51"/>
      <c r="S168" s="51"/>
      <c r="T168" s="97">
        <f t="shared" si="28"/>
        <v>0.30208333333333331</v>
      </c>
      <c r="U168" s="97">
        <f t="shared" si="29"/>
        <v>0.29166666666666663</v>
      </c>
      <c r="V168" s="41" t="str">
        <f>IFERROR(VLOOKUP(L168,'[1]ZESTAWIENIE NUMERÓW BOCZNYCH'!$A:$B,1,0),"")</f>
        <v/>
      </c>
      <c r="W168" s="51" t="str">
        <f>IFERROR(VLOOKUP(V168,'[1]ZESTAWIENIE NUMERÓW BOCZNYCH'!$A:$B,2,0),P168)</f>
        <v>T</v>
      </c>
      <c r="X168" s="51">
        <f>VLOOKUP(W168,'[1]LICZBA MIEJSC'!$A:$C,2,0)</f>
        <v>55</v>
      </c>
      <c r="Y168" s="51">
        <f>VLOOKUP(W168,'[1]LICZBA MIEJSC'!$A:$C,3,0)</f>
        <v>0</v>
      </c>
      <c r="Z168" s="51">
        <f t="shared" si="38"/>
        <v>55</v>
      </c>
      <c r="AA168" s="41">
        <f t="shared" si="39"/>
        <v>28</v>
      </c>
      <c r="AB168" s="101">
        <f t="shared" si="40"/>
        <v>0.50909090909090904</v>
      </c>
    </row>
    <row r="169" spans="1:28" s="11" customFormat="1" hidden="1" x14ac:dyDescent="0.25">
      <c r="A169" s="28" t="s">
        <v>129</v>
      </c>
      <c r="B169" s="159">
        <v>168</v>
      </c>
      <c r="C169" s="51">
        <v>1</v>
      </c>
      <c r="D169" s="163"/>
      <c r="E169" s="163"/>
      <c r="F169" s="163" t="s">
        <v>224</v>
      </c>
      <c r="G169" s="141" t="str">
        <f t="shared" si="37"/>
        <v>rk_09</v>
      </c>
      <c r="H169" s="167" t="s">
        <v>620</v>
      </c>
      <c r="I169" s="176">
        <v>43271</v>
      </c>
      <c r="J169" s="317" t="s">
        <v>157</v>
      </c>
      <c r="K169" s="140" t="s">
        <v>223</v>
      </c>
      <c r="L169" s="314"/>
      <c r="M169" s="157"/>
      <c r="N169" s="43">
        <v>0.30555555555555552</v>
      </c>
      <c r="O169" s="51">
        <v>1</v>
      </c>
      <c r="P169" s="51" t="s">
        <v>12</v>
      </c>
      <c r="Q169" s="51"/>
      <c r="R169" s="51"/>
      <c r="S169" s="51"/>
      <c r="T169" s="97">
        <f t="shared" si="28"/>
        <v>0.30208333333333331</v>
      </c>
      <c r="U169" s="97">
        <f t="shared" si="29"/>
        <v>0.29166666666666663</v>
      </c>
      <c r="V169" s="41" t="str">
        <f>IFERROR(VLOOKUP(L169,'[1]ZESTAWIENIE NUMERÓW BOCZNYCH'!$A:$B,1,0),"")</f>
        <v/>
      </c>
      <c r="W169" s="51" t="str">
        <f>IFERROR(VLOOKUP(V169,'[1]ZESTAWIENIE NUMERÓW BOCZNYCH'!$A:$B,2,0),P169)</f>
        <v>T</v>
      </c>
      <c r="X169" s="51">
        <f>VLOOKUP(W169,'[1]LICZBA MIEJSC'!$A:$C,2,0)</f>
        <v>55</v>
      </c>
      <c r="Y169" s="51">
        <f>VLOOKUP(W169,'[1]LICZBA MIEJSC'!$A:$C,3,0)</f>
        <v>0</v>
      </c>
      <c r="Z169" s="51">
        <f t="shared" si="38"/>
        <v>55</v>
      </c>
      <c r="AA169" s="41">
        <f t="shared" si="39"/>
        <v>6</v>
      </c>
      <c r="AB169" s="101">
        <f t="shared" si="40"/>
        <v>0.10909090909090909</v>
      </c>
    </row>
    <row r="170" spans="1:28" s="11" customFormat="1" hidden="1" x14ac:dyDescent="0.25">
      <c r="A170" s="28" t="s">
        <v>129</v>
      </c>
      <c r="B170" s="159">
        <v>169</v>
      </c>
      <c r="C170" s="51">
        <v>2</v>
      </c>
      <c r="D170" s="163"/>
      <c r="E170" s="163"/>
      <c r="F170" s="163" t="s">
        <v>224</v>
      </c>
      <c r="G170" s="141" t="str">
        <f t="shared" si="37"/>
        <v>rk_09</v>
      </c>
      <c r="H170" s="167" t="s">
        <v>620</v>
      </c>
      <c r="I170" s="176">
        <v>43271</v>
      </c>
      <c r="J170" s="313" t="s">
        <v>141</v>
      </c>
      <c r="K170" s="168" t="s">
        <v>133</v>
      </c>
      <c r="L170" s="51"/>
      <c r="M170" s="141" t="s">
        <v>169</v>
      </c>
      <c r="N170" s="43">
        <v>0.30763888888888891</v>
      </c>
      <c r="O170" s="51">
        <v>3</v>
      </c>
      <c r="P170" s="51" t="s">
        <v>12</v>
      </c>
      <c r="Q170" s="51"/>
      <c r="R170" s="51"/>
      <c r="S170" s="51"/>
      <c r="T170" s="97">
        <f t="shared" si="28"/>
        <v>0.30208333333333331</v>
      </c>
      <c r="U170" s="97">
        <f t="shared" si="29"/>
        <v>0.29166666666666663</v>
      </c>
      <c r="V170" s="41" t="str">
        <f>IFERROR(VLOOKUP(L170,'[1]ZESTAWIENIE NUMERÓW BOCZNYCH'!$A:$B,1,0),"")</f>
        <v/>
      </c>
      <c r="W170" s="51" t="str">
        <f>IFERROR(VLOOKUP(V170,'[1]ZESTAWIENIE NUMERÓW BOCZNYCH'!$A:$B,2,0),P170)</f>
        <v>T</v>
      </c>
      <c r="X170" s="51">
        <f>VLOOKUP(W170,'[1]LICZBA MIEJSC'!$A:$C,2,0)</f>
        <v>55</v>
      </c>
      <c r="Y170" s="51">
        <f>VLOOKUP(W170,'[1]LICZBA MIEJSC'!$A:$C,3,0)</f>
        <v>0</v>
      </c>
      <c r="Z170" s="51">
        <f t="shared" si="38"/>
        <v>55</v>
      </c>
      <c r="AA170" s="41">
        <f t="shared" si="39"/>
        <v>50</v>
      </c>
      <c r="AB170" s="101">
        <f t="shared" si="40"/>
        <v>0.90909090909090906</v>
      </c>
    </row>
    <row r="171" spans="1:28" hidden="1" x14ac:dyDescent="0.25">
      <c r="A171" s="28" t="s">
        <v>129</v>
      </c>
      <c r="B171" s="159">
        <v>170</v>
      </c>
      <c r="C171" s="51">
        <v>2</v>
      </c>
      <c r="D171" s="163"/>
      <c r="E171" s="163"/>
      <c r="F171" s="163" t="s">
        <v>224</v>
      </c>
      <c r="G171" s="141" t="str">
        <f t="shared" si="37"/>
        <v>rk_09</v>
      </c>
      <c r="H171" s="167" t="s">
        <v>619</v>
      </c>
      <c r="I171" s="176">
        <v>43271</v>
      </c>
      <c r="J171" s="317" t="s">
        <v>157</v>
      </c>
      <c r="K171" s="144" t="s">
        <v>209</v>
      </c>
      <c r="L171" s="51"/>
      <c r="M171" s="141" t="s">
        <v>234</v>
      </c>
      <c r="N171" s="43">
        <v>0.30763888888888891</v>
      </c>
      <c r="O171" s="51">
        <v>2</v>
      </c>
      <c r="P171" s="51" t="s">
        <v>12</v>
      </c>
      <c r="Q171" s="51"/>
      <c r="R171" s="51"/>
      <c r="S171" s="51"/>
      <c r="T171" s="97">
        <f t="shared" si="28"/>
        <v>0.30208333333333331</v>
      </c>
      <c r="U171" s="97">
        <f t="shared" si="29"/>
        <v>0.29166666666666663</v>
      </c>
      <c r="V171" s="41" t="str">
        <f>IFERROR(VLOOKUP(L171,'[1]ZESTAWIENIE NUMERÓW BOCZNYCH'!$A:$B,1,0),"")</f>
        <v/>
      </c>
      <c r="W171" s="51" t="str">
        <f>IFERROR(VLOOKUP(V171,'[1]ZESTAWIENIE NUMERÓW BOCZNYCH'!$A:$B,2,0),P171)</f>
        <v>T</v>
      </c>
      <c r="X171" s="51">
        <f>VLOOKUP(W171,'[1]LICZBA MIEJSC'!$A:$C,2,0)</f>
        <v>55</v>
      </c>
      <c r="Y171" s="51">
        <f>VLOOKUP(W171,'[1]LICZBA MIEJSC'!$A:$C,3,0)</f>
        <v>0</v>
      </c>
      <c r="Z171" s="51">
        <f t="shared" si="38"/>
        <v>55</v>
      </c>
      <c r="AA171" s="41">
        <f t="shared" si="39"/>
        <v>28</v>
      </c>
      <c r="AB171" s="101">
        <f t="shared" si="40"/>
        <v>0.50909090909090904</v>
      </c>
    </row>
    <row r="172" spans="1:28" hidden="1" x14ac:dyDescent="0.25">
      <c r="A172" s="28" t="s">
        <v>129</v>
      </c>
      <c r="B172" s="159">
        <v>171</v>
      </c>
      <c r="C172" s="51">
        <v>2</v>
      </c>
      <c r="D172" s="163"/>
      <c r="E172" s="163"/>
      <c r="F172" s="163" t="s">
        <v>224</v>
      </c>
      <c r="G172" s="141" t="str">
        <f t="shared" si="37"/>
        <v>rk_09</v>
      </c>
      <c r="H172" s="167" t="s">
        <v>619</v>
      </c>
      <c r="I172" s="176">
        <v>43271</v>
      </c>
      <c r="J172" s="145" t="s">
        <v>157</v>
      </c>
      <c r="K172" s="144" t="s">
        <v>209</v>
      </c>
      <c r="L172" s="51"/>
      <c r="M172" s="141" t="s">
        <v>234</v>
      </c>
      <c r="N172" s="43">
        <v>0.30902777777777779</v>
      </c>
      <c r="O172" s="51">
        <v>0</v>
      </c>
      <c r="P172" s="51" t="s">
        <v>12</v>
      </c>
      <c r="Q172" s="51"/>
      <c r="R172" s="51"/>
      <c r="S172" s="51"/>
      <c r="T172" s="97">
        <f t="shared" si="28"/>
        <v>0.30208333333333331</v>
      </c>
      <c r="U172" s="97">
        <f t="shared" si="29"/>
        <v>0.29166666666666663</v>
      </c>
      <c r="V172" s="41" t="str">
        <f>IFERROR(VLOOKUP(L172,'[1]ZESTAWIENIE NUMERÓW BOCZNYCH'!$A:$B,1,0),"")</f>
        <v/>
      </c>
      <c r="W172" s="51" t="str">
        <f>IFERROR(VLOOKUP(V172,'[1]ZESTAWIENIE NUMERÓW BOCZNYCH'!$A:$B,2,0),P172)</f>
        <v>T</v>
      </c>
      <c r="X172" s="51">
        <f>VLOOKUP(W172,'[1]LICZBA MIEJSC'!$A:$C,2,0)</f>
        <v>55</v>
      </c>
      <c r="Y172" s="51">
        <f>VLOOKUP(W172,'[1]LICZBA MIEJSC'!$A:$C,3,0)</f>
        <v>0</v>
      </c>
      <c r="Z172" s="51">
        <f t="shared" si="38"/>
        <v>55</v>
      </c>
      <c r="AA172" s="41">
        <f t="shared" si="39"/>
        <v>0</v>
      </c>
      <c r="AB172" s="101">
        <f t="shared" si="40"/>
        <v>0</v>
      </c>
    </row>
    <row r="173" spans="1:28" hidden="1" x14ac:dyDescent="0.25">
      <c r="A173" s="28" t="s">
        <v>129</v>
      </c>
      <c r="B173" s="159">
        <v>172</v>
      </c>
      <c r="C173" s="51">
        <v>2</v>
      </c>
      <c r="D173" s="163"/>
      <c r="E173" s="163"/>
      <c r="F173" s="163" t="s">
        <v>224</v>
      </c>
      <c r="G173" s="141" t="str">
        <f t="shared" si="37"/>
        <v>rk_09</v>
      </c>
      <c r="H173" s="167" t="s">
        <v>619</v>
      </c>
      <c r="I173" s="176">
        <v>43271</v>
      </c>
      <c r="J173" s="145" t="s">
        <v>157</v>
      </c>
      <c r="K173" s="144" t="s">
        <v>209</v>
      </c>
      <c r="L173" s="51"/>
      <c r="M173" s="148" t="s">
        <v>233</v>
      </c>
      <c r="N173" s="43">
        <v>0.30972222222222223</v>
      </c>
      <c r="O173" s="51">
        <v>2</v>
      </c>
      <c r="P173" s="51" t="s">
        <v>12</v>
      </c>
      <c r="Q173" s="51"/>
      <c r="R173" s="51"/>
      <c r="S173" s="51"/>
      <c r="T173" s="97">
        <f t="shared" si="28"/>
        <v>0.30208333333333331</v>
      </c>
      <c r="U173" s="97">
        <f t="shared" si="29"/>
        <v>0.29166666666666663</v>
      </c>
      <c r="V173" s="41" t="str">
        <f>IFERROR(VLOOKUP(L173,'[1]ZESTAWIENIE NUMERÓW BOCZNYCH'!$A:$B,1,0),"")</f>
        <v/>
      </c>
      <c r="W173" s="51" t="str">
        <f>IFERROR(VLOOKUP(V173,'[1]ZESTAWIENIE NUMERÓW BOCZNYCH'!$A:$B,2,0),P173)</f>
        <v>T</v>
      </c>
      <c r="X173" s="51">
        <f>VLOOKUP(W173,'[1]LICZBA MIEJSC'!$A:$C,2,0)</f>
        <v>55</v>
      </c>
      <c r="Y173" s="51">
        <f>VLOOKUP(W173,'[1]LICZBA MIEJSC'!$A:$C,3,0)</f>
        <v>0</v>
      </c>
      <c r="Z173" s="51">
        <f t="shared" si="38"/>
        <v>55</v>
      </c>
      <c r="AA173" s="41">
        <f t="shared" si="39"/>
        <v>28</v>
      </c>
      <c r="AB173" s="101">
        <f t="shared" si="40"/>
        <v>0.50909090909090904</v>
      </c>
    </row>
    <row r="174" spans="1:28" hidden="1" x14ac:dyDescent="0.25">
      <c r="A174" s="28" t="s">
        <v>129</v>
      </c>
      <c r="B174" s="159">
        <v>173</v>
      </c>
      <c r="C174" s="51">
        <v>2</v>
      </c>
      <c r="D174" s="163"/>
      <c r="E174" s="163"/>
      <c r="F174" s="163" t="s">
        <v>224</v>
      </c>
      <c r="G174" s="141" t="str">
        <f t="shared" si="37"/>
        <v>rk_09</v>
      </c>
      <c r="H174" s="167" t="s">
        <v>620</v>
      </c>
      <c r="I174" s="176">
        <v>43271</v>
      </c>
      <c r="J174" s="313" t="s">
        <v>141</v>
      </c>
      <c r="K174" s="168" t="s">
        <v>133</v>
      </c>
      <c r="L174" s="51"/>
      <c r="M174" s="141" t="s">
        <v>129</v>
      </c>
      <c r="N174" s="43">
        <v>0.30972222222222223</v>
      </c>
      <c r="O174" s="51">
        <v>1</v>
      </c>
      <c r="P174" s="51" t="s">
        <v>13</v>
      </c>
      <c r="Q174" s="51"/>
      <c r="R174" s="51"/>
      <c r="S174" s="51"/>
      <c r="T174" s="97">
        <f t="shared" si="28"/>
        <v>0.30208333333333331</v>
      </c>
      <c r="U174" s="97">
        <f t="shared" si="29"/>
        <v>0.29166666666666663</v>
      </c>
      <c r="V174" s="41" t="str">
        <f>IFERROR(VLOOKUP(L174,'[1]ZESTAWIENIE NUMERÓW BOCZNYCH'!$A:$B,1,0),"")</f>
        <v/>
      </c>
      <c r="W174" s="51" t="str">
        <f>IFERROR(VLOOKUP(V174,'[1]ZESTAWIENIE NUMERÓW BOCZNYCH'!$A:$B,2,0),P174)</f>
        <v>AZ</v>
      </c>
      <c r="X174" s="51">
        <f>VLOOKUP(W174,'[1]LICZBA MIEJSC'!$A:$C,2,0)</f>
        <v>40</v>
      </c>
      <c r="Y174" s="51">
        <f>VLOOKUP(W174,'[1]LICZBA MIEJSC'!$A:$C,3,0)</f>
        <v>60</v>
      </c>
      <c r="Z174" s="51">
        <f t="shared" si="38"/>
        <v>100</v>
      </c>
      <c r="AA174" s="41">
        <f t="shared" si="39"/>
        <v>10</v>
      </c>
      <c r="AB174" s="101">
        <f t="shared" si="40"/>
        <v>0.1</v>
      </c>
    </row>
    <row r="175" spans="1:28" hidden="1" x14ac:dyDescent="0.25">
      <c r="A175" s="28" t="s">
        <v>129</v>
      </c>
      <c r="B175" s="159">
        <v>174</v>
      </c>
      <c r="C175" s="51">
        <v>2</v>
      </c>
      <c r="D175" s="163"/>
      <c r="E175" s="163"/>
      <c r="F175" s="163" t="s">
        <v>224</v>
      </c>
      <c r="G175" s="141" t="str">
        <f t="shared" si="37"/>
        <v>rk_09</v>
      </c>
      <c r="H175" s="167" t="s">
        <v>619</v>
      </c>
      <c r="I175" s="176">
        <v>43271</v>
      </c>
      <c r="J175" s="317" t="s">
        <v>157</v>
      </c>
      <c r="K175" s="144" t="s">
        <v>209</v>
      </c>
      <c r="L175" s="318"/>
      <c r="M175" s="141" t="s">
        <v>234</v>
      </c>
      <c r="N175" s="43">
        <v>0.31180555555555556</v>
      </c>
      <c r="O175" s="51">
        <v>1</v>
      </c>
      <c r="P175" s="51" t="s">
        <v>12</v>
      </c>
      <c r="Q175" s="51"/>
      <c r="R175" s="51"/>
      <c r="S175" s="51"/>
      <c r="T175" s="97">
        <f t="shared" si="28"/>
        <v>0.30208333333333331</v>
      </c>
      <c r="U175" s="97">
        <f t="shared" si="29"/>
        <v>0.29166666666666663</v>
      </c>
      <c r="V175" s="41" t="str">
        <f>IFERROR(VLOOKUP(L175,'[1]ZESTAWIENIE NUMERÓW BOCZNYCH'!$A:$B,1,0),"")</f>
        <v/>
      </c>
      <c r="W175" s="51" t="str">
        <f>IFERROR(VLOOKUP(V175,'[1]ZESTAWIENIE NUMERÓW BOCZNYCH'!$A:$B,2,0),P175)</f>
        <v>T</v>
      </c>
      <c r="X175" s="51">
        <f>VLOOKUP(W175,'[1]LICZBA MIEJSC'!$A:$C,2,0)</f>
        <v>55</v>
      </c>
      <c r="Y175" s="51">
        <f>VLOOKUP(W175,'[1]LICZBA MIEJSC'!$A:$C,3,0)</f>
        <v>0</v>
      </c>
      <c r="Z175" s="51">
        <f t="shared" si="38"/>
        <v>55</v>
      </c>
      <c r="AA175" s="41">
        <f t="shared" si="39"/>
        <v>6</v>
      </c>
      <c r="AB175" s="101">
        <f t="shared" si="40"/>
        <v>0.10909090909090909</v>
      </c>
    </row>
    <row r="176" spans="1:28" hidden="1" x14ac:dyDescent="0.25">
      <c r="A176" s="28" t="s">
        <v>129</v>
      </c>
      <c r="B176" s="159">
        <v>175</v>
      </c>
      <c r="C176" s="51">
        <v>2</v>
      </c>
      <c r="D176" s="163"/>
      <c r="E176" s="163"/>
      <c r="F176" s="163" t="s">
        <v>224</v>
      </c>
      <c r="G176" s="141" t="str">
        <f t="shared" si="37"/>
        <v>rk_09</v>
      </c>
      <c r="H176" s="167" t="s">
        <v>619</v>
      </c>
      <c r="I176" s="176">
        <v>43271</v>
      </c>
      <c r="J176" s="317" t="s">
        <v>157</v>
      </c>
      <c r="K176" s="144" t="s">
        <v>209</v>
      </c>
      <c r="L176" s="51"/>
      <c r="M176" s="141" t="s">
        <v>234</v>
      </c>
      <c r="N176" s="43">
        <v>0.32291666666666669</v>
      </c>
      <c r="O176" s="51">
        <v>1</v>
      </c>
      <c r="P176" s="51" t="s">
        <v>12</v>
      </c>
      <c r="Q176" s="51"/>
      <c r="R176" s="51"/>
      <c r="S176" s="51"/>
      <c r="T176" s="97">
        <f t="shared" si="28"/>
        <v>0.32291666666666663</v>
      </c>
      <c r="U176" s="97">
        <f t="shared" si="29"/>
        <v>0.29166666666666663</v>
      </c>
      <c r="V176" s="41" t="str">
        <f>IFERROR(VLOOKUP(L176,'[1]ZESTAWIENIE NUMERÓW BOCZNYCH'!$A:$B,1,0),"")</f>
        <v/>
      </c>
      <c r="W176" s="51" t="str">
        <f>IFERROR(VLOOKUP(V176,'[1]ZESTAWIENIE NUMERÓW BOCZNYCH'!$A:$B,2,0),P176)</f>
        <v>T</v>
      </c>
      <c r="X176" s="51">
        <f>VLOOKUP(W176,'[1]LICZBA MIEJSC'!$A:$C,2,0)</f>
        <v>55</v>
      </c>
      <c r="Y176" s="51">
        <f>VLOOKUP(W176,'[1]LICZBA MIEJSC'!$A:$C,3,0)</f>
        <v>0</v>
      </c>
      <c r="Z176" s="51">
        <f t="shared" si="38"/>
        <v>55</v>
      </c>
      <c r="AA176" s="41">
        <f t="shared" si="39"/>
        <v>6</v>
      </c>
      <c r="AB176" s="101">
        <f t="shared" si="40"/>
        <v>0.10909090909090909</v>
      </c>
    </row>
    <row r="177" spans="1:28" hidden="1" x14ac:dyDescent="0.25">
      <c r="A177" s="28" t="s">
        <v>129</v>
      </c>
      <c r="B177" s="159">
        <v>176</v>
      </c>
      <c r="C177" s="51">
        <v>2</v>
      </c>
      <c r="D177" s="163"/>
      <c r="E177" s="163"/>
      <c r="F177" s="163" t="s">
        <v>224</v>
      </c>
      <c r="G177" s="141" t="str">
        <f t="shared" si="37"/>
        <v>rk_09</v>
      </c>
      <c r="H177" s="167" t="s">
        <v>619</v>
      </c>
      <c r="I177" s="176">
        <v>43271</v>
      </c>
      <c r="J177" s="46" t="s">
        <v>142</v>
      </c>
      <c r="K177" s="168" t="s">
        <v>235</v>
      </c>
      <c r="L177" s="51"/>
      <c r="M177" s="157"/>
      <c r="N177" s="43">
        <v>0.3347222222222222</v>
      </c>
      <c r="O177" s="51">
        <v>2</v>
      </c>
      <c r="P177" s="51" t="s">
        <v>12</v>
      </c>
      <c r="Q177" s="51"/>
      <c r="R177" s="51"/>
      <c r="S177" s="51"/>
      <c r="T177" s="97">
        <f t="shared" si="28"/>
        <v>0.33333333333333331</v>
      </c>
      <c r="U177" s="97">
        <f t="shared" si="29"/>
        <v>0.33333333333333331</v>
      </c>
      <c r="V177" s="41" t="str">
        <f>IFERROR(VLOOKUP(L177,'[1]ZESTAWIENIE NUMERÓW BOCZNYCH'!$A:$B,1,0),"")</f>
        <v/>
      </c>
      <c r="W177" s="51" t="str">
        <f>IFERROR(VLOOKUP(V177,'[1]ZESTAWIENIE NUMERÓW BOCZNYCH'!$A:$B,2,0),P177)</f>
        <v>T</v>
      </c>
      <c r="X177" s="51">
        <f>VLOOKUP(W177,'[1]LICZBA MIEJSC'!$A:$C,2,0)</f>
        <v>55</v>
      </c>
      <c r="Y177" s="51">
        <f>VLOOKUP(W177,'[1]LICZBA MIEJSC'!$A:$C,3,0)</f>
        <v>0</v>
      </c>
      <c r="Z177" s="51">
        <f t="shared" si="38"/>
        <v>55</v>
      </c>
      <c r="AA177" s="41">
        <f t="shared" si="39"/>
        <v>28</v>
      </c>
      <c r="AB177" s="101">
        <f t="shared" si="40"/>
        <v>0.50909090909090904</v>
      </c>
    </row>
    <row r="178" spans="1:28" hidden="1" x14ac:dyDescent="0.25">
      <c r="A178" s="28" t="s">
        <v>129</v>
      </c>
      <c r="B178" s="159">
        <v>177</v>
      </c>
      <c r="C178" s="51">
        <v>2</v>
      </c>
      <c r="D178" s="163"/>
      <c r="E178" s="163"/>
      <c r="F178" s="163" t="s">
        <v>224</v>
      </c>
      <c r="G178" s="141" t="str">
        <f t="shared" si="37"/>
        <v>rk_09</v>
      </c>
      <c r="H178" s="167" t="s">
        <v>620</v>
      </c>
      <c r="I178" s="176">
        <v>43271</v>
      </c>
      <c r="J178" s="317" t="s">
        <v>158</v>
      </c>
      <c r="K178" s="155" t="s">
        <v>158</v>
      </c>
      <c r="L178" s="51"/>
      <c r="M178" s="157"/>
      <c r="N178" s="43">
        <v>0.3756944444444445</v>
      </c>
      <c r="O178" s="51">
        <v>1</v>
      </c>
      <c r="P178" s="51" t="s">
        <v>16</v>
      </c>
      <c r="Q178" s="51"/>
      <c r="R178" s="51"/>
      <c r="S178" s="51"/>
      <c r="T178" s="97">
        <f t="shared" si="28"/>
        <v>0.375</v>
      </c>
      <c r="U178" s="97">
        <f t="shared" si="29"/>
        <v>0.375</v>
      </c>
      <c r="V178" s="41" t="str">
        <f>IFERROR(VLOOKUP(L178,'[1]ZESTAWIENIE NUMERÓW BOCZNYCH'!$A:$B,1,0),"")</f>
        <v/>
      </c>
      <c r="W178" s="51" t="str">
        <f>IFERROR(VLOOKUP(V178,'[1]ZESTAWIENIE NUMERÓW BOCZNYCH'!$A:$B,2,0),P178)</f>
        <v>B</v>
      </c>
      <c r="X178" s="51">
        <f>VLOOKUP(W178,'[1]LICZBA MIEJSC'!$A:$C,2,0)</f>
        <v>20</v>
      </c>
      <c r="Y178" s="51">
        <f>VLOOKUP(W178,'[1]LICZBA MIEJSC'!$A:$C,3,0)</f>
        <v>0</v>
      </c>
      <c r="Z178" s="51">
        <f t="shared" si="38"/>
        <v>20</v>
      </c>
      <c r="AA178" s="41">
        <f t="shared" si="39"/>
        <v>2</v>
      </c>
      <c r="AB178" s="101">
        <f t="shared" si="40"/>
        <v>0.1</v>
      </c>
    </row>
    <row r="179" spans="1:28" hidden="1" x14ac:dyDescent="0.25">
      <c r="A179" s="28" t="s">
        <v>129</v>
      </c>
      <c r="B179" s="159">
        <v>178</v>
      </c>
      <c r="C179" s="51">
        <v>2</v>
      </c>
      <c r="D179" s="163"/>
      <c r="E179" s="163"/>
      <c r="F179" s="163" t="s">
        <v>224</v>
      </c>
      <c r="G179" s="141" t="str">
        <f t="shared" si="37"/>
        <v>rk_09</v>
      </c>
      <c r="H179" s="167" t="s">
        <v>619</v>
      </c>
      <c r="I179" s="176">
        <v>43271</v>
      </c>
      <c r="J179" s="185" t="s">
        <v>142</v>
      </c>
      <c r="K179" s="168" t="s">
        <v>236</v>
      </c>
      <c r="L179" s="51"/>
      <c r="M179" s="157"/>
      <c r="N179" s="43">
        <v>0.37638888888888888</v>
      </c>
      <c r="O179" s="51">
        <v>2</v>
      </c>
      <c r="P179" s="51" t="s">
        <v>12</v>
      </c>
      <c r="Q179" s="51"/>
      <c r="R179" s="51"/>
      <c r="S179" s="51"/>
      <c r="T179" s="97">
        <f t="shared" si="28"/>
        <v>0.375</v>
      </c>
      <c r="U179" s="97">
        <f t="shared" si="29"/>
        <v>0.375</v>
      </c>
      <c r="V179" s="41" t="str">
        <f>IFERROR(VLOOKUP(L179,'[1]ZESTAWIENIE NUMERÓW BOCZNYCH'!$A:$B,1,0),"")</f>
        <v/>
      </c>
      <c r="W179" s="51" t="str">
        <f>IFERROR(VLOOKUP(V179,'[1]ZESTAWIENIE NUMERÓW BOCZNYCH'!$A:$B,2,0),P179)</f>
        <v>T</v>
      </c>
      <c r="X179" s="51">
        <f>VLOOKUP(W179,'[1]LICZBA MIEJSC'!$A:$C,2,0)</f>
        <v>55</v>
      </c>
      <c r="Y179" s="51">
        <f>VLOOKUP(W179,'[1]LICZBA MIEJSC'!$A:$C,3,0)</f>
        <v>0</v>
      </c>
      <c r="Z179" s="51">
        <f t="shared" si="38"/>
        <v>55</v>
      </c>
      <c r="AA179" s="41">
        <f t="shared" si="39"/>
        <v>28</v>
      </c>
      <c r="AB179" s="101">
        <f t="shared" si="40"/>
        <v>0.50909090909090904</v>
      </c>
    </row>
    <row r="180" spans="1:28" hidden="1" x14ac:dyDescent="0.25">
      <c r="A180" s="28" t="s">
        <v>129</v>
      </c>
      <c r="B180" s="159">
        <v>179</v>
      </c>
      <c r="C180" s="51">
        <v>2</v>
      </c>
      <c r="D180" s="163"/>
      <c r="E180" s="163"/>
      <c r="F180" s="163" t="s">
        <v>224</v>
      </c>
      <c r="G180" s="141" t="str">
        <f t="shared" si="37"/>
        <v>rk_09</v>
      </c>
      <c r="H180" s="167" t="s">
        <v>620</v>
      </c>
      <c r="I180" s="176">
        <v>43271</v>
      </c>
      <c r="J180" s="317" t="s">
        <v>158</v>
      </c>
      <c r="K180" s="155" t="s">
        <v>158</v>
      </c>
      <c r="L180" s="51"/>
      <c r="M180" s="157"/>
      <c r="N180" s="43">
        <v>0.37638888888888888</v>
      </c>
      <c r="O180" s="51">
        <v>2</v>
      </c>
      <c r="P180" s="51" t="s">
        <v>12</v>
      </c>
      <c r="Q180" s="51"/>
      <c r="R180" s="51"/>
      <c r="S180" s="51"/>
      <c r="T180" s="97">
        <f t="shared" si="28"/>
        <v>0.375</v>
      </c>
      <c r="U180" s="97">
        <f t="shared" si="29"/>
        <v>0.375</v>
      </c>
      <c r="V180" s="41" t="str">
        <f>IFERROR(VLOOKUP(L180,'[1]ZESTAWIENIE NUMERÓW BOCZNYCH'!$A:$B,1,0),"")</f>
        <v/>
      </c>
      <c r="W180" s="51" t="str">
        <f>IFERROR(VLOOKUP(V180,'[1]ZESTAWIENIE NUMERÓW BOCZNYCH'!$A:$B,2,0),P180)</f>
        <v>T</v>
      </c>
      <c r="X180" s="51">
        <f>VLOOKUP(W180,'[1]LICZBA MIEJSC'!$A:$C,2,0)</f>
        <v>55</v>
      </c>
      <c r="Y180" s="51">
        <f>VLOOKUP(W180,'[1]LICZBA MIEJSC'!$A:$C,3,0)</f>
        <v>0</v>
      </c>
      <c r="Z180" s="51">
        <f t="shared" si="38"/>
        <v>55</v>
      </c>
      <c r="AA180" s="41">
        <f t="shared" si="39"/>
        <v>28</v>
      </c>
      <c r="AB180" s="101">
        <f t="shared" si="40"/>
        <v>0.50909090909090904</v>
      </c>
    </row>
    <row r="181" spans="1:28" hidden="1" x14ac:dyDescent="0.25">
      <c r="A181" s="28" t="s">
        <v>129</v>
      </c>
      <c r="B181" s="159">
        <v>180</v>
      </c>
      <c r="C181" s="51">
        <v>2</v>
      </c>
      <c r="D181" s="163"/>
      <c r="E181" s="163"/>
      <c r="F181" s="163" t="s">
        <v>224</v>
      </c>
      <c r="G181" s="141" t="str">
        <f t="shared" si="37"/>
        <v>rk_09</v>
      </c>
      <c r="H181" s="167" t="s">
        <v>619</v>
      </c>
      <c r="I181" s="176">
        <v>43271</v>
      </c>
      <c r="J181" s="313" t="s">
        <v>141</v>
      </c>
      <c r="K181" s="168" t="s">
        <v>133</v>
      </c>
      <c r="L181" s="318"/>
      <c r="M181" s="157"/>
      <c r="N181" s="43">
        <v>0.37916666666666665</v>
      </c>
      <c r="O181" s="51">
        <v>2</v>
      </c>
      <c r="P181" s="51" t="s">
        <v>12</v>
      </c>
      <c r="Q181" s="51"/>
      <c r="R181" s="51"/>
      <c r="S181" s="51"/>
      <c r="T181" s="97">
        <f t="shared" si="28"/>
        <v>0.375</v>
      </c>
      <c r="U181" s="97">
        <f t="shared" si="29"/>
        <v>0.375</v>
      </c>
      <c r="V181" s="41" t="str">
        <f>IFERROR(VLOOKUP(L181,'[1]ZESTAWIENIE NUMERÓW BOCZNYCH'!$A:$B,1,0),"")</f>
        <v/>
      </c>
      <c r="W181" s="51" t="str">
        <f>IFERROR(VLOOKUP(V181,'[1]ZESTAWIENIE NUMERÓW BOCZNYCH'!$A:$B,2,0),P181)</f>
        <v>T</v>
      </c>
      <c r="X181" s="51">
        <f>VLOOKUP(W181,'[1]LICZBA MIEJSC'!$A:$C,2,0)</f>
        <v>55</v>
      </c>
      <c r="Y181" s="51">
        <f>VLOOKUP(W181,'[1]LICZBA MIEJSC'!$A:$C,3,0)</f>
        <v>0</v>
      </c>
      <c r="Z181" s="51">
        <f t="shared" si="38"/>
        <v>55</v>
      </c>
      <c r="AA181" s="41">
        <f t="shared" si="39"/>
        <v>28</v>
      </c>
      <c r="AB181" s="101">
        <f t="shared" si="40"/>
        <v>0.50909090909090904</v>
      </c>
    </row>
    <row r="182" spans="1:28" hidden="1" x14ac:dyDescent="0.25">
      <c r="A182" s="28" t="s">
        <v>129</v>
      </c>
      <c r="B182" s="159">
        <v>181</v>
      </c>
      <c r="C182" s="51">
        <v>3</v>
      </c>
      <c r="D182" s="163"/>
      <c r="E182" s="163"/>
      <c r="F182" s="163" t="s">
        <v>224</v>
      </c>
      <c r="G182" s="141" t="str">
        <f t="shared" si="37"/>
        <v>rk_09</v>
      </c>
      <c r="H182" s="167" t="s">
        <v>620</v>
      </c>
      <c r="I182" s="176">
        <v>43271</v>
      </c>
      <c r="J182" s="182" t="s">
        <v>142</v>
      </c>
      <c r="K182" s="168" t="s">
        <v>237</v>
      </c>
      <c r="L182" s="51"/>
      <c r="M182" s="157"/>
      <c r="N182" s="43">
        <v>0.38541666666666669</v>
      </c>
      <c r="O182" s="51">
        <v>2</v>
      </c>
      <c r="P182" s="51" t="s">
        <v>12</v>
      </c>
      <c r="Q182" s="51"/>
      <c r="R182" s="51"/>
      <c r="S182" s="51"/>
      <c r="T182" s="97">
        <f t="shared" si="28"/>
        <v>0.38541666666666663</v>
      </c>
      <c r="U182" s="97">
        <f t="shared" si="29"/>
        <v>0.375</v>
      </c>
      <c r="V182" s="41" t="str">
        <f>IFERROR(VLOOKUP(L182,'[1]ZESTAWIENIE NUMERÓW BOCZNYCH'!$A:$B,1,0),"")</f>
        <v/>
      </c>
      <c r="W182" s="51" t="str">
        <f>IFERROR(VLOOKUP(V182,'[1]ZESTAWIENIE NUMERÓW BOCZNYCH'!$A:$B,2,0),P182)</f>
        <v>T</v>
      </c>
      <c r="X182" s="51">
        <f>VLOOKUP(W182,'[1]LICZBA MIEJSC'!$A:$C,2,0)</f>
        <v>55</v>
      </c>
      <c r="Y182" s="51">
        <f>VLOOKUP(W182,'[1]LICZBA MIEJSC'!$A:$C,3,0)</f>
        <v>0</v>
      </c>
      <c r="Z182" s="51">
        <f t="shared" si="38"/>
        <v>55</v>
      </c>
      <c r="AA182" s="41">
        <f t="shared" si="39"/>
        <v>28</v>
      </c>
      <c r="AB182" s="101">
        <f t="shared" si="40"/>
        <v>0.50909090909090904</v>
      </c>
    </row>
    <row r="183" spans="1:28" hidden="1" x14ac:dyDescent="0.25">
      <c r="A183" s="28" t="s">
        <v>129</v>
      </c>
      <c r="B183" s="159">
        <v>182</v>
      </c>
      <c r="C183" s="51">
        <v>3</v>
      </c>
      <c r="D183" s="163"/>
      <c r="E183" s="163"/>
      <c r="F183" s="163" t="s">
        <v>224</v>
      </c>
      <c r="G183" s="141" t="str">
        <f t="shared" si="37"/>
        <v>rk_09</v>
      </c>
      <c r="H183" s="167" t="s">
        <v>619</v>
      </c>
      <c r="I183" s="176">
        <v>43271</v>
      </c>
      <c r="J183" s="182" t="s">
        <v>142</v>
      </c>
      <c r="K183" s="168" t="s">
        <v>237</v>
      </c>
      <c r="L183" s="51"/>
      <c r="M183" s="157"/>
      <c r="N183" s="43">
        <v>0.39374999999999999</v>
      </c>
      <c r="O183" s="51">
        <v>2</v>
      </c>
      <c r="P183" s="51" t="s">
        <v>12</v>
      </c>
      <c r="Q183" s="51"/>
      <c r="R183" s="51"/>
      <c r="S183" s="51"/>
      <c r="T183" s="97">
        <f t="shared" si="28"/>
        <v>0.38541666666666663</v>
      </c>
      <c r="U183" s="97">
        <f t="shared" si="29"/>
        <v>0.375</v>
      </c>
      <c r="V183" s="41" t="str">
        <f>IFERROR(VLOOKUP(L183,'[1]ZESTAWIENIE NUMERÓW BOCZNYCH'!$A:$B,1,0),"")</f>
        <v/>
      </c>
      <c r="W183" s="51" t="str">
        <f>IFERROR(VLOOKUP(V183,'[1]ZESTAWIENIE NUMERÓW BOCZNYCH'!$A:$B,2,0),P183)</f>
        <v>T</v>
      </c>
      <c r="X183" s="51">
        <f>VLOOKUP(W183,'[1]LICZBA MIEJSC'!$A:$C,2,0)</f>
        <v>55</v>
      </c>
      <c r="Y183" s="51">
        <f>VLOOKUP(W183,'[1]LICZBA MIEJSC'!$A:$C,3,0)</f>
        <v>0</v>
      </c>
      <c r="Z183" s="51">
        <f t="shared" si="38"/>
        <v>55</v>
      </c>
      <c r="AA183" s="41">
        <f t="shared" si="39"/>
        <v>28</v>
      </c>
      <c r="AB183" s="101">
        <f t="shared" si="40"/>
        <v>0.50909090909090904</v>
      </c>
    </row>
    <row r="184" spans="1:28" hidden="1" x14ac:dyDescent="0.25">
      <c r="A184" s="28" t="s">
        <v>129</v>
      </c>
      <c r="B184" s="159">
        <v>183</v>
      </c>
      <c r="C184" s="51">
        <v>3</v>
      </c>
      <c r="D184" s="163"/>
      <c r="E184" s="163"/>
      <c r="F184" s="163" t="s">
        <v>224</v>
      </c>
      <c r="G184" s="141" t="str">
        <f t="shared" si="37"/>
        <v>rk_09</v>
      </c>
      <c r="H184" s="167" t="s">
        <v>620</v>
      </c>
      <c r="I184" s="176">
        <v>43271</v>
      </c>
      <c r="J184" s="46" t="s">
        <v>142</v>
      </c>
      <c r="K184" s="168" t="s">
        <v>238</v>
      </c>
      <c r="L184" s="51"/>
      <c r="M184" s="157"/>
      <c r="N184" s="43">
        <v>0.40069444444444446</v>
      </c>
      <c r="O184" s="51">
        <v>1</v>
      </c>
      <c r="P184" s="51" t="s">
        <v>12</v>
      </c>
      <c r="Q184" s="51"/>
      <c r="R184" s="51"/>
      <c r="S184" s="51"/>
      <c r="T184" s="97">
        <f t="shared" si="28"/>
        <v>0.39583333333333331</v>
      </c>
      <c r="U184" s="97">
        <f t="shared" si="29"/>
        <v>0.375</v>
      </c>
      <c r="V184" s="41" t="str">
        <f>IFERROR(VLOOKUP(L184,'[1]ZESTAWIENIE NUMERÓW BOCZNYCH'!$A:$B,1,0),"")</f>
        <v/>
      </c>
      <c r="W184" s="51" t="str">
        <f>IFERROR(VLOOKUP(V184,'[1]ZESTAWIENIE NUMERÓW BOCZNYCH'!$A:$B,2,0),P184)</f>
        <v>T</v>
      </c>
      <c r="X184" s="51">
        <f>VLOOKUP(W184,'[1]LICZBA MIEJSC'!$A:$C,2,0)</f>
        <v>55</v>
      </c>
      <c r="Y184" s="51">
        <f>VLOOKUP(W184,'[1]LICZBA MIEJSC'!$A:$C,3,0)</f>
        <v>0</v>
      </c>
      <c r="Z184" s="51">
        <f t="shared" si="38"/>
        <v>55</v>
      </c>
      <c r="AA184" s="41">
        <f t="shared" si="39"/>
        <v>6</v>
      </c>
      <c r="AB184" s="101">
        <f t="shared" si="40"/>
        <v>0.10909090909090909</v>
      </c>
    </row>
    <row r="185" spans="1:28" hidden="1" x14ac:dyDescent="0.25">
      <c r="A185" s="28" t="s">
        <v>129</v>
      </c>
      <c r="B185" s="159">
        <v>184</v>
      </c>
      <c r="C185" s="51">
        <v>3</v>
      </c>
      <c r="D185" s="163"/>
      <c r="E185" s="163"/>
      <c r="F185" s="163" t="s">
        <v>224</v>
      </c>
      <c r="G185" s="141" t="str">
        <f t="shared" si="37"/>
        <v>rk_09</v>
      </c>
      <c r="H185" s="167" t="s">
        <v>619</v>
      </c>
      <c r="I185" s="176">
        <v>43271</v>
      </c>
      <c r="J185" s="145" t="s">
        <v>157</v>
      </c>
      <c r="K185" s="140" t="s">
        <v>134</v>
      </c>
      <c r="L185" s="51"/>
      <c r="M185" s="157"/>
      <c r="N185" s="43">
        <v>0.41180555555555554</v>
      </c>
      <c r="O185" s="51">
        <v>0</v>
      </c>
      <c r="P185" s="51" t="s">
        <v>12</v>
      </c>
      <c r="Q185" s="51"/>
      <c r="R185" s="51"/>
      <c r="S185" s="51"/>
      <c r="T185" s="97">
        <f t="shared" si="28"/>
        <v>0.40625</v>
      </c>
      <c r="U185" s="97">
        <f t="shared" si="29"/>
        <v>0.375</v>
      </c>
      <c r="V185" s="41" t="str">
        <f>IFERROR(VLOOKUP(L185,'[1]ZESTAWIENIE NUMERÓW BOCZNYCH'!$A:$B,1,0),"")</f>
        <v/>
      </c>
      <c r="W185" s="51" t="str">
        <f>IFERROR(VLOOKUP(V185,'[1]ZESTAWIENIE NUMERÓW BOCZNYCH'!$A:$B,2,0),P185)</f>
        <v>T</v>
      </c>
      <c r="X185" s="51">
        <f>VLOOKUP(W185,'[1]LICZBA MIEJSC'!$A:$C,2,0)</f>
        <v>55</v>
      </c>
      <c r="Y185" s="51">
        <f>VLOOKUP(W185,'[1]LICZBA MIEJSC'!$A:$C,3,0)</f>
        <v>0</v>
      </c>
      <c r="Z185" s="51">
        <f t="shared" si="38"/>
        <v>55</v>
      </c>
      <c r="AA185" s="41">
        <f t="shared" si="39"/>
        <v>0</v>
      </c>
      <c r="AB185" s="101">
        <f t="shared" si="40"/>
        <v>0</v>
      </c>
    </row>
    <row r="186" spans="1:28" hidden="1" x14ac:dyDescent="0.25">
      <c r="A186" s="28" t="s">
        <v>129</v>
      </c>
      <c r="B186" s="159">
        <v>185</v>
      </c>
      <c r="C186" s="51">
        <v>3</v>
      </c>
      <c r="D186" s="318"/>
      <c r="E186" s="318"/>
      <c r="F186" s="318" t="s">
        <v>224</v>
      </c>
      <c r="G186" s="141" t="str">
        <f t="shared" si="37"/>
        <v>rk_09</v>
      </c>
      <c r="H186" s="141" t="s">
        <v>619</v>
      </c>
      <c r="I186" s="153">
        <v>43271</v>
      </c>
      <c r="J186" s="145" t="s">
        <v>157</v>
      </c>
      <c r="K186" s="144" t="s">
        <v>209</v>
      </c>
      <c r="L186" s="318"/>
      <c r="M186" s="141" t="s">
        <v>233</v>
      </c>
      <c r="N186" s="43">
        <v>0.58819444444444446</v>
      </c>
      <c r="O186" s="51">
        <v>1</v>
      </c>
      <c r="P186" s="51" t="s">
        <v>12</v>
      </c>
      <c r="Q186" s="51"/>
      <c r="R186" s="51"/>
      <c r="S186" s="51"/>
      <c r="T186" s="97">
        <f t="shared" si="28"/>
        <v>0.58333333333333326</v>
      </c>
      <c r="U186" s="97">
        <f t="shared" si="29"/>
        <v>0.58333333333333326</v>
      </c>
      <c r="V186" s="41" t="str">
        <f>IFERROR(VLOOKUP(L186,'[1]ZESTAWIENIE NUMERÓW BOCZNYCH'!$A:$B,1,0),"")</f>
        <v/>
      </c>
      <c r="W186" s="51" t="str">
        <f>IFERROR(VLOOKUP(V186,'[1]ZESTAWIENIE NUMERÓW BOCZNYCH'!$A:$B,2,0),P186)</f>
        <v>T</v>
      </c>
      <c r="X186" s="51">
        <f>VLOOKUP(W186,'[1]LICZBA MIEJSC'!$A:$C,2,0)</f>
        <v>55</v>
      </c>
      <c r="Y186" s="51">
        <f>VLOOKUP(W186,'[1]LICZBA MIEJSC'!$A:$C,3,0)</f>
        <v>0</v>
      </c>
      <c r="Z186" s="51">
        <f t="shared" si="38"/>
        <v>55</v>
      </c>
      <c r="AA186" s="41">
        <f t="shared" si="39"/>
        <v>6</v>
      </c>
      <c r="AB186" s="101">
        <f t="shared" si="40"/>
        <v>0.10909090909090909</v>
      </c>
    </row>
    <row r="187" spans="1:28" hidden="1" x14ac:dyDescent="0.25">
      <c r="A187" s="28" t="s">
        <v>129</v>
      </c>
      <c r="B187" s="159">
        <v>186</v>
      </c>
      <c r="C187" s="51">
        <v>3</v>
      </c>
      <c r="D187" s="51"/>
      <c r="E187" s="51"/>
      <c r="F187" s="51" t="s">
        <v>224</v>
      </c>
      <c r="G187" s="141" t="str">
        <f t="shared" si="37"/>
        <v>rk_09</v>
      </c>
      <c r="H187" s="141" t="s">
        <v>620</v>
      </c>
      <c r="I187" s="153">
        <v>43271</v>
      </c>
      <c r="J187" s="313" t="s">
        <v>141</v>
      </c>
      <c r="K187" s="155" t="s">
        <v>137</v>
      </c>
      <c r="L187" s="51"/>
      <c r="M187" s="141" t="s">
        <v>227</v>
      </c>
      <c r="N187" s="43">
        <v>0.60625000000000007</v>
      </c>
      <c r="O187" s="51">
        <v>2</v>
      </c>
      <c r="P187" s="51" t="s">
        <v>12</v>
      </c>
      <c r="Q187" s="51"/>
      <c r="R187" s="51"/>
      <c r="S187" s="51"/>
      <c r="T187" s="97">
        <f t="shared" si="28"/>
        <v>0.60416666666666663</v>
      </c>
      <c r="U187" s="97">
        <f t="shared" si="29"/>
        <v>0.58333333333333326</v>
      </c>
      <c r="V187" s="41" t="str">
        <f>IFERROR(VLOOKUP(L187,'[1]ZESTAWIENIE NUMERÓW BOCZNYCH'!$A:$B,1,0),"")</f>
        <v/>
      </c>
      <c r="W187" s="51" t="str">
        <f>IFERROR(VLOOKUP(V187,'[1]ZESTAWIENIE NUMERÓW BOCZNYCH'!$A:$B,2,0),P187)</f>
        <v>T</v>
      </c>
      <c r="X187" s="51">
        <f>VLOOKUP(W187,'[1]LICZBA MIEJSC'!$A:$C,2,0)</f>
        <v>55</v>
      </c>
      <c r="Y187" s="51">
        <f>VLOOKUP(W187,'[1]LICZBA MIEJSC'!$A:$C,3,0)</f>
        <v>0</v>
      </c>
      <c r="Z187" s="51">
        <f t="shared" si="38"/>
        <v>55</v>
      </c>
      <c r="AA187" s="41">
        <f t="shared" si="39"/>
        <v>28</v>
      </c>
      <c r="AB187" s="101">
        <f t="shared" si="40"/>
        <v>0.50909090909090904</v>
      </c>
    </row>
    <row r="188" spans="1:28" hidden="1" x14ac:dyDescent="0.25">
      <c r="A188" s="28" t="s">
        <v>129</v>
      </c>
      <c r="B188" s="159">
        <v>187</v>
      </c>
      <c r="C188" s="51">
        <v>3</v>
      </c>
      <c r="D188" s="51"/>
      <c r="E188" s="51"/>
      <c r="F188" s="51" t="s">
        <v>224</v>
      </c>
      <c r="G188" s="141" t="str">
        <f t="shared" si="37"/>
        <v>rk_09</v>
      </c>
      <c r="H188" s="141" t="s">
        <v>620</v>
      </c>
      <c r="I188" s="153">
        <v>43271</v>
      </c>
      <c r="J188" s="313" t="s">
        <v>141</v>
      </c>
      <c r="K188" s="168" t="s">
        <v>133</v>
      </c>
      <c r="L188" s="51"/>
      <c r="M188" s="141" t="s">
        <v>169</v>
      </c>
      <c r="N188" s="43">
        <v>0.60902777777777783</v>
      </c>
      <c r="O188" s="51">
        <v>2</v>
      </c>
      <c r="P188" s="51" t="s">
        <v>12</v>
      </c>
      <c r="Q188" s="51"/>
      <c r="R188" s="51"/>
      <c r="S188" s="51"/>
      <c r="T188" s="97">
        <f t="shared" si="28"/>
        <v>0.60416666666666663</v>
      </c>
      <c r="U188" s="97">
        <f t="shared" si="29"/>
        <v>0.58333333333333326</v>
      </c>
      <c r="V188" s="41" t="str">
        <f>IFERROR(VLOOKUP(L188,'[1]ZESTAWIENIE NUMERÓW BOCZNYCH'!$A:$B,1,0),"")</f>
        <v/>
      </c>
      <c r="W188" s="51" t="str">
        <f>IFERROR(VLOOKUP(V188,'[1]ZESTAWIENIE NUMERÓW BOCZNYCH'!$A:$B,2,0),P188)</f>
        <v>T</v>
      </c>
      <c r="X188" s="51">
        <f>VLOOKUP(W188,'[1]LICZBA MIEJSC'!$A:$C,2,0)</f>
        <v>55</v>
      </c>
      <c r="Y188" s="51">
        <f>VLOOKUP(W188,'[1]LICZBA MIEJSC'!$A:$C,3,0)</f>
        <v>0</v>
      </c>
      <c r="Z188" s="51">
        <f t="shared" si="38"/>
        <v>55</v>
      </c>
      <c r="AA188" s="41">
        <f t="shared" si="39"/>
        <v>28</v>
      </c>
      <c r="AB188" s="101">
        <f t="shared" si="40"/>
        <v>0.50909090909090904</v>
      </c>
    </row>
    <row r="189" spans="1:28" hidden="1" x14ac:dyDescent="0.25">
      <c r="A189" s="28" t="s">
        <v>129</v>
      </c>
      <c r="B189" s="159">
        <v>188</v>
      </c>
      <c r="C189" s="51">
        <v>3</v>
      </c>
      <c r="D189" s="51"/>
      <c r="E189" s="51"/>
      <c r="F189" s="51" t="s">
        <v>224</v>
      </c>
      <c r="G189" s="141" t="str">
        <f t="shared" si="37"/>
        <v>rk_09</v>
      </c>
      <c r="H189" s="141" t="s">
        <v>620</v>
      </c>
      <c r="I189" s="153">
        <v>43271</v>
      </c>
      <c r="J189" s="316" t="s">
        <v>141</v>
      </c>
      <c r="K189" s="140" t="s">
        <v>229</v>
      </c>
      <c r="L189" s="314"/>
      <c r="M189" s="157" t="s">
        <v>227</v>
      </c>
      <c r="N189" s="43">
        <v>0.61041666666666672</v>
      </c>
      <c r="O189" s="51">
        <v>1</v>
      </c>
      <c r="P189" s="51" t="s">
        <v>12</v>
      </c>
      <c r="Q189" s="51"/>
      <c r="R189" s="51"/>
      <c r="S189" s="51"/>
      <c r="T189" s="97">
        <f t="shared" si="28"/>
        <v>0.60416666666666663</v>
      </c>
      <c r="U189" s="97">
        <f t="shared" si="29"/>
        <v>0.58333333333333326</v>
      </c>
      <c r="V189" s="41" t="str">
        <f>IFERROR(VLOOKUP(L189,'[1]ZESTAWIENIE NUMERÓW BOCZNYCH'!$A:$B,1,0),"")</f>
        <v/>
      </c>
      <c r="W189" s="51" t="str">
        <f>IFERROR(VLOOKUP(V189,'[1]ZESTAWIENIE NUMERÓW BOCZNYCH'!$A:$B,2,0),P189)</f>
        <v>T</v>
      </c>
      <c r="X189" s="51">
        <f>VLOOKUP(W189,'[1]LICZBA MIEJSC'!$A:$C,2,0)</f>
        <v>55</v>
      </c>
      <c r="Y189" s="51">
        <f>VLOOKUP(W189,'[1]LICZBA MIEJSC'!$A:$C,3,0)</f>
        <v>0</v>
      </c>
      <c r="Z189" s="51">
        <f t="shared" si="38"/>
        <v>55</v>
      </c>
      <c r="AA189" s="41">
        <f t="shared" si="39"/>
        <v>6</v>
      </c>
      <c r="AB189" s="101">
        <f t="shared" si="40"/>
        <v>0.10909090909090909</v>
      </c>
    </row>
    <row r="190" spans="1:28" hidden="1" x14ac:dyDescent="0.25">
      <c r="A190" s="28" t="s">
        <v>129</v>
      </c>
      <c r="B190" s="159">
        <v>189</v>
      </c>
      <c r="C190" s="51">
        <v>3</v>
      </c>
      <c r="D190" s="51"/>
      <c r="E190" s="51"/>
      <c r="F190" s="51" t="s">
        <v>224</v>
      </c>
      <c r="G190" s="141" t="str">
        <f t="shared" ref="G190:G221" si="41">IF(ISERROR(RIGHT(LEFT(F190,FIND("_",MID(F190,4,150))+2))*1),LEFT(F190,FIND("_",MID(F190,4,150))+1),LEFT(F190,FIND("_",MID(F190,4,150))+2))</f>
        <v>rk_09</v>
      </c>
      <c r="H190" s="141" t="s">
        <v>620</v>
      </c>
      <c r="I190" s="153">
        <v>43271</v>
      </c>
      <c r="J190" s="313" t="s">
        <v>141</v>
      </c>
      <c r="K190" s="168" t="s">
        <v>133</v>
      </c>
      <c r="L190" s="51"/>
      <c r="M190" s="141" t="s">
        <v>169</v>
      </c>
      <c r="N190" s="43">
        <v>0.61805555555555558</v>
      </c>
      <c r="O190" s="51">
        <v>1</v>
      </c>
      <c r="P190" s="51" t="s">
        <v>12</v>
      </c>
      <c r="Q190" s="51"/>
      <c r="R190" s="51"/>
      <c r="S190" s="51"/>
      <c r="T190" s="97">
        <f t="shared" si="28"/>
        <v>0.61458333333333326</v>
      </c>
      <c r="U190" s="97">
        <f t="shared" si="29"/>
        <v>0.58333333333333326</v>
      </c>
      <c r="V190" s="41" t="str">
        <f>IFERROR(VLOOKUP(L190,'[1]ZESTAWIENIE NUMERÓW BOCZNYCH'!$A:$B,1,0),"")</f>
        <v/>
      </c>
      <c r="W190" s="51" t="str">
        <f>IFERROR(VLOOKUP(V190,'[1]ZESTAWIENIE NUMERÓW BOCZNYCH'!$A:$B,2,0),P190)</f>
        <v>T</v>
      </c>
      <c r="X190" s="51">
        <f>VLOOKUP(W190,'[1]LICZBA MIEJSC'!$A:$C,2,0)</f>
        <v>55</v>
      </c>
      <c r="Y190" s="51">
        <f>VLOOKUP(W190,'[1]LICZBA MIEJSC'!$A:$C,3,0)</f>
        <v>0</v>
      </c>
      <c r="Z190" s="51">
        <f t="shared" ref="Z190:Z221" si="42">X190+Y190</f>
        <v>55</v>
      </c>
      <c r="AA190" s="41">
        <f t="shared" ref="AA190:AA221" si="43">ROUND(IF(O190=$AD$1,0,IF(O190=$AF$1,Z190*0.1,IF(O190=$AH$1,X190/2,IF(O190=$AJ$1,X190*0.9,IF(O190=$AL$1,X190+(Y190*0.5),IF(O190=$AN$1,Z190*0.9,IF(O190=$AP$1,Z190*1.1,"BŁĄD"))))))),0)</f>
        <v>6</v>
      </c>
      <c r="AB190" s="101">
        <f t="shared" ref="AB190:AB221" si="44">AA190/Z190</f>
        <v>0.10909090909090909</v>
      </c>
    </row>
    <row r="191" spans="1:28" hidden="1" x14ac:dyDescent="0.25">
      <c r="A191" s="28" t="s">
        <v>129</v>
      </c>
      <c r="B191" s="159">
        <v>190</v>
      </c>
      <c r="C191" s="51">
        <v>3</v>
      </c>
      <c r="D191" s="318"/>
      <c r="E191" s="318"/>
      <c r="F191" s="318" t="s">
        <v>224</v>
      </c>
      <c r="G191" s="141" t="str">
        <f t="shared" si="41"/>
        <v>rk_09</v>
      </c>
      <c r="H191" s="141" t="s">
        <v>620</v>
      </c>
      <c r="I191" s="153">
        <v>43271</v>
      </c>
      <c r="J191" s="48" t="s">
        <v>141</v>
      </c>
      <c r="K191" s="168" t="s">
        <v>133</v>
      </c>
      <c r="L191" s="51"/>
      <c r="M191" s="141" t="s">
        <v>227</v>
      </c>
      <c r="N191" s="43">
        <v>0.62083333333333335</v>
      </c>
      <c r="O191" s="51">
        <v>3</v>
      </c>
      <c r="P191" s="51" t="s">
        <v>13</v>
      </c>
      <c r="Q191" s="51"/>
      <c r="R191" s="51"/>
      <c r="S191" s="51"/>
      <c r="T191" s="97">
        <f t="shared" si="28"/>
        <v>0.61458333333333326</v>
      </c>
      <c r="U191" s="97">
        <f t="shared" si="29"/>
        <v>0.58333333333333326</v>
      </c>
      <c r="V191" s="41" t="str">
        <f>IFERROR(VLOOKUP(L191,'[1]ZESTAWIENIE NUMERÓW BOCZNYCH'!$A:$B,1,0),"")</f>
        <v/>
      </c>
      <c r="W191" s="51" t="str">
        <f>IFERROR(VLOOKUP(V191,'[1]ZESTAWIENIE NUMERÓW BOCZNYCH'!$A:$B,2,0),P191)</f>
        <v>AZ</v>
      </c>
      <c r="X191" s="51">
        <f>VLOOKUP(W191,'[1]LICZBA MIEJSC'!$A:$C,2,0)</f>
        <v>40</v>
      </c>
      <c r="Y191" s="51">
        <f>VLOOKUP(W191,'[1]LICZBA MIEJSC'!$A:$C,3,0)</f>
        <v>60</v>
      </c>
      <c r="Z191" s="51">
        <f t="shared" si="42"/>
        <v>100</v>
      </c>
      <c r="AA191" s="41">
        <f t="shared" si="43"/>
        <v>36</v>
      </c>
      <c r="AB191" s="101">
        <f t="shared" si="44"/>
        <v>0.36</v>
      </c>
    </row>
    <row r="192" spans="1:28" hidden="1" x14ac:dyDescent="0.25">
      <c r="A192" s="28" t="s">
        <v>129</v>
      </c>
      <c r="B192" s="159">
        <v>191</v>
      </c>
      <c r="C192" s="51">
        <v>3</v>
      </c>
      <c r="D192" s="318"/>
      <c r="E192" s="318"/>
      <c r="F192" s="318" t="s">
        <v>224</v>
      </c>
      <c r="G192" s="141" t="str">
        <f t="shared" si="41"/>
        <v>rk_09</v>
      </c>
      <c r="H192" s="141" t="s">
        <v>620</v>
      </c>
      <c r="I192" s="153">
        <v>43271</v>
      </c>
      <c r="J192" s="182" t="s">
        <v>142</v>
      </c>
      <c r="K192" s="168" t="s">
        <v>237</v>
      </c>
      <c r="L192" s="51"/>
      <c r="M192" s="157"/>
      <c r="N192" s="43">
        <v>0.63402777777777775</v>
      </c>
      <c r="O192" s="51">
        <v>1</v>
      </c>
      <c r="P192" s="51" t="s">
        <v>12</v>
      </c>
      <c r="Q192" s="51"/>
      <c r="R192" s="51"/>
      <c r="S192" s="51"/>
      <c r="T192" s="97">
        <f t="shared" si="28"/>
        <v>0.625</v>
      </c>
      <c r="U192" s="97">
        <f t="shared" si="29"/>
        <v>0.625</v>
      </c>
      <c r="V192" s="41" t="str">
        <f>IFERROR(VLOOKUP(L192,'[1]ZESTAWIENIE NUMERÓW BOCZNYCH'!$A:$B,1,0),"")</f>
        <v/>
      </c>
      <c r="W192" s="51" t="str">
        <f>IFERROR(VLOOKUP(V192,'[1]ZESTAWIENIE NUMERÓW BOCZNYCH'!$A:$B,2,0),P192)</f>
        <v>T</v>
      </c>
      <c r="X192" s="51">
        <f>VLOOKUP(W192,'[1]LICZBA MIEJSC'!$A:$C,2,0)</f>
        <v>55</v>
      </c>
      <c r="Y192" s="51">
        <f>VLOOKUP(W192,'[1]LICZBA MIEJSC'!$A:$C,3,0)</f>
        <v>0</v>
      </c>
      <c r="Z192" s="51">
        <f t="shared" si="42"/>
        <v>55</v>
      </c>
      <c r="AA192" s="41">
        <f t="shared" si="43"/>
        <v>6</v>
      </c>
      <c r="AB192" s="101">
        <f t="shared" si="44"/>
        <v>0.10909090909090909</v>
      </c>
    </row>
    <row r="193" spans="1:28" hidden="1" x14ac:dyDescent="0.25">
      <c r="A193" s="28" t="s">
        <v>129</v>
      </c>
      <c r="B193" s="159">
        <v>192</v>
      </c>
      <c r="C193" s="51">
        <v>3</v>
      </c>
      <c r="D193" s="51"/>
      <c r="E193" s="51"/>
      <c r="F193" s="51" t="s">
        <v>224</v>
      </c>
      <c r="G193" s="141" t="str">
        <f t="shared" si="41"/>
        <v>rk_09</v>
      </c>
      <c r="H193" s="167" t="s">
        <v>620</v>
      </c>
      <c r="I193" s="176">
        <v>43271</v>
      </c>
      <c r="J193" s="313" t="s">
        <v>141</v>
      </c>
      <c r="K193" s="168" t="s">
        <v>133</v>
      </c>
      <c r="L193" s="51"/>
      <c r="M193" s="141" t="s">
        <v>169</v>
      </c>
      <c r="N193" s="43">
        <v>0.64513888888888882</v>
      </c>
      <c r="O193" s="51">
        <v>1</v>
      </c>
      <c r="P193" s="51" t="s">
        <v>12</v>
      </c>
      <c r="Q193" s="51"/>
      <c r="R193" s="51"/>
      <c r="S193" s="51"/>
      <c r="T193" s="97">
        <f t="shared" si="28"/>
        <v>0.63541666666666663</v>
      </c>
      <c r="U193" s="97">
        <f t="shared" si="29"/>
        <v>0.625</v>
      </c>
      <c r="V193" s="41" t="str">
        <f>IFERROR(VLOOKUP(L193,'[1]ZESTAWIENIE NUMERÓW BOCZNYCH'!$A:$B,1,0),"")</f>
        <v/>
      </c>
      <c r="W193" s="51" t="str">
        <f>IFERROR(VLOOKUP(V193,'[1]ZESTAWIENIE NUMERÓW BOCZNYCH'!$A:$B,2,0),P193)</f>
        <v>T</v>
      </c>
      <c r="X193" s="51">
        <f>VLOOKUP(W193,'[1]LICZBA MIEJSC'!$A:$C,2,0)</f>
        <v>55</v>
      </c>
      <c r="Y193" s="51">
        <f>VLOOKUP(W193,'[1]LICZBA MIEJSC'!$A:$C,3,0)</f>
        <v>0</v>
      </c>
      <c r="Z193" s="51">
        <f t="shared" si="42"/>
        <v>55</v>
      </c>
      <c r="AA193" s="41">
        <f t="shared" si="43"/>
        <v>6</v>
      </c>
      <c r="AB193" s="101">
        <f t="shared" si="44"/>
        <v>0.10909090909090909</v>
      </c>
    </row>
    <row r="194" spans="1:28" hidden="1" x14ac:dyDescent="0.25">
      <c r="A194" s="28" t="s">
        <v>129</v>
      </c>
      <c r="B194" s="159">
        <v>193</v>
      </c>
      <c r="C194" s="51">
        <v>4</v>
      </c>
      <c r="D194" s="318"/>
      <c r="E194" s="318"/>
      <c r="F194" s="318" t="s">
        <v>224</v>
      </c>
      <c r="G194" s="141" t="str">
        <f t="shared" si="41"/>
        <v>rk_09</v>
      </c>
      <c r="H194" s="141" t="s">
        <v>619</v>
      </c>
      <c r="I194" s="153">
        <v>43271</v>
      </c>
      <c r="J194" s="317" t="s">
        <v>158</v>
      </c>
      <c r="K194" s="155" t="s">
        <v>158</v>
      </c>
      <c r="L194" s="51"/>
      <c r="M194" s="157"/>
      <c r="N194" s="43">
        <v>0.64583333333333337</v>
      </c>
      <c r="O194" s="51">
        <v>1</v>
      </c>
      <c r="P194" s="51" t="s">
        <v>12</v>
      </c>
      <c r="Q194" s="51"/>
      <c r="R194" s="51"/>
      <c r="S194" s="51"/>
      <c r="T194" s="97">
        <f t="shared" si="28"/>
        <v>0.64583333333333326</v>
      </c>
      <c r="U194" s="97">
        <f t="shared" si="29"/>
        <v>0.625</v>
      </c>
      <c r="V194" s="41" t="str">
        <f>IFERROR(VLOOKUP(L194,'[1]ZESTAWIENIE NUMERÓW BOCZNYCH'!$A:$B,1,0),"")</f>
        <v/>
      </c>
      <c r="W194" s="51" t="str">
        <f>IFERROR(VLOOKUP(V194,'[1]ZESTAWIENIE NUMERÓW BOCZNYCH'!$A:$B,2,0),P194)</f>
        <v>T</v>
      </c>
      <c r="X194" s="51">
        <f>VLOOKUP(W194,'[1]LICZBA MIEJSC'!$A:$C,2,0)</f>
        <v>55</v>
      </c>
      <c r="Y194" s="51">
        <f>VLOOKUP(W194,'[1]LICZBA MIEJSC'!$A:$C,3,0)</f>
        <v>0</v>
      </c>
      <c r="Z194" s="51">
        <f t="shared" si="42"/>
        <v>55</v>
      </c>
      <c r="AA194" s="41">
        <f t="shared" si="43"/>
        <v>6</v>
      </c>
      <c r="AB194" s="101">
        <f t="shared" si="44"/>
        <v>0.10909090909090909</v>
      </c>
    </row>
    <row r="195" spans="1:28" hidden="1" x14ac:dyDescent="0.25">
      <c r="A195" s="28" t="s">
        <v>129</v>
      </c>
      <c r="B195" s="159">
        <v>194</v>
      </c>
      <c r="C195" s="51">
        <v>4</v>
      </c>
      <c r="D195" s="51"/>
      <c r="E195" s="51"/>
      <c r="F195" s="51" t="s">
        <v>224</v>
      </c>
      <c r="G195" s="141" t="str">
        <f t="shared" si="41"/>
        <v>rk_09</v>
      </c>
      <c r="H195" s="167" t="s">
        <v>620</v>
      </c>
      <c r="I195" s="176">
        <v>43271</v>
      </c>
      <c r="J195" s="313" t="s">
        <v>141</v>
      </c>
      <c r="K195" s="168" t="s">
        <v>133</v>
      </c>
      <c r="L195" s="51"/>
      <c r="M195" s="141" t="s">
        <v>227</v>
      </c>
      <c r="N195" s="43">
        <v>0.64583333333333337</v>
      </c>
      <c r="O195" s="51">
        <v>0</v>
      </c>
      <c r="P195" s="51" t="s">
        <v>13</v>
      </c>
      <c r="Q195" s="51"/>
      <c r="R195" s="51"/>
      <c r="S195" s="51"/>
      <c r="T195" s="97">
        <f t="shared" ref="T195:T258" si="45">FLOOR(N195,"0:15")</f>
        <v>0.64583333333333326</v>
      </c>
      <c r="U195" s="97">
        <f t="shared" ref="U195:U258" si="46">FLOOR(N195,TIME(1,0,0))</f>
        <v>0.625</v>
      </c>
      <c r="V195" s="41" t="str">
        <f>IFERROR(VLOOKUP(L195,'[1]ZESTAWIENIE NUMERÓW BOCZNYCH'!$A:$B,1,0),"")</f>
        <v/>
      </c>
      <c r="W195" s="51" t="str">
        <f>IFERROR(VLOOKUP(V195,'[1]ZESTAWIENIE NUMERÓW BOCZNYCH'!$A:$B,2,0),P195)</f>
        <v>AZ</v>
      </c>
      <c r="X195" s="51">
        <f>VLOOKUP(W195,'[1]LICZBA MIEJSC'!$A:$C,2,0)</f>
        <v>40</v>
      </c>
      <c r="Y195" s="51">
        <f>VLOOKUP(W195,'[1]LICZBA MIEJSC'!$A:$C,3,0)</f>
        <v>60</v>
      </c>
      <c r="Z195" s="51">
        <f t="shared" si="42"/>
        <v>100</v>
      </c>
      <c r="AA195" s="41">
        <f t="shared" si="43"/>
        <v>0</v>
      </c>
      <c r="AB195" s="101">
        <f t="shared" si="44"/>
        <v>0</v>
      </c>
    </row>
    <row r="196" spans="1:28" hidden="1" x14ac:dyDescent="0.25">
      <c r="A196" s="28" t="s">
        <v>129</v>
      </c>
      <c r="B196" s="159">
        <v>195</v>
      </c>
      <c r="C196" s="51">
        <v>4</v>
      </c>
      <c r="D196" s="318"/>
      <c r="E196" s="318"/>
      <c r="F196" s="318" t="s">
        <v>224</v>
      </c>
      <c r="G196" s="141" t="str">
        <f t="shared" si="41"/>
        <v>rk_09</v>
      </c>
      <c r="H196" s="141" t="s">
        <v>620</v>
      </c>
      <c r="I196" s="153">
        <v>43271</v>
      </c>
      <c r="J196" s="317" t="s">
        <v>158</v>
      </c>
      <c r="K196" s="155" t="s">
        <v>158</v>
      </c>
      <c r="L196" s="51"/>
      <c r="M196" s="141" t="s">
        <v>129</v>
      </c>
      <c r="N196" s="43">
        <v>0.65277777777777779</v>
      </c>
      <c r="O196" s="51">
        <v>1</v>
      </c>
      <c r="P196" s="51" t="s">
        <v>12</v>
      </c>
      <c r="Q196" s="51"/>
      <c r="R196" s="51"/>
      <c r="S196" s="51"/>
      <c r="T196" s="97">
        <f t="shared" si="45"/>
        <v>0.64583333333333326</v>
      </c>
      <c r="U196" s="97">
        <f t="shared" si="46"/>
        <v>0.625</v>
      </c>
      <c r="V196" s="41" t="str">
        <f>IFERROR(VLOOKUP(L196,'[1]ZESTAWIENIE NUMERÓW BOCZNYCH'!$A:$B,1,0),"")</f>
        <v/>
      </c>
      <c r="W196" s="51" t="str">
        <f>IFERROR(VLOOKUP(V196,'[1]ZESTAWIENIE NUMERÓW BOCZNYCH'!$A:$B,2,0),P196)</f>
        <v>T</v>
      </c>
      <c r="X196" s="51">
        <f>VLOOKUP(W196,'[1]LICZBA MIEJSC'!$A:$C,2,0)</f>
        <v>55</v>
      </c>
      <c r="Y196" s="51">
        <f>VLOOKUP(W196,'[1]LICZBA MIEJSC'!$A:$C,3,0)</f>
        <v>0</v>
      </c>
      <c r="Z196" s="51">
        <f t="shared" si="42"/>
        <v>55</v>
      </c>
      <c r="AA196" s="41">
        <f t="shared" si="43"/>
        <v>6</v>
      </c>
      <c r="AB196" s="101">
        <f t="shared" si="44"/>
        <v>0.10909090909090909</v>
      </c>
    </row>
    <row r="197" spans="1:28" hidden="1" x14ac:dyDescent="0.25">
      <c r="A197" s="28" t="s">
        <v>129</v>
      </c>
      <c r="B197" s="159">
        <v>196</v>
      </c>
      <c r="C197" s="51">
        <v>4</v>
      </c>
      <c r="D197" s="318"/>
      <c r="E197" s="318"/>
      <c r="F197" s="318" t="s">
        <v>224</v>
      </c>
      <c r="G197" s="141" t="str">
        <f t="shared" si="41"/>
        <v>rk_09</v>
      </c>
      <c r="H197" s="167" t="s">
        <v>620</v>
      </c>
      <c r="I197" s="176">
        <v>43271</v>
      </c>
      <c r="J197" s="313" t="s">
        <v>141</v>
      </c>
      <c r="K197" s="168" t="s">
        <v>133</v>
      </c>
      <c r="L197" s="51"/>
      <c r="M197" s="141" t="s">
        <v>129</v>
      </c>
      <c r="N197" s="43">
        <v>0.65902777777777777</v>
      </c>
      <c r="O197" s="51">
        <v>0</v>
      </c>
      <c r="P197" s="51" t="s">
        <v>12</v>
      </c>
      <c r="Q197" s="51"/>
      <c r="R197" s="51"/>
      <c r="S197" s="51"/>
      <c r="T197" s="97">
        <f t="shared" si="45"/>
        <v>0.65625</v>
      </c>
      <c r="U197" s="97">
        <f t="shared" si="46"/>
        <v>0.625</v>
      </c>
      <c r="V197" s="41" t="str">
        <f>IFERROR(VLOOKUP(L197,'[1]ZESTAWIENIE NUMERÓW BOCZNYCH'!$A:$B,1,0),"")</f>
        <v/>
      </c>
      <c r="W197" s="51" t="str">
        <f>IFERROR(VLOOKUP(V197,'[1]ZESTAWIENIE NUMERÓW BOCZNYCH'!$A:$B,2,0),P197)</f>
        <v>T</v>
      </c>
      <c r="X197" s="51">
        <f>VLOOKUP(W197,'[1]LICZBA MIEJSC'!$A:$C,2,0)</f>
        <v>55</v>
      </c>
      <c r="Y197" s="51">
        <f>VLOOKUP(W197,'[1]LICZBA MIEJSC'!$A:$C,3,0)</f>
        <v>0</v>
      </c>
      <c r="Z197" s="51">
        <f t="shared" si="42"/>
        <v>55</v>
      </c>
      <c r="AA197" s="41">
        <f t="shared" si="43"/>
        <v>0</v>
      </c>
      <c r="AB197" s="101">
        <f t="shared" si="44"/>
        <v>0</v>
      </c>
    </row>
    <row r="198" spans="1:28" hidden="1" x14ac:dyDescent="0.25">
      <c r="A198" s="28" t="s">
        <v>129</v>
      </c>
      <c r="B198" s="159">
        <v>197</v>
      </c>
      <c r="C198" s="51">
        <v>4</v>
      </c>
      <c r="D198" s="51"/>
      <c r="E198" s="51"/>
      <c r="F198" s="51" t="s">
        <v>224</v>
      </c>
      <c r="G198" s="141" t="str">
        <f t="shared" si="41"/>
        <v>rk_09</v>
      </c>
      <c r="H198" s="141" t="s">
        <v>620</v>
      </c>
      <c r="I198" s="153">
        <v>43271</v>
      </c>
      <c r="J198" s="182" t="s">
        <v>142</v>
      </c>
      <c r="K198" s="168" t="s">
        <v>239</v>
      </c>
      <c r="L198" s="51"/>
      <c r="M198" s="157"/>
      <c r="N198" s="43">
        <v>0.6645833333333333</v>
      </c>
      <c r="O198" s="51">
        <v>2</v>
      </c>
      <c r="P198" s="51" t="s">
        <v>12</v>
      </c>
      <c r="Q198" s="51"/>
      <c r="R198" s="51"/>
      <c r="S198" s="51"/>
      <c r="T198" s="97">
        <f t="shared" si="45"/>
        <v>0.65625</v>
      </c>
      <c r="U198" s="97">
        <f t="shared" si="46"/>
        <v>0.625</v>
      </c>
      <c r="V198" s="41" t="str">
        <f>IFERROR(VLOOKUP(L198,'[1]ZESTAWIENIE NUMERÓW BOCZNYCH'!$A:$B,1,0),"")</f>
        <v/>
      </c>
      <c r="W198" s="51" t="str">
        <f>IFERROR(VLOOKUP(V198,'[1]ZESTAWIENIE NUMERÓW BOCZNYCH'!$A:$B,2,0),P198)</f>
        <v>T</v>
      </c>
      <c r="X198" s="51">
        <f>VLOOKUP(W198,'[1]LICZBA MIEJSC'!$A:$C,2,0)</f>
        <v>55</v>
      </c>
      <c r="Y198" s="51">
        <f>VLOOKUP(W198,'[1]LICZBA MIEJSC'!$A:$C,3,0)</f>
        <v>0</v>
      </c>
      <c r="Z198" s="51">
        <f t="shared" si="42"/>
        <v>55</v>
      </c>
      <c r="AA198" s="41">
        <f t="shared" si="43"/>
        <v>28</v>
      </c>
      <c r="AB198" s="101">
        <f t="shared" si="44"/>
        <v>0.50909090909090904</v>
      </c>
    </row>
    <row r="199" spans="1:28" hidden="1" x14ac:dyDescent="0.25">
      <c r="A199" s="28" t="s">
        <v>129</v>
      </c>
      <c r="B199" s="159">
        <v>198</v>
      </c>
      <c r="C199" s="51">
        <v>4</v>
      </c>
      <c r="D199" s="51"/>
      <c r="E199" s="51"/>
      <c r="F199" s="51" t="s">
        <v>224</v>
      </c>
      <c r="G199" s="141" t="str">
        <f t="shared" si="41"/>
        <v>rk_09</v>
      </c>
      <c r="H199" s="167" t="s">
        <v>619</v>
      </c>
      <c r="I199" s="176">
        <v>43271</v>
      </c>
      <c r="J199" s="145" t="s">
        <v>157</v>
      </c>
      <c r="K199" s="140" t="s">
        <v>223</v>
      </c>
      <c r="L199" s="49"/>
      <c r="M199" s="157"/>
      <c r="N199" s="43">
        <v>0.66597222222222219</v>
      </c>
      <c r="O199" s="51">
        <v>1</v>
      </c>
      <c r="P199" s="51" t="s">
        <v>12</v>
      </c>
      <c r="Q199" s="51"/>
      <c r="R199" s="51"/>
      <c r="S199" s="51"/>
      <c r="T199" s="97">
        <f t="shared" si="45"/>
        <v>0.65625</v>
      </c>
      <c r="U199" s="97">
        <f t="shared" si="46"/>
        <v>0.625</v>
      </c>
      <c r="V199" s="41" t="str">
        <f>IFERROR(VLOOKUP(L199,'[1]ZESTAWIENIE NUMERÓW BOCZNYCH'!$A:$B,1,0),"")</f>
        <v/>
      </c>
      <c r="W199" s="51" t="str">
        <f>IFERROR(VLOOKUP(V199,'[1]ZESTAWIENIE NUMERÓW BOCZNYCH'!$A:$B,2,0),P199)</f>
        <v>T</v>
      </c>
      <c r="X199" s="51">
        <f>VLOOKUP(W199,'[1]LICZBA MIEJSC'!$A:$C,2,0)</f>
        <v>55</v>
      </c>
      <c r="Y199" s="51">
        <f>VLOOKUP(W199,'[1]LICZBA MIEJSC'!$A:$C,3,0)</f>
        <v>0</v>
      </c>
      <c r="Z199" s="51">
        <f t="shared" si="42"/>
        <v>55</v>
      </c>
      <c r="AA199" s="41">
        <f t="shared" si="43"/>
        <v>6</v>
      </c>
      <c r="AB199" s="101">
        <f t="shared" si="44"/>
        <v>0.10909090909090909</v>
      </c>
    </row>
    <row r="200" spans="1:28" hidden="1" x14ac:dyDescent="0.25">
      <c r="A200" s="28" t="s">
        <v>129</v>
      </c>
      <c r="B200" s="159">
        <v>199</v>
      </c>
      <c r="C200" s="51">
        <v>4</v>
      </c>
      <c r="D200" s="51"/>
      <c r="E200" s="51"/>
      <c r="F200" s="51" t="s">
        <v>224</v>
      </c>
      <c r="G200" s="141" t="str">
        <f t="shared" si="41"/>
        <v>rk_09</v>
      </c>
      <c r="H200" s="141" t="s">
        <v>620</v>
      </c>
      <c r="I200" s="153">
        <v>43271</v>
      </c>
      <c r="J200" s="48" t="s">
        <v>141</v>
      </c>
      <c r="K200" s="168" t="s">
        <v>240</v>
      </c>
      <c r="L200" s="51"/>
      <c r="M200" s="157"/>
      <c r="N200" s="43">
        <v>0.71388888888888891</v>
      </c>
      <c r="O200" s="51">
        <v>0</v>
      </c>
      <c r="P200" s="51" t="s">
        <v>16</v>
      </c>
      <c r="Q200" s="51"/>
      <c r="R200" s="51"/>
      <c r="S200" s="51"/>
      <c r="T200" s="97">
        <f t="shared" si="45"/>
        <v>0.70833333333333326</v>
      </c>
      <c r="U200" s="97">
        <f t="shared" si="46"/>
        <v>0.70833333333333326</v>
      </c>
      <c r="V200" s="41" t="str">
        <f>IFERROR(VLOOKUP(L200,'[1]ZESTAWIENIE NUMERÓW BOCZNYCH'!$A:$B,1,0),"")</f>
        <v/>
      </c>
      <c r="W200" s="51" t="str">
        <f>IFERROR(VLOOKUP(V200,'[1]ZESTAWIENIE NUMERÓW BOCZNYCH'!$A:$B,2,0),P200)</f>
        <v>B</v>
      </c>
      <c r="X200" s="51">
        <f>VLOOKUP(W200,'[1]LICZBA MIEJSC'!$A:$C,2,0)</f>
        <v>20</v>
      </c>
      <c r="Y200" s="51">
        <f>VLOOKUP(W200,'[1]LICZBA MIEJSC'!$A:$C,3,0)</f>
        <v>0</v>
      </c>
      <c r="Z200" s="51">
        <f t="shared" si="42"/>
        <v>20</v>
      </c>
      <c r="AA200" s="41">
        <f t="shared" si="43"/>
        <v>0</v>
      </c>
      <c r="AB200" s="101">
        <f t="shared" si="44"/>
        <v>0</v>
      </c>
    </row>
    <row r="201" spans="1:28" hidden="1" x14ac:dyDescent="0.25">
      <c r="A201" s="28" t="s">
        <v>129</v>
      </c>
      <c r="B201" s="159">
        <v>200</v>
      </c>
      <c r="C201" s="51">
        <v>4</v>
      </c>
      <c r="D201" s="51"/>
      <c r="E201" s="51"/>
      <c r="F201" s="51" t="s">
        <v>224</v>
      </c>
      <c r="G201" s="141" t="str">
        <f t="shared" si="41"/>
        <v>rk_09</v>
      </c>
      <c r="H201" s="318" t="s">
        <v>619</v>
      </c>
      <c r="I201" s="42">
        <v>43271</v>
      </c>
      <c r="J201" s="182" t="s">
        <v>142</v>
      </c>
      <c r="K201" s="168" t="s">
        <v>241</v>
      </c>
      <c r="L201" s="51"/>
      <c r="M201" s="157"/>
      <c r="N201" s="43">
        <v>0.71666666666666667</v>
      </c>
      <c r="O201" s="51">
        <v>3</v>
      </c>
      <c r="P201" s="51" t="s">
        <v>12</v>
      </c>
      <c r="Q201" s="51"/>
      <c r="R201" s="51"/>
      <c r="S201" s="51"/>
      <c r="T201" s="97">
        <f t="shared" si="45"/>
        <v>0.70833333333333326</v>
      </c>
      <c r="U201" s="97">
        <f t="shared" si="46"/>
        <v>0.70833333333333326</v>
      </c>
      <c r="V201" s="41" t="str">
        <f>IFERROR(VLOOKUP(L201,'[1]ZESTAWIENIE NUMERÓW BOCZNYCH'!$A:$B,1,0),"")</f>
        <v/>
      </c>
      <c r="W201" s="51" t="str">
        <f>IFERROR(VLOOKUP(V201,'[1]ZESTAWIENIE NUMERÓW BOCZNYCH'!$A:$B,2,0),P201)</f>
        <v>T</v>
      </c>
      <c r="X201" s="51">
        <f>VLOOKUP(W201,'[1]LICZBA MIEJSC'!$A:$C,2,0)</f>
        <v>55</v>
      </c>
      <c r="Y201" s="51">
        <f>VLOOKUP(W201,'[1]LICZBA MIEJSC'!$A:$C,3,0)</f>
        <v>0</v>
      </c>
      <c r="Z201" s="51">
        <f t="shared" si="42"/>
        <v>55</v>
      </c>
      <c r="AA201" s="41">
        <f t="shared" si="43"/>
        <v>50</v>
      </c>
      <c r="AB201" s="101">
        <f t="shared" si="44"/>
        <v>0.90909090909090906</v>
      </c>
    </row>
    <row r="202" spans="1:28" hidden="1" x14ac:dyDescent="0.25">
      <c r="A202" s="28" t="s">
        <v>242</v>
      </c>
      <c r="B202" s="159">
        <v>201</v>
      </c>
      <c r="C202" s="318">
        <v>1</v>
      </c>
      <c r="D202" s="318"/>
      <c r="E202" s="318"/>
      <c r="F202" s="51" t="s">
        <v>243</v>
      </c>
      <c r="G202" s="141" t="str">
        <f t="shared" si="41"/>
        <v>rk_11</v>
      </c>
      <c r="H202" s="141" t="s">
        <v>620</v>
      </c>
      <c r="I202" s="139">
        <v>43270</v>
      </c>
      <c r="J202" s="317" t="s">
        <v>158</v>
      </c>
      <c r="K202" s="155" t="s">
        <v>158</v>
      </c>
      <c r="L202" s="318"/>
      <c r="M202" s="141" t="s">
        <v>244</v>
      </c>
      <c r="N202" s="43">
        <v>0.26319444444444445</v>
      </c>
      <c r="O202" s="318">
        <v>0</v>
      </c>
      <c r="P202" s="318" t="s">
        <v>16</v>
      </c>
      <c r="Q202" s="51"/>
      <c r="R202" s="51"/>
      <c r="S202" s="51"/>
      <c r="T202" s="97">
        <f t="shared" si="45"/>
        <v>0.26041666666666663</v>
      </c>
      <c r="U202" s="97">
        <f t="shared" si="46"/>
        <v>0.25</v>
      </c>
      <c r="V202" s="41" t="str">
        <f>IFERROR(VLOOKUP(L202,'[1]ZESTAWIENIE NUMERÓW BOCZNYCH'!$A:$B,1,0),"")</f>
        <v/>
      </c>
      <c r="W202" s="51" t="str">
        <f>IFERROR(VLOOKUP(V202,'[1]ZESTAWIENIE NUMERÓW BOCZNYCH'!$A:$B,2,0),P202)</f>
        <v>B</v>
      </c>
      <c r="X202" s="51">
        <f>VLOOKUP(W202,'[1]LICZBA MIEJSC'!$A:$C,2,0)</f>
        <v>20</v>
      </c>
      <c r="Y202" s="51">
        <f>VLOOKUP(W202,'[1]LICZBA MIEJSC'!$A:$C,3,0)</f>
        <v>0</v>
      </c>
      <c r="Z202" s="51">
        <f t="shared" si="42"/>
        <v>20</v>
      </c>
      <c r="AA202" s="41">
        <f t="shared" si="43"/>
        <v>0</v>
      </c>
      <c r="AB202" s="101">
        <f t="shared" si="44"/>
        <v>0</v>
      </c>
    </row>
    <row r="203" spans="1:28" hidden="1" x14ac:dyDescent="0.25">
      <c r="A203" s="28" t="s">
        <v>242</v>
      </c>
      <c r="B203" s="159">
        <v>202</v>
      </c>
      <c r="C203" s="51">
        <v>1</v>
      </c>
      <c r="D203" s="51"/>
      <c r="E203" s="51"/>
      <c r="F203" s="51" t="s">
        <v>243</v>
      </c>
      <c r="G203" s="141" t="str">
        <f t="shared" si="41"/>
        <v>rk_11</v>
      </c>
      <c r="H203" s="167" t="s">
        <v>619</v>
      </c>
      <c r="I203" s="164">
        <v>43270</v>
      </c>
      <c r="J203" s="185" t="s">
        <v>142</v>
      </c>
      <c r="K203" s="168" t="s">
        <v>245</v>
      </c>
      <c r="L203" s="51"/>
      <c r="M203" s="157"/>
      <c r="N203" s="43">
        <v>0.27569444444444446</v>
      </c>
      <c r="O203" s="51">
        <v>1</v>
      </c>
      <c r="P203" s="51" t="s">
        <v>12</v>
      </c>
      <c r="Q203" s="51"/>
      <c r="R203" s="51"/>
      <c r="S203" s="51"/>
      <c r="T203" s="97">
        <f t="shared" si="45"/>
        <v>0.27083333333333331</v>
      </c>
      <c r="U203" s="97">
        <f t="shared" si="46"/>
        <v>0.25</v>
      </c>
      <c r="V203" s="41" t="str">
        <f>IFERROR(VLOOKUP(L203,'[1]ZESTAWIENIE NUMERÓW BOCZNYCH'!$A:$B,1,0),"")</f>
        <v/>
      </c>
      <c r="W203" s="51" t="str">
        <f>IFERROR(VLOOKUP(V203,'[1]ZESTAWIENIE NUMERÓW BOCZNYCH'!$A:$B,2,0),P203)</f>
        <v>T</v>
      </c>
      <c r="X203" s="51">
        <f>VLOOKUP(W203,'[1]LICZBA MIEJSC'!$A:$C,2,0)</f>
        <v>55</v>
      </c>
      <c r="Y203" s="51">
        <f>VLOOKUP(W203,'[1]LICZBA MIEJSC'!$A:$C,3,0)</f>
        <v>0</v>
      </c>
      <c r="Z203" s="51">
        <f t="shared" si="42"/>
        <v>55</v>
      </c>
      <c r="AA203" s="41">
        <f t="shared" si="43"/>
        <v>6</v>
      </c>
      <c r="AB203" s="101">
        <f t="shared" si="44"/>
        <v>0.10909090909090909</v>
      </c>
    </row>
    <row r="204" spans="1:28" hidden="1" x14ac:dyDescent="0.25">
      <c r="A204" s="28" t="s">
        <v>242</v>
      </c>
      <c r="B204" s="159">
        <v>203</v>
      </c>
      <c r="C204" s="51">
        <v>1</v>
      </c>
      <c r="D204" s="51"/>
      <c r="E204" s="51"/>
      <c r="F204" s="51" t="s">
        <v>243</v>
      </c>
      <c r="G204" s="141" t="str">
        <f t="shared" si="41"/>
        <v>rk_11</v>
      </c>
      <c r="H204" s="167" t="s">
        <v>620</v>
      </c>
      <c r="I204" s="164">
        <v>43270</v>
      </c>
      <c r="J204" s="145" t="s">
        <v>158</v>
      </c>
      <c r="K204" s="155" t="s">
        <v>158</v>
      </c>
      <c r="L204" s="51"/>
      <c r="M204" s="141" t="s">
        <v>244</v>
      </c>
      <c r="N204" s="43">
        <v>0.28750000000000003</v>
      </c>
      <c r="O204" s="51">
        <v>0</v>
      </c>
      <c r="P204" s="51" t="s">
        <v>16</v>
      </c>
      <c r="Q204" s="51"/>
      <c r="R204" s="51"/>
      <c r="S204" s="51"/>
      <c r="T204" s="97">
        <f t="shared" si="45"/>
        <v>0.28125</v>
      </c>
      <c r="U204" s="97">
        <f t="shared" si="46"/>
        <v>0.25</v>
      </c>
      <c r="V204" s="41" t="str">
        <f>IFERROR(VLOOKUP(L204,'[1]ZESTAWIENIE NUMERÓW BOCZNYCH'!$A:$B,1,0),"")</f>
        <v/>
      </c>
      <c r="W204" s="51" t="str">
        <f>IFERROR(VLOOKUP(V204,'[1]ZESTAWIENIE NUMERÓW BOCZNYCH'!$A:$B,2,0),P204)</f>
        <v>B</v>
      </c>
      <c r="X204" s="51">
        <f>VLOOKUP(W204,'[1]LICZBA MIEJSC'!$A:$C,2,0)</f>
        <v>20</v>
      </c>
      <c r="Y204" s="51">
        <f>VLOOKUP(W204,'[1]LICZBA MIEJSC'!$A:$C,3,0)</f>
        <v>0</v>
      </c>
      <c r="Z204" s="51">
        <f t="shared" si="42"/>
        <v>20</v>
      </c>
      <c r="AA204" s="41">
        <f t="shared" si="43"/>
        <v>0</v>
      </c>
      <c r="AB204" s="101">
        <f t="shared" si="44"/>
        <v>0</v>
      </c>
    </row>
    <row r="205" spans="1:28" hidden="1" x14ac:dyDescent="0.25">
      <c r="A205" s="28" t="s">
        <v>242</v>
      </c>
      <c r="B205" s="159">
        <v>204</v>
      </c>
      <c r="C205" s="51">
        <v>1</v>
      </c>
      <c r="D205" s="51"/>
      <c r="E205" s="51"/>
      <c r="F205" s="51" t="s">
        <v>243</v>
      </c>
      <c r="G205" s="141" t="str">
        <f t="shared" si="41"/>
        <v>rk_11</v>
      </c>
      <c r="H205" s="167" t="s">
        <v>620</v>
      </c>
      <c r="I205" s="139">
        <v>43270</v>
      </c>
      <c r="J205" s="145" t="s">
        <v>158</v>
      </c>
      <c r="K205" s="155" t="s">
        <v>158</v>
      </c>
      <c r="L205" s="51"/>
      <c r="M205" s="141" t="s">
        <v>244</v>
      </c>
      <c r="N205" s="43">
        <v>0.29097222222222224</v>
      </c>
      <c r="O205" s="51">
        <v>0</v>
      </c>
      <c r="P205" s="51" t="s">
        <v>16</v>
      </c>
      <c r="Q205" s="51"/>
      <c r="R205" s="51"/>
      <c r="S205" s="51"/>
      <c r="T205" s="97">
        <f t="shared" si="45"/>
        <v>0.28125</v>
      </c>
      <c r="U205" s="97">
        <f t="shared" si="46"/>
        <v>0.25</v>
      </c>
      <c r="V205" s="41" t="str">
        <f>IFERROR(VLOOKUP(L205,'[1]ZESTAWIENIE NUMERÓW BOCZNYCH'!$A:$B,1,0),"")</f>
        <v/>
      </c>
      <c r="W205" s="51" t="str">
        <f>IFERROR(VLOOKUP(V205,'[1]ZESTAWIENIE NUMERÓW BOCZNYCH'!$A:$B,2,0),P205)</f>
        <v>B</v>
      </c>
      <c r="X205" s="51">
        <f>VLOOKUP(W205,'[1]LICZBA MIEJSC'!$A:$C,2,0)</f>
        <v>20</v>
      </c>
      <c r="Y205" s="51">
        <f>VLOOKUP(W205,'[1]LICZBA MIEJSC'!$A:$C,3,0)</f>
        <v>0</v>
      </c>
      <c r="Z205" s="51">
        <f t="shared" si="42"/>
        <v>20</v>
      </c>
      <c r="AA205" s="41">
        <f t="shared" si="43"/>
        <v>0</v>
      </c>
      <c r="AB205" s="101">
        <f t="shared" si="44"/>
        <v>0</v>
      </c>
    </row>
    <row r="206" spans="1:28" hidden="1" x14ac:dyDescent="0.25">
      <c r="A206" s="28" t="s">
        <v>242</v>
      </c>
      <c r="B206" s="159">
        <v>205</v>
      </c>
      <c r="C206" s="51">
        <v>1</v>
      </c>
      <c r="D206" s="51"/>
      <c r="E206" s="51"/>
      <c r="F206" s="51" t="s">
        <v>243</v>
      </c>
      <c r="G206" s="141" t="str">
        <f t="shared" si="41"/>
        <v>rk_11</v>
      </c>
      <c r="H206" s="167" t="s">
        <v>619</v>
      </c>
      <c r="I206" s="164">
        <v>43270</v>
      </c>
      <c r="J206" s="48" t="s">
        <v>141</v>
      </c>
      <c r="K206" s="168" t="s">
        <v>246</v>
      </c>
      <c r="L206" s="51"/>
      <c r="M206" s="157"/>
      <c r="N206" s="43">
        <v>0.29652777777777778</v>
      </c>
      <c r="O206" s="51">
        <v>1</v>
      </c>
      <c r="P206" s="51" t="s">
        <v>12</v>
      </c>
      <c r="Q206" s="51"/>
      <c r="R206" s="51"/>
      <c r="S206" s="51"/>
      <c r="T206" s="97">
        <f t="shared" si="45"/>
        <v>0.29166666666666663</v>
      </c>
      <c r="U206" s="97">
        <f t="shared" si="46"/>
        <v>0.29166666666666663</v>
      </c>
      <c r="V206" s="41" t="str">
        <f>IFERROR(VLOOKUP(L206,'[1]ZESTAWIENIE NUMERÓW BOCZNYCH'!$A:$B,1,0),"")</f>
        <v/>
      </c>
      <c r="W206" s="51" t="str">
        <f>IFERROR(VLOOKUP(V206,'[1]ZESTAWIENIE NUMERÓW BOCZNYCH'!$A:$B,2,0),P206)</f>
        <v>T</v>
      </c>
      <c r="X206" s="51">
        <f>VLOOKUP(W206,'[1]LICZBA MIEJSC'!$A:$C,2,0)</f>
        <v>55</v>
      </c>
      <c r="Y206" s="51">
        <f>VLOOKUP(W206,'[1]LICZBA MIEJSC'!$A:$C,3,0)</f>
        <v>0</v>
      </c>
      <c r="Z206" s="51">
        <f t="shared" si="42"/>
        <v>55</v>
      </c>
      <c r="AA206" s="41">
        <f t="shared" si="43"/>
        <v>6</v>
      </c>
      <c r="AB206" s="101">
        <f t="shared" si="44"/>
        <v>0.10909090909090909</v>
      </c>
    </row>
    <row r="207" spans="1:28" hidden="1" x14ac:dyDescent="0.25">
      <c r="A207" s="28" t="s">
        <v>242</v>
      </c>
      <c r="B207" s="159">
        <v>206</v>
      </c>
      <c r="C207" s="51">
        <v>1</v>
      </c>
      <c r="D207" s="51"/>
      <c r="E207" s="51"/>
      <c r="F207" s="51" t="s">
        <v>243</v>
      </c>
      <c r="G207" s="141" t="str">
        <f t="shared" si="41"/>
        <v>rk_11</v>
      </c>
      <c r="H207" s="167" t="s">
        <v>620</v>
      </c>
      <c r="I207" s="139">
        <v>43270</v>
      </c>
      <c r="J207" s="48" t="s">
        <v>141</v>
      </c>
      <c r="K207" s="168" t="s">
        <v>133</v>
      </c>
      <c r="L207" s="51" t="s">
        <v>247</v>
      </c>
      <c r="M207" s="141" t="s">
        <v>244</v>
      </c>
      <c r="N207" s="43">
        <v>0.29930555555555555</v>
      </c>
      <c r="O207" s="51">
        <v>1</v>
      </c>
      <c r="P207" s="51" t="s">
        <v>14</v>
      </c>
      <c r="Q207" s="51"/>
      <c r="R207" s="51"/>
      <c r="S207" s="51"/>
      <c r="T207" s="97">
        <f t="shared" si="45"/>
        <v>0.29166666666666663</v>
      </c>
      <c r="U207" s="97">
        <f t="shared" si="46"/>
        <v>0.29166666666666663</v>
      </c>
      <c r="V207" s="41" t="str">
        <f>IFERROR(VLOOKUP(L207,'[1]ZESTAWIENIE NUMERÓW BOCZNYCH'!$A:$B,1,0),"")</f>
        <v/>
      </c>
      <c r="W207" s="51" t="str">
        <f>IFERROR(VLOOKUP(V207,'[1]ZESTAWIENIE NUMERÓW BOCZNYCH'!$A:$B,2,0),P207)</f>
        <v>AK</v>
      </c>
      <c r="X207" s="51">
        <f>VLOOKUP(W207,'[1]LICZBA MIEJSC'!$A:$C,2,0)</f>
        <v>20</v>
      </c>
      <c r="Y207" s="51">
        <f>VLOOKUP(W207,'[1]LICZBA MIEJSC'!$A:$C,3,0)</f>
        <v>60</v>
      </c>
      <c r="Z207" s="51">
        <f t="shared" si="42"/>
        <v>80</v>
      </c>
      <c r="AA207" s="41">
        <f t="shared" si="43"/>
        <v>8</v>
      </c>
      <c r="AB207" s="101">
        <f t="shared" si="44"/>
        <v>0.1</v>
      </c>
    </row>
    <row r="208" spans="1:28" hidden="1" x14ac:dyDescent="0.25">
      <c r="A208" s="28" t="s">
        <v>242</v>
      </c>
      <c r="B208" s="159">
        <v>207</v>
      </c>
      <c r="C208" s="51">
        <v>1</v>
      </c>
      <c r="D208" s="51"/>
      <c r="E208" s="51"/>
      <c r="F208" s="51" t="s">
        <v>243</v>
      </c>
      <c r="G208" s="141" t="str">
        <f t="shared" si="41"/>
        <v>rk_11</v>
      </c>
      <c r="H208" s="167" t="s">
        <v>620</v>
      </c>
      <c r="I208" s="164">
        <v>43270</v>
      </c>
      <c r="J208" s="48" t="s">
        <v>141</v>
      </c>
      <c r="K208" s="168" t="s">
        <v>240</v>
      </c>
      <c r="L208" s="51"/>
      <c r="M208" s="141" t="s">
        <v>244</v>
      </c>
      <c r="N208" s="43">
        <v>0.3125</v>
      </c>
      <c r="O208" s="51">
        <v>3</v>
      </c>
      <c r="P208" s="51" t="s">
        <v>16</v>
      </c>
      <c r="Q208" s="51"/>
      <c r="R208" s="51"/>
      <c r="S208" s="51"/>
      <c r="T208" s="97">
        <f t="shared" si="45"/>
        <v>0.3125</v>
      </c>
      <c r="U208" s="97">
        <f t="shared" si="46"/>
        <v>0.29166666666666663</v>
      </c>
      <c r="V208" s="41" t="str">
        <f>IFERROR(VLOOKUP(L208,'[1]ZESTAWIENIE NUMERÓW BOCZNYCH'!$A:$B,1,0),"")</f>
        <v/>
      </c>
      <c r="W208" s="51" t="str">
        <f>IFERROR(VLOOKUP(V208,'[1]ZESTAWIENIE NUMERÓW BOCZNYCH'!$A:$B,2,0),P208)</f>
        <v>B</v>
      </c>
      <c r="X208" s="51">
        <f>VLOOKUP(W208,'[1]LICZBA MIEJSC'!$A:$C,2,0)</f>
        <v>20</v>
      </c>
      <c r="Y208" s="51">
        <f>VLOOKUP(W208,'[1]LICZBA MIEJSC'!$A:$C,3,0)</f>
        <v>0</v>
      </c>
      <c r="Z208" s="51">
        <f t="shared" si="42"/>
        <v>20</v>
      </c>
      <c r="AA208" s="41">
        <f t="shared" si="43"/>
        <v>18</v>
      </c>
      <c r="AB208" s="101">
        <f t="shared" si="44"/>
        <v>0.9</v>
      </c>
    </row>
    <row r="209" spans="1:28" hidden="1" x14ac:dyDescent="0.25">
      <c r="A209" s="28" t="s">
        <v>242</v>
      </c>
      <c r="B209" s="159">
        <v>208</v>
      </c>
      <c r="C209" s="51">
        <v>1</v>
      </c>
      <c r="D209" s="51"/>
      <c r="E209" s="51"/>
      <c r="F209" s="51" t="s">
        <v>243</v>
      </c>
      <c r="G209" s="141" t="str">
        <f t="shared" si="41"/>
        <v>rk_11</v>
      </c>
      <c r="H209" s="167" t="s">
        <v>620</v>
      </c>
      <c r="I209" s="139">
        <v>43270</v>
      </c>
      <c r="J209" s="48" t="s">
        <v>141</v>
      </c>
      <c r="K209" s="168" t="s">
        <v>188</v>
      </c>
      <c r="L209" s="51"/>
      <c r="M209" s="157"/>
      <c r="N209" s="43">
        <v>0.34097222222222223</v>
      </c>
      <c r="O209" s="51">
        <v>2</v>
      </c>
      <c r="P209" s="51" t="s">
        <v>16</v>
      </c>
      <c r="Q209" s="51"/>
      <c r="R209" s="51"/>
      <c r="S209" s="51"/>
      <c r="T209" s="97">
        <f t="shared" si="45"/>
        <v>0.33333333333333331</v>
      </c>
      <c r="U209" s="97">
        <f t="shared" si="46"/>
        <v>0.33333333333333331</v>
      </c>
      <c r="V209" s="41" t="str">
        <f>IFERROR(VLOOKUP(L209,'[1]ZESTAWIENIE NUMERÓW BOCZNYCH'!$A:$B,1,0),"")</f>
        <v/>
      </c>
      <c r="W209" s="51" t="str">
        <f>IFERROR(VLOOKUP(V209,'[1]ZESTAWIENIE NUMERÓW BOCZNYCH'!$A:$B,2,0),P209)</f>
        <v>B</v>
      </c>
      <c r="X209" s="51">
        <f>VLOOKUP(W209,'[1]LICZBA MIEJSC'!$A:$C,2,0)</f>
        <v>20</v>
      </c>
      <c r="Y209" s="51">
        <f>VLOOKUP(W209,'[1]LICZBA MIEJSC'!$A:$C,3,0)</f>
        <v>0</v>
      </c>
      <c r="Z209" s="51">
        <f t="shared" si="42"/>
        <v>20</v>
      </c>
      <c r="AA209" s="41">
        <f t="shared" si="43"/>
        <v>10</v>
      </c>
      <c r="AB209" s="101">
        <f t="shared" si="44"/>
        <v>0.5</v>
      </c>
    </row>
    <row r="210" spans="1:28" hidden="1" x14ac:dyDescent="0.25">
      <c r="A210" s="28" t="s">
        <v>242</v>
      </c>
      <c r="B210" s="159">
        <v>209</v>
      </c>
      <c r="C210" s="51">
        <v>1</v>
      </c>
      <c r="D210" s="51"/>
      <c r="E210" s="51"/>
      <c r="F210" s="51" t="s">
        <v>243</v>
      </c>
      <c r="G210" s="141" t="str">
        <f t="shared" si="41"/>
        <v>rk_11</v>
      </c>
      <c r="H210" s="167" t="s">
        <v>620</v>
      </c>
      <c r="I210" s="164">
        <v>43270</v>
      </c>
      <c r="J210" s="313" t="s">
        <v>141</v>
      </c>
      <c r="K210" s="168" t="s">
        <v>188</v>
      </c>
      <c r="L210" s="51"/>
      <c r="M210" s="157"/>
      <c r="N210" s="43">
        <v>0.34722222222222227</v>
      </c>
      <c r="O210" s="51">
        <v>2</v>
      </c>
      <c r="P210" s="51" t="s">
        <v>12</v>
      </c>
      <c r="Q210" s="51"/>
      <c r="R210" s="51"/>
      <c r="S210" s="51"/>
      <c r="T210" s="97">
        <f t="shared" si="45"/>
        <v>0.34375</v>
      </c>
      <c r="U210" s="97">
        <f t="shared" si="46"/>
        <v>0.33333333333333331</v>
      </c>
      <c r="V210" s="41" t="str">
        <f>IFERROR(VLOOKUP(L210,'[1]ZESTAWIENIE NUMERÓW BOCZNYCH'!$A:$B,1,0),"")</f>
        <v/>
      </c>
      <c r="W210" s="51" t="str">
        <f>IFERROR(VLOOKUP(V210,'[1]ZESTAWIENIE NUMERÓW BOCZNYCH'!$A:$B,2,0),P210)</f>
        <v>T</v>
      </c>
      <c r="X210" s="51">
        <f>VLOOKUP(W210,'[1]LICZBA MIEJSC'!$A:$C,2,0)</f>
        <v>55</v>
      </c>
      <c r="Y210" s="51">
        <f>VLOOKUP(W210,'[1]LICZBA MIEJSC'!$A:$C,3,0)</f>
        <v>0</v>
      </c>
      <c r="Z210" s="51">
        <f t="shared" si="42"/>
        <v>55</v>
      </c>
      <c r="AA210" s="41">
        <f t="shared" si="43"/>
        <v>28</v>
      </c>
      <c r="AB210" s="101">
        <f t="shared" si="44"/>
        <v>0.50909090909090904</v>
      </c>
    </row>
    <row r="211" spans="1:28" hidden="1" x14ac:dyDescent="0.25">
      <c r="A211" s="28" t="s">
        <v>242</v>
      </c>
      <c r="B211" s="159">
        <v>210</v>
      </c>
      <c r="C211" s="51">
        <v>1</v>
      </c>
      <c r="D211" s="51"/>
      <c r="E211" s="51"/>
      <c r="F211" s="51" t="s">
        <v>243</v>
      </c>
      <c r="G211" s="141" t="str">
        <f t="shared" si="41"/>
        <v>rk_11</v>
      </c>
      <c r="H211" s="167" t="s">
        <v>620</v>
      </c>
      <c r="I211" s="164">
        <v>43270</v>
      </c>
      <c r="J211" s="313" t="s">
        <v>141</v>
      </c>
      <c r="K211" s="168" t="s">
        <v>240</v>
      </c>
      <c r="L211" s="318"/>
      <c r="M211" s="141" t="s">
        <v>244</v>
      </c>
      <c r="N211" s="43">
        <v>0.39305555555555555</v>
      </c>
      <c r="O211" s="51">
        <v>3</v>
      </c>
      <c r="P211" s="51" t="s">
        <v>16</v>
      </c>
      <c r="Q211" s="51"/>
      <c r="R211" s="51"/>
      <c r="S211" s="51"/>
      <c r="T211" s="97">
        <f t="shared" si="45"/>
        <v>0.38541666666666663</v>
      </c>
      <c r="U211" s="97">
        <f t="shared" si="46"/>
        <v>0.375</v>
      </c>
      <c r="V211" s="41" t="str">
        <f>IFERROR(VLOOKUP(L211,'[1]ZESTAWIENIE NUMERÓW BOCZNYCH'!$A:$B,1,0),"")</f>
        <v/>
      </c>
      <c r="W211" s="51" t="str">
        <f>IFERROR(VLOOKUP(V211,'[1]ZESTAWIENIE NUMERÓW BOCZNYCH'!$A:$B,2,0),P211)</f>
        <v>B</v>
      </c>
      <c r="X211" s="51">
        <f>VLOOKUP(W211,'[1]LICZBA MIEJSC'!$A:$C,2,0)</f>
        <v>20</v>
      </c>
      <c r="Y211" s="51">
        <f>VLOOKUP(W211,'[1]LICZBA MIEJSC'!$A:$C,3,0)</f>
        <v>0</v>
      </c>
      <c r="Z211" s="51">
        <f t="shared" si="42"/>
        <v>20</v>
      </c>
      <c r="AA211" s="41">
        <f t="shared" si="43"/>
        <v>18</v>
      </c>
      <c r="AB211" s="101">
        <f t="shared" si="44"/>
        <v>0.9</v>
      </c>
    </row>
    <row r="212" spans="1:28" hidden="1" x14ac:dyDescent="0.25">
      <c r="A212" s="28" t="s">
        <v>242</v>
      </c>
      <c r="B212" s="159">
        <v>211</v>
      </c>
      <c r="C212" s="51">
        <v>1</v>
      </c>
      <c r="D212" s="51"/>
      <c r="E212" s="51"/>
      <c r="F212" s="51" t="s">
        <v>243</v>
      </c>
      <c r="G212" s="141" t="str">
        <f t="shared" si="41"/>
        <v>rk_11</v>
      </c>
      <c r="H212" s="167" t="s">
        <v>619</v>
      </c>
      <c r="I212" s="139">
        <v>43270</v>
      </c>
      <c r="J212" s="317" t="s">
        <v>158</v>
      </c>
      <c r="K212" s="155" t="s">
        <v>158</v>
      </c>
      <c r="L212" s="51"/>
      <c r="M212" s="157"/>
      <c r="N212" s="43">
        <v>0.62013888888888891</v>
      </c>
      <c r="O212" s="51">
        <v>2</v>
      </c>
      <c r="P212" s="51" t="s">
        <v>12</v>
      </c>
      <c r="Q212" s="51"/>
      <c r="R212" s="51"/>
      <c r="S212" s="51"/>
      <c r="T212" s="97">
        <f t="shared" si="45"/>
        <v>0.61458333333333326</v>
      </c>
      <c r="U212" s="97">
        <f t="shared" si="46"/>
        <v>0.58333333333333326</v>
      </c>
      <c r="V212" s="41" t="str">
        <f>IFERROR(VLOOKUP(L212,'[1]ZESTAWIENIE NUMERÓW BOCZNYCH'!$A:$B,1,0),"")</f>
        <v/>
      </c>
      <c r="W212" s="51" t="str">
        <f>IFERROR(VLOOKUP(V212,'[1]ZESTAWIENIE NUMERÓW BOCZNYCH'!$A:$B,2,0),P212)</f>
        <v>T</v>
      </c>
      <c r="X212" s="51">
        <f>VLOOKUP(W212,'[1]LICZBA MIEJSC'!$A:$C,2,0)</f>
        <v>55</v>
      </c>
      <c r="Y212" s="51">
        <f>VLOOKUP(W212,'[1]LICZBA MIEJSC'!$A:$C,3,0)</f>
        <v>0</v>
      </c>
      <c r="Z212" s="51">
        <f t="shared" si="42"/>
        <v>55</v>
      </c>
      <c r="AA212" s="41">
        <f t="shared" si="43"/>
        <v>28</v>
      </c>
      <c r="AB212" s="101">
        <f t="shared" si="44"/>
        <v>0.50909090909090904</v>
      </c>
    </row>
    <row r="213" spans="1:28" hidden="1" x14ac:dyDescent="0.25">
      <c r="A213" s="28" t="s">
        <v>242</v>
      </c>
      <c r="B213" s="159">
        <v>212</v>
      </c>
      <c r="C213" s="51">
        <v>1</v>
      </c>
      <c r="D213" s="51"/>
      <c r="E213" s="51"/>
      <c r="F213" s="51" t="s">
        <v>243</v>
      </c>
      <c r="G213" s="141" t="str">
        <f t="shared" si="41"/>
        <v>rk_11</v>
      </c>
      <c r="H213" s="167" t="s">
        <v>620</v>
      </c>
      <c r="I213" s="164">
        <v>43270</v>
      </c>
      <c r="J213" s="48" t="s">
        <v>141</v>
      </c>
      <c r="K213" s="168" t="s">
        <v>240</v>
      </c>
      <c r="L213" s="51"/>
      <c r="M213" s="141" t="s">
        <v>244</v>
      </c>
      <c r="N213" s="43">
        <v>0.62222222222222223</v>
      </c>
      <c r="O213" s="51">
        <v>3</v>
      </c>
      <c r="P213" s="51" t="s">
        <v>16</v>
      </c>
      <c r="Q213" s="51"/>
      <c r="R213" s="51"/>
      <c r="S213" s="51"/>
      <c r="T213" s="97">
        <f t="shared" si="45"/>
        <v>0.61458333333333326</v>
      </c>
      <c r="U213" s="97">
        <f t="shared" si="46"/>
        <v>0.58333333333333326</v>
      </c>
      <c r="V213" s="41" t="str">
        <f>IFERROR(VLOOKUP(L213,'[1]ZESTAWIENIE NUMERÓW BOCZNYCH'!$A:$B,1,0),"")</f>
        <v/>
      </c>
      <c r="W213" s="51" t="str">
        <f>IFERROR(VLOOKUP(V213,'[1]ZESTAWIENIE NUMERÓW BOCZNYCH'!$A:$B,2,0),P213)</f>
        <v>B</v>
      </c>
      <c r="X213" s="51">
        <f>VLOOKUP(W213,'[1]LICZBA MIEJSC'!$A:$C,2,0)</f>
        <v>20</v>
      </c>
      <c r="Y213" s="51">
        <f>VLOOKUP(W213,'[1]LICZBA MIEJSC'!$A:$C,3,0)</f>
        <v>0</v>
      </c>
      <c r="Z213" s="51">
        <f t="shared" si="42"/>
        <v>20</v>
      </c>
      <c r="AA213" s="41">
        <f t="shared" si="43"/>
        <v>18</v>
      </c>
      <c r="AB213" s="101">
        <f t="shared" si="44"/>
        <v>0.9</v>
      </c>
    </row>
    <row r="214" spans="1:28" hidden="1" x14ac:dyDescent="0.25">
      <c r="A214" s="28" t="s">
        <v>242</v>
      </c>
      <c r="B214" s="159">
        <v>213</v>
      </c>
      <c r="C214" s="51">
        <v>2</v>
      </c>
      <c r="D214" s="51"/>
      <c r="E214" s="51"/>
      <c r="F214" s="51" t="s">
        <v>243</v>
      </c>
      <c r="G214" s="141" t="str">
        <f t="shared" si="41"/>
        <v>rk_11</v>
      </c>
      <c r="H214" s="167" t="s">
        <v>620</v>
      </c>
      <c r="I214" s="139">
        <v>43270</v>
      </c>
      <c r="J214" s="317" t="s">
        <v>157</v>
      </c>
      <c r="K214" s="168" t="s">
        <v>248</v>
      </c>
      <c r="L214" s="51"/>
      <c r="M214" s="141" t="s">
        <v>244</v>
      </c>
      <c r="N214" s="43">
        <v>0.62430555555555556</v>
      </c>
      <c r="O214" s="51">
        <v>2</v>
      </c>
      <c r="P214" s="51" t="s">
        <v>16</v>
      </c>
      <c r="Q214" s="51"/>
      <c r="R214" s="51"/>
      <c r="S214" s="51"/>
      <c r="T214" s="97">
        <f t="shared" si="45"/>
        <v>0.61458333333333326</v>
      </c>
      <c r="U214" s="97">
        <f t="shared" si="46"/>
        <v>0.58333333333333326</v>
      </c>
      <c r="V214" s="41" t="str">
        <f>IFERROR(VLOOKUP(L214,'[1]ZESTAWIENIE NUMERÓW BOCZNYCH'!$A:$B,1,0),"")</f>
        <v/>
      </c>
      <c r="W214" s="51" t="str">
        <f>IFERROR(VLOOKUP(V214,'[1]ZESTAWIENIE NUMERÓW BOCZNYCH'!$A:$B,2,0),P214)</f>
        <v>B</v>
      </c>
      <c r="X214" s="51">
        <f>VLOOKUP(W214,'[1]LICZBA MIEJSC'!$A:$C,2,0)</f>
        <v>20</v>
      </c>
      <c r="Y214" s="51">
        <f>VLOOKUP(W214,'[1]LICZBA MIEJSC'!$A:$C,3,0)</f>
        <v>0</v>
      </c>
      <c r="Z214" s="51">
        <f t="shared" si="42"/>
        <v>20</v>
      </c>
      <c r="AA214" s="41">
        <f t="shared" si="43"/>
        <v>10</v>
      </c>
      <c r="AB214" s="101">
        <f t="shared" si="44"/>
        <v>0.5</v>
      </c>
    </row>
    <row r="215" spans="1:28" hidden="1" x14ac:dyDescent="0.25">
      <c r="A215" s="28" t="s">
        <v>242</v>
      </c>
      <c r="B215" s="159">
        <v>214</v>
      </c>
      <c r="C215" s="51">
        <v>2</v>
      </c>
      <c r="D215" s="51"/>
      <c r="E215" s="51"/>
      <c r="F215" s="51" t="s">
        <v>243</v>
      </c>
      <c r="G215" s="141" t="str">
        <f t="shared" si="41"/>
        <v>rk_11</v>
      </c>
      <c r="H215" s="167" t="s">
        <v>620</v>
      </c>
      <c r="I215" s="164">
        <v>43270</v>
      </c>
      <c r="J215" s="317" t="s">
        <v>158</v>
      </c>
      <c r="K215" s="155" t="s">
        <v>158</v>
      </c>
      <c r="L215" s="51"/>
      <c r="M215" s="157"/>
      <c r="N215" s="43">
        <v>0.62777777777777777</v>
      </c>
      <c r="O215" s="51">
        <v>1</v>
      </c>
      <c r="P215" s="51" t="s">
        <v>16</v>
      </c>
      <c r="Q215" s="51"/>
      <c r="R215" s="51"/>
      <c r="S215" s="51"/>
      <c r="T215" s="97">
        <f t="shared" si="45"/>
        <v>0.625</v>
      </c>
      <c r="U215" s="97">
        <f t="shared" si="46"/>
        <v>0.625</v>
      </c>
      <c r="V215" s="41" t="str">
        <f>IFERROR(VLOOKUP(L215,'[1]ZESTAWIENIE NUMERÓW BOCZNYCH'!$A:$B,1,0),"")</f>
        <v/>
      </c>
      <c r="W215" s="51" t="str">
        <f>IFERROR(VLOOKUP(V215,'[1]ZESTAWIENIE NUMERÓW BOCZNYCH'!$A:$B,2,0),P215)</f>
        <v>B</v>
      </c>
      <c r="X215" s="51">
        <f>VLOOKUP(W215,'[1]LICZBA MIEJSC'!$A:$C,2,0)</f>
        <v>20</v>
      </c>
      <c r="Y215" s="51">
        <f>VLOOKUP(W215,'[1]LICZBA MIEJSC'!$A:$C,3,0)</f>
        <v>0</v>
      </c>
      <c r="Z215" s="51">
        <f t="shared" si="42"/>
        <v>20</v>
      </c>
      <c r="AA215" s="41">
        <f t="shared" si="43"/>
        <v>2</v>
      </c>
      <c r="AB215" s="101">
        <f t="shared" si="44"/>
        <v>0.1</v>
      </c>
    </row>
    <row r="216" spans="1:28" hidden="1" x14ac:dyDescent="0.25">
      <c r="A216" s="28" t="s">
        <v>242</v>
      </c>
      <c r="B216" s="159">
        <v>215</v>
      </c>
      <c r="C216" s="51">
        <v>2</v>
      </c>
      <c r="D216" s="51"/>
      <c r="E216" s="51"/>
      <c r="F216" s="51" t="s">
        <v>243</v>
      </c>
      <c r="G216" s="141" t="str">
        <f t="shared" si="41"/>
        <v>rk_11</v>
      </c>
      <c r="H216" s="167" t="s">
        <v>620</v>
      </c>
      <c r="I216" s="139">
        <v>43270</v>
      </c>
      <c r="J216" s="316" t="s">
        <v>141</v>
      </c>
      <c r="K216" s="140" t="s">
        <v>229</v>
      </c>
      <c r="L216" s="314"/>
      <c r="M216" s="157" t="s">
        <v>244</v>
      </c>
      <c r="N216" s="43">
        <v>0.62916666666666665</v>
      </c>
      <c r="O216" s="51">
        <v>1</v>
      </c>
      <c r="P216" s="51" t="s">
        <v>16</v>
      </c>
      <c r="Q216" s="51"/>
      <c r="R216" s="51"/>
      <c r="S216" s="51"/>
      <c r="T216" s="97">
        <f t="shared" si="45"/>
        <v>0.625</v>
      </c>
      <c r="U216" s="97">
        <f t="shared" si="46"/>
        <v>0.625</v>
      </c>
      <c r="V216" s="41" t="str">
        <f>IFERROR(VLOOKUP(L216,'[1]ZESTAWIENIE NUMERÓW BOCZNYCH'!$A:$B,1,0),"")</f>
        <v/>
      </c>
      <c r="W216" s="51" t="str">
        <f>IFERROR(VLOOKUP(V216,'[1]ZESTAWIENIE NUMERÓW BOCZNYCH'!$A:$B,2,0),P216)</f>
        <v>B</v>
      </c>
      <c r="X216" s="51">
        <f>VLOOKUP(W216,'[1]LICZBA MIEJSC'!$A:$C,2,0)</f>
        <v>20</v>
      </c>
      <c r="Y216" s="51">
        <f>VLOOKUP(W216,'[1]LICZBA MIEJSC'!$A:$C,3,0)</f>
        <v>0</v>
      </c>
      <c r="Z216" s="51">
        <f t="shared" si="42"/>
        <v>20</v>
      </c>
      <c r="AA216" s="41">
        <f t="shared" si="43"/>
        <v>2</v>
      </c>
      <c r="AB216" s="101">
        <f t="shared" si="44"/>
        <v>0.1</v>
      </c>
    </row>
    <row r="217" spans="1:28" hidden="1" x14ac:dyDescent="0.25">
      <c r="A217" s="28" t="s">
        <v>242</v>
      </c>
      <c r="B217" s="159">
        <v>216</v>
      </c>
      <c r="C217" s="318">
        <v>2</v>
      </c>
      <c r="D217" s="318"/>
      <c r="E217" s="318"/>
      <c r="F217" s="51" t="s">
        <v>243</v>
      </c>
      <c r="G217" s="141" t="str">
        <f t="shared" si="41"/>
        <v>rk_11</v>
      </c>
      <c r="H217" s="167" t="s">
        <v>620</v>
      </c>
      <c r="I217" s="164">
        <v>43270</v>
      </c>
      <c r="J217" s="48" t="s">
        <v>141</v>
      </c>
      <c r="K217" s="168" t="s">
        <v>133</v>
      </c>
      <c r="L217" s="318"/>
      <c r="M217" s="141" t="s">
        <v>244</v>
      </c>
      <c r="N217" s="43">
        <v>0.63472222222222219</v>
      </c>
      <c r="O217" s="318">
        <v>3</v>
      </c>
      <c r="P217" s="318" t="s">
        <v>12</v>
      </c>
      <c r="Q217" s="51"/>
      <c r="R217" s="51"/>
      <c r="S217" s="51"/>
      <c r="T217" s="97">
        <f t="shared" si="45"/>
        <v>0.625</v>
      </c>
      <c r="U217" s="97">
        <f t="shared" si="46"/>
        <v>0.625</v>
      </c>
      <c r="V217" s="41" t="str">
        <f>IFERROR(VLOOKUP(L217,'[1]ZESTAWIENIE NUMERÓW BOCZNYCH'!$A:$B,1,0),"")</f>
        <v/>
      </c>
      <c r="W217" s="51" t="str">
        <f>IFERROR(VLOOKUP(V217,'[1]ZESTAWIENIE NUMERÓW BOCZNYCH'!$A:$B,2,0),P217)</f>
        <v>T</v>
      </c>
      <c r="X217" s="51">
        <f>VLOOKUP(W217,'[1]LICZBA MIEJSC'!$A:$C,2,0)</f>
        <v>55</v>
      </c>
      <c r="Y217" s="51">
        <f>VLOOKUP(W217,'[1]LICZBA MIEJSC'!$A:$C,3,0)</f>
        <v>0</v>
      </c>
      <c r="Z217" s="51">
        <f t="shared" si="42"/>
        <v>55</v>
      </c>
      <c r="AA217" s="41">
        <f t="shared" si="43"/>
        <v>50</v>
      </c>
      <c r="AB217" s="101">
        <f t="shared" si="44"/>
        <v>0.90909090909090906</v>
      </c>
    </row>
    <row r="218" spans="1:28" hidden="1" x14ac:dyDescent="0.25">
      <c r="A218" s="28" t="s">
        <v>242</v>
      </c>
      <c r="B218" s="159">
        <v>217</v>
      </c>
      <c r="C218" s="318">
        <v>2</v>
      </c>
      <c r="D218" s="318"/>
      <c r="E218" s="318"/>
      <c r="F218" s="51" t="s">
        <v>243</v>
      </c>
      <c r="G218" s="141" t="str">
        <f t="shared" si="41"/>
        <v>rk_11</v>
      </c>
      <c r="H218" s="141" t="s">
        <v>620</v>
      </c>
      <c r="I218" s="139">
        <v>43270</v>
      </c>
      <c r="J218" s="48" t="s">
        <v>141</v>
      </c>
      <c r="K218" s="168" t="s">
        <v>246</v>
      </c>
      <c r="L218" s="318"/>
      <c r="M218" s="141" t="s">
        <v>244</v>
      </c>
      <c r="N218" s="43">
        <v>0.63611111111111118</v>
      </c>
      <c r="O218" s="318">
        <v>2</v>
      </c>
      <c r="P218" s="318" t="s">
        <v>12</v>
      </c>
      <c r="Q218" s="51"/>
      <c r="R218" s="51"/>
      <c r="S218" s="51"/>
      <c r="T218" s="97">
        <f t="shared" si="45"/>
        <v>0.63541666666666663</v>
      </c>
      <c r="U218" s="97">
        <f t="shared" si="46"/>
        <v>0.625</v>
      </c>
      <c r="V218" s="41" t="str">
        <f>IFERROR(VLOOKUP(L218,'[1]ZESTAWIENIE NUMERÓW BOCZNYCH'!$A:$B,1,0),"")</f>
        <v/>
      </c>
      <c r="W218" s="51" t="str">
        <f>IFERROR(VLOOKUP(V218,'[1]ZESTAWIENIE NUMERÓW BOCZNYCH'!$A:$B,2,0),P218)</f>
        <v>T</v>
      </c>
      <c r="X218" s="51">
        <f>VLOOKUP(W218,'[1]LICZBA MIEJSC'!$A:$C,2,0)</f>
        <v>55</v>
      </c>
      <c r="Y218" s="51">
        <f>VLOOKUP(W218,'[1]LICZBA MIEJSC'!$A:$C,3,0)</f>
        <v>0</v>
      </c>
      <c r="Z218" s="51">
        <f t="shared" si="42"/>
        <v>55</v>
      </c>
      <c r="AA218" s="41">
        <f t="shared" si="43"/>
        <v>28</v>
      </c>
      <c r="AB218" s="101">
        <f t="shared" si="44"/>
        <v>0.50909090909090904</v>
      </c>
    </row>
    <row r="219" spans="1:28" hidden="1" x14ac:dyDescent="0.25">
      <c r="A219" s="28" t="s">
        <v>242</v>
      </c>
      <c r="B219" s="159">
        <v>218</v>
      </c>
      <c r="C219" s="51">
        <v>2</v>
      </c>
      <c r="D219" s="51"/>
      <c r="E219" s="51"/>
      <c r="F219" s="51" t="s">
        <v>243</v>
      </c>
      <c r="G219" s="141" t="str">
        <f t="shared" si="41"/>
        <v>rk_11</v>
      </c>
      <c r="H219" s="141" t="s">
        <v>620</v>
      </c>
      <c r="I219" s="139">
        <v>43270</v>
      </c>
      <c r="J219" s="48" t="s">
        <v>141</v>
      </c>
      <c r="K219" s="168" t="s">
        <v>133</v>
      </c>
      <c r="L219" s="51"/>
      <c r="M219" s="141" t="s">
        <v>244</v>
      </c>
      <c r="N219" s="43">
        <v>0.64027777777777783</v>
      </c>
      <c r="O219" s="51">
        <v>2</v>
      </c>
      <c r="P219" s="51" t="s">
        <v>12</v>
      </c>
      <c r="Q219" s="51"/>
      <c r="R219" s="51"/>
      <c r="S219" s="51"/>
      <c r="T219" s="97">
        <f t="shared" si="45"/>
        <v>0.63541666666666663</v>
      </c>
      <c r="U219" s="97">
        <f t="shared" si="46"/>
        <v>0.625</v>
      </c>
      <c r="V219" s="41" t="str">
        <f>IFERROR(VLOOKUP(L219,'[1]ZESTAWIENIE NUMERÓW BOCZNYCH'!$A:$B,1,0),"")</f>
        <v/>
      </c>
      <c r="W219" s="51" t="str">
        <f>IFERROR(VLOOKUP(V219,'[1]ZESTAWIENIE NUMERÓW BOCZNYCH'!$A:$B,2,0),P219)</f>
        <v>T</v>
      </c>
      <c r="X219" s="51">
        <f>VLOOKUP(W219,'[1]LICZBA MIEJSC'!$A:$C,2,0)</f>
        <v>55</v>
      </c>
      <c r="Y219" s="51">
        <f>VLOOKUP(W219,'[1]LICZBA MIEJSC'!$A:$C,3,0)</f>
        <v>0</v>
      </c>
      <c r="Z219" s="51">
        <f t="shared" si="42"/>
        <v>55</v>
      </c>
      <c r="AA219" s="41">
        <f t="shared" si="43"/>
        <v>28</v>
      </c>
      <c r="AB219" s="101">
        <f t="shared" si="44"/>
        <v>0.50909090909090904</v>
      </c>
    </row>
    <row r="220" spans="1:28" hidden="1" x14ac:dyDescent="0.25">
      <c r="A220" s="28" t="s">
        <v>242</v>
      </c>
      <c r="B220" s="159">
        <v>219</v>
      </c>
      <c r="C220" s="51">
        <v>2</v>
      </c>
      <c r="D220" s="51"/>
      <c r="E220" s="51"/>
      <c r="F220" s="51" t="s">
        <v>243</v>
      </c>
      <c r="G220" s="141" t="str">
        <f t="shared" si="41"/>
        <v>rk_11</v>
      </c>
      <c r="H220" s="141" t="s">
        <v>619</v>
      </c>
      <c r="I220" s="139">
        <v>43270</v>
      </c>
      <c r="J220" s="313" t="s">
        <v>141</v>
      </c>
      <c r="K220" s="168" t="s">
        <v>133</v>
      </c>
      <c r="L220" s="51" t="s">
        <v>249</v>
      </c>
      <c r="M220" s="157"/>
      <c r="N220" s="43">
        <v>0.64374999999999993</v>
      </c>
      <c r="O220" s="51">
        <v>3</v>
      </c>
      <c r="P220" s="51" t="s">
        <v>14</v>
      </c>
      <c r="Q220" s="51"/>
      <c r="R220" s="51"/>
      <c r="S220" s="51"/>
      <c r="T220" s="97">
        <f t="shared" si="45"/>
        <v>0.63541666666666663</v>
      </c>
      <c r="U220" s="97">
        <f t="shared" si="46"/>
        <v>0.625</v>
      </c>
      <c r="V220" s="41" t="str">
        <f>IFERROR(VLOOKUP(L220,'[1]ZESTAWIENIE NUMERÓW BOCZNYCH'!$A:$B,1,0),"")</f>
        <v/>
      </c>
      <c r="W220" s="51" t="str">
        <f>IFERROR(VLOOKUP(V220,'[1]ZESTAWIENIE NUMERÓW BOCZNYCH'!$A:$B,2,0),P220)</f>
        <v>AK</v>
      </c>
      <c r="X220" s="51">
        <f>VLOOKUP(W220,'[1]LICZBA MIEJSC'!$A:$C,2,0)</f>
        <v>20</v>
      </c>
      <c r="Y220" s="51">
        <f>VLOOKUP(W220,'[1]LICZBA MIEJSC'!$A:$C,3,0)</f>
        <v>60</v>
      </c>
      <c r="Z220" s="51">
        <f t="shared" si="42"/>
        <v>80</v>
      </c>
      <c r="AA220" s="41">
        <f t="shared" si="43"/>
        <v>18</v>
      </c>
      <c r="AB220" s="101">
        <f t="shared" si="44"/>
        <v>0.22500000000000001</v>
      </c>
    </row>
    <row r="221" spans="1:28" hidden="1" x14ac:dyDescent="0.25">
      <c r="A221" s="28" t="s">
        <v>242</v>
      </c>
      <c r="B221" s="159">
        <v>220</v>
      </c>
      <c r="C221" s="51">
        <v>2</v>
      </c>
      <c r="D221" s="51"/>
      <c r="E221" s="51"/>
      <c r="F221" s="51" t="s">
        <v>243</v>
      </c>
      <c r="G221" s="141" t="str">
        <f t="shared" si="41"/>
        <v>rk_11</v>
      </c>
      <c r="H221" s="141" t="s">
        <v>620</v>
      </c>
      <c r="I221" s="139">
        <v>43270</v>
      </c>
      <c r="J221" s="48" t="s">
        <v>141</v>
      </c>
      <c r="K221" s="168" t="s">
        <v>240</v>
      </c>
      <c r="L221" s="51"/>
      <c r="M221" s="141" t="s">
        <v>244</v>
      </c>
      <c r="N221" s="43">
        <v>0.66875000000000007</v>
      </c>
      <c r="O221" s="51">
        <v>2</v>
      </c>
      <c r="P221" s="51" t="s">
        <v>16</v>
      </c>
      <c r="Q221" s="51"/>
      <c r="R221" s="51"/>
      <c r="S221" s="51"/>
      <c r="T221" s="97">
        <f t="shared" si="45"/>
        <v>0.66666666666666663</v>
      </c>
      <c r="U221" s="97">
        <f t="shared" si="46"/>
        <v>0.66666666666666663</v>
      </c>
      <c r="V221" s="41" t="str">
        <f>IFERROR(VLOOKUP(L221,'[1]ZESTAWIENIE NUMERÓW BOCZNYCH'!$A:$B,1,0),"")</f>
        <v/>
      </c>
      <c r="W221" s="51" t="str">
        <f>IFERROR(VLOOKUP(V221,'[1]ZESTAWIENIE NUMERÓW BOCZNYCH'!$A:$B,2,0),P221)</f>
        <v>B</v>
      </c>
      <c r="X221" s="51">
        <f>VLOOKUP(W221,'[1]LICZBA MIEJSC'!$A:$C,2,0)</f>
        <v>20</v>
      </c>
      <c r="Y221" s="51">
        <f>VLOOKUP(W221,'[1]LICZBA MIEJSC'!$A:$C,3,0)</f>
        <v>0</v>
      </c>
      <c r="Z221" s="51">
        <f t="shared" si="42"/>
        <v>20</v>
      </c>
      <c r="AA221" s="41">
        <f t="shared" si="43"/>
        <v>10</v>
      </c>
      <c r="AB221" s="101">
        <f t="shared" si="44"/>
        <v>0.5</v>
      </c>
    </row>
    <row r="222" spans="1:28" hidden="1" x14ac:dyDescent="0.25">
      <c r="A222" s="28" t="s">
        <v>242</v>
      </c>
      <c r="B222" s="159">
        <v>221</v>
      </c>
      <c r="C222" s="51">
        <v>2</v>
      </c>
      <c r="D222" s="51"/>
      <c r="E222" s="51"/>
      <c r="F222" s="51" t="s">
        <v>243</v>
      </c>
      <c r="G222" s="141" t="str">
        <f t="shared" ref="G222:G233" si="47">IF(ISERROR(RIGHT(LEFT(F222,FIND("_",MID(F222,4,150))+2))*1),LEFT(F222,FIND("_",MID(F222,4,150))+1),LEFT(F222,FIND("_",MID(F222,4,150))+2))</f>
        <v>rk_11</v>
      </c>
      <c r="H222" s="141" t="s">
        <v>620</v>
      </c>
      <c r="I222" s="139">
        <v>43270</v>
      </c>
      <c r="J222" s="48" t="s">
        <v>141</v>
      </c>
      <c r="K222" s="168" t="s">
        <v>133</v>
      </c>
      <c r="L222" s="51" t="s">
        <v>249</v>
      </c>
      <c r="M222" s="157"/>
      <c r="N222" s="43">
        <v>0.6777777777777777</v>
      </c>
      <c r="O222" s="51">
        <v>0</v>
      </c>
      <c r="P222" s="51" t="s">
        <v>14</v>
      </c>
      <c r="Q222" s="51"/>
      <c r="R222" s="51"/>
      <c r="S222" s="51"/>
      <c r="T222" s="97">
        <f t="shared" si="45"/>
        <v>0.67708333333333326</v>
      </c>
      <c r="U222" s="97">
        <f t="shared" si="46"/>
        <v>0.66666666666666663</v>
      </c>
      <c r="V222" s="41" t="str">
        <f>IFERROR(VLOOKUP(L222,'[1]ZESTAWIENIE NUMERÓW BOCZNYCH'!$A:$B,1,0),"")</f>
        <v/>
      </c>
      <c r="W222" s="51" t="str">
        <f>IFERROR(VLOOKUP(V222,'[1]ZESTAWIENIE NUMERÓW BOCZNYCH'!$A:$B,2,0),P222)</f>
        <v>AK</v>
      </c>
      <c r="X222" s="51">
        <f>VLOOKUP(W222,'[1]LICZBA MIEJSC'!$A:$C,2,0)</f>
        <v>20</v>
      </c>
      <c r="Y222" s="51">
        <f>VLOOKUP(W222,'[1]LICZBA MIEJSC'!$A:$C,3,0)</f>
        <v>60</v>
      </c>
      <c r="Z222" s="51">
        <f t="shared" ref="Z222:Z233" si="48">X222+Y222</f>
        <v>80</v>
      </c>
      <c r="AA222" s="41">
        <f t="shared" ref="AA222:AA233" si="49">ROUND(IF(O222=$AD$1,0,IF(O222=$AF$1,Z222*0.1,IF(O222=$AH$1,X222/2,IF(O222=$AJ$1,X222*0.9,IF(O222=$AL$1,X222+(Y222*0.5),IF(O222=$AN$1,Z222*0.9,IF(O222=$AP$1,Z222*1.1,"BŁĄD"))))))),0)</f>
        <v>0</v>
      </c>
      <c r="AB222" s="101">
        <f t="shared" ref="AB222:AB233" si="50">AA222/Z222</f>
        <v>0</v>
      </c>
    </row>
    <row r="223" spans="1:28" hidden="1" x14ac:dyDescent="0.25">
      <c r="A223" s="28" t="s">
        <v>242</v>
      </c>
      <c r="B223" s="159">
        <v>222</v>
      </c>
      <c r="C223" s="51">
        <v>2</v>
      </c>
      <c r="D223" s="51"/>
      <c r="E223" s="51"/>
      <c r="F223" s="51" t="s">
        <v>243</v>
      </c>
      <c r="G223" s="141" t="str">
        <f t="shared" si="47"/>
        <v>rk_11</v>
      </c>
      <c r="H223" s="141" t="s">
        <v>619</v>
      </c>
      <c r="I223" s="139">
        <v>43270</v>
      </c>
      <c r="J223" s="48" t="s">
        <v>142</v>
      </c>
      <c r="K223" s="168" t="s">
        <v>250</v>
      </c>
      <c r="L223" s="51"/>
      <c r="M223" s="157"/>
      <c r="N223" s="43">
        <v>0.67986111111111114</v>
      </c>
      <c r="O223" s="51">
        <v>0</v>
      </c>
      <c r="P223" s="51" t="s">
        <v>16</v>
      </c>
      <c r="Q223" s="51"/>
      <c r="R223" s="51"/>
      <c r="S223" s="51"/>
      <c r="T223" s="97">
        <f t="shared" si="45"/>
        <v>0.67708333333333326</v>
      </c>
      <c r="U223" s="97">
        <f t="shared" si="46"/>
        <v>0.66666666666666663</v>
      </c>
      <c r="V223" s="41" t="str">
        <f>IFERROR(VLOOKUP(L223,'[1]ZESTAWIENIE NUMERÓW BOCZNYCH'!$A:$B,1,0),"")</f>
        <v/>
      </c>
      <c r="W223" s="51" t="str">
        <f>IFERROR(VLOOKUP(V223,'[1]ZESTAWIENIE NUMERÓW BOCZNYCH'!$A:$B,2,0),P223)</f>
        <v>B</v>
      </c>
      <c r="X223" s="51">
        <f>VLOOKUP(W223,'[1]LICZBA MIEJSC'!$A:$C,2,0)</f>
        <v>20</v>
      </c>
      <c r="Y223" s="51">
        <f>VLOOKUP(W223,'[1]LICZBA MIEJSC'!$A:$C,3,0)</f>
        <v>0</v>
      </c>
      <c r="Z223" s="51">
        <f t="shared" si="48"/>
        <v>20</v>
      </c>
      <c r="AA223" s="41">
        <f t="shared" si="49"/>
        <v>0</v>
      </c>
      <c r="AB223" s="101">
        <f t="shared" si="50"/>
        <v>0</v>
      </c>
    </row>
    <row r="224" spans="1:28" hidden="1" x14ac:dyDescent="0.25">
      <c r="A224" s="28" t="s">
        <v>242</v>
      </c>
      <c r="B224" s="159">
        <v>223</v>
      </c>
      <c r="C224" s="51">
        <v>2</v>
      </c>
      <c r="D224" s="51"/>
      <c r="E224" s="51"/>
      <c r="F224" s="51" t="s">
        <v>243</v>
      </c>
      <c r="G224" s="141" t="str">
        <f t="shared" si="47"/>
        <v>rk_11</v>
      </c>
      <c r="H224" s="141" t="s">
        <v>620</v>
      </c>
      <c r="I224" s="139">
        <v>43270</v>
      </c>
      <c r="J224" s="313" t="s">
        <v>141</v>
      </c>
      <c r="K224" s="168" t="s">
        <v>240</v>
      </c>
      <c r="L224" s="51"/>
      <c r="M224" s="141" t="s">
        <v>244</v>
      </c>
      <c r="N224" s="43">
        <v>0.71388888888888891</v>
      </c>
      <c r="O224" s="51">
        <v>3</v>
      </c>
      <c r="P224" s="51" t="s">
        <v>16</v>
      </c>
      <c r="Q224" s="51"/>
      <c r="R224" s="51"/>
      <c r="S224" s="51"/>
      <c r="T224" s="97">
        <f t="shared" si="45"/>
        <v>0.70833333333333326</v>
      </c>
      <c r="U224" s="97">
        <f t="shared" si="46"/>
        <v>0.70833333333333326</v>
      </c>
      <c r="V224" s="41" t="str">
        <f>IFERROR(VLOOKUP(L224,'[1]ZESTAWIENIE NUMERÓW BOCZNYCH'!$A:$B,1,0),"")</f>
        <v/>
      </c>
      <c r="W224" s="51" t="str">
        <f>IFERROR(VLOOKUP(V224,'[1]ZESTAWIENIE NUMERÓW BOCZNYCH'!$A:$B,2,0),P224)</f>
        <v>B</v>
      </c>
      <c r="X224" s="51">
        <f>VLOOKUP(W224,'[1]LICZBA MIEJSC'!$A:$C,2,0)</f>
        <v>20</v>
      </c>
      <c r="Y224" s="51">
        <f>VLOOKUP(W224,'[1]LICZBA MIEJSC'!$A:$C,3,0)</f>
        <v>0</v>
      </c>
      <c r="Z224" s="51">
        <f t="shared" si="48"/>
        <v>20</v>
      </c>
      <c r="AA224" s="41">
        <f t="shared" si="49"/>
        <v>18</v>
      </c>
      <c r="AB224" s="101">
        <f t="shared" si="50"/>
        <v>0.9</v>
      </c>
    </row>
    <row r="225" spans="1:28" hidden="1" x14ac:dyDescent="0.25">
      <c r="A225" s="28" t="s">
        <v>242</v>
      </c>
      <c r="B225" s="159">
        <v>224</v>
      </c>
      <c r="C225" s="51">
        <v>2</v>
      </c>
      <c r="D225" s="51"/>
      <c r="E225" s="51"/>
      <c r="F225" s="51" t="s">
        <v>243</v>
      </c>
      <c r="G225" s="141" t="str">
        <f t="shared" si="47"/>
        <v>rk_11</v>
      </c>
      <c r="H225" s="141" t="s">
        <v>620</v>
      </c>
      <c r="I225" s="139">
        <v>43270</v>
      </c>
      <c r="J225" s="313" t="s">
        <v>141</v>
      </c>
      <c r="K225" s="143" t="s">
        <v>127</v>
      </c>
      <c r="L225" s="51"/>
      <c r="M225" s="170" t="s">
        <v>126</v>
      </c>
      <c r="N225" s="43">
        <v>0.73472222222222217</v>
      </c>
      <c r="O225" s="51">
        <v>3</v>
      </c>
      <c r="P225" s="51" t="s">
        <v>12</v>
      </c>
      <c r="Q225" s="51"/>
      <c r="R225" s="51"/>
      <c r="S225" s="51"/>
      <c r="T225" s="97">
        <f t="shared" si="45"/>
        <v>0.72916666666666663</v>
      </c>
      <c r="U225" s="97">
        <f t="shared" si="46"/>
        <v>0.70833333333333326</v>
      </c>
      <c r="V225" s="41" t="str">
        <f>IFERROR(VLOOKUP(L225,'[1]ZESTAWIENIE NUMERÓW BOCZNYCH'!$A:$B,1,0),"")</f>
        <v/>
      </c>
      <c r="W225" s="51" t="str">
        <f>IFERROR(VLOOKUP(V225,'[1]ZESTAWIENIE NUMERÓW BOCZNYCH'!$A:$B,2,0),P225)</f>
        <v>T</v>
      </c>
      <c r="X225" s="51">
        <f>VLOOKUP(W225,'[1]LICZBA MIEJSC'!$A:$C,2,0)</f>
        <v>55</v>
      </c>
      <c r="Y225" s="51">
        <f>VLOOKUP(W225,'[1]LICZBA MIEJSC'!$A:$C,3,0)</f>
        <v>0</v>
      </c>
      <c r="Z225" s="51">
        <f t="shared" si="48"/>
        <v>55</v>
      </c>
      <c r="AA225" s="41">
        <f t="shared" si="49"/>
        <v>50</v>
      </c>
      <c r="AB225" s="101">
        <f t="shared" si="50"/>
        <v>0.90909090909090906</v>
      </c>
    </row>
    <row r="226" spans="1:28" hidden="1" x14ac:dyDescent="0.25">
      <c r="A226" s="28" t="s">
        <v>242</v>
      </c>
      <c r="B226" s="159">
        <v>225</v>
      </c>
      <c r="C226" s="44">
        <v>1</v>
      </c>
      <c r="D226" s="44"/>
      <c r="E226" s="44"/>
      <c r="F226" s="51" t="s">
        <v>243</v>
      </c>
      <c r="G226" s="141" t="str">
        <f t="shared" si="47"/>
        <v>rk_11</v>
      </c>
      <c r="H226" s="141" t="s">
        <v>619</v>
      </c>
      <c r="I226" s="171">
        <v>43270</v>
      </c>
      <c r="J226" s="48" t="s">
        <v>141</v>
      </c>
      <c r="K226" s="168" t="s">
        <v>188</v>
      </c>
      <c r="L226" s="44"/>
      <c r="M226" s="169"/>
      <c r="N226" s="97">
        <v>0.25833333333333336</v>
      </c>
      <c r="O226" s="44">
        <v>3</v>
      </c>
      <c r="P226" s="44" t="s">
        <v>16</v>
      </c>
      <c r="Q226" s="51"/>
      <c r="R226" s="51"/>
      <c r="S226" s="51"/>
      <c r="T226" s="97">
        <f t="shared" si="45"/>
        <v>0.25</v>
      </c>
      <c r="U226" s="97">
        <f t="shared" si="46"/>
        <v>0.25</v>
      </c>
      <c r="V226" s="41" t="str">
        <f>IFERROR(VLOOKUP(L226,'[1]ZESTAWIENIE NUMERÓW BOCZNYCH'!$A:$B,1,0),"")</f>
        <v/>
      </c>
      <c r="W226" s="51" t="str">
        <f>IFERROR(VLOOKUP(V226,'[1]ZESTAWIENIE NUMERÓW BOCZNYCH'!$A:$B,2,0),P226)</f>
        <v>B</v>
      </c>
      <c r="X226" s="51">
        <f>VLOOKUP(W226,'[1]LICZBA MIEJSC'!$A:$C,2,0)</f>
        <v>20</v>
      </c>
      <c r="Y226" s="51">
        <f>VLOOKUP(W226,'[1]LICZBA MIEJSC'!$A:$C,3,0)</f>
        <v>0</v>
      </c>
      <c r="Z226" s="51">
        <f t="shared" si="48"/>
        <v>20</v>
      </c>
      <c r="AA226" s="41">
        <f t="shared" si="49"/>
        <v>18</v>
      </c>
      <c r="AB226" s="101">
        <f t="shared" si="50"/>
        <v>0.9</v>
      </c>
    </row>
    <row r="227" spans="1:28" hidden="1" x14ac:dyDescent="0.25">
      <c r="A227" s="28" t="s">
        <v>242</v>
      </c>
      <c r="B227" s="159">
        <v>226</v>
      </c>
      <c r="C227" s="44">
        <v>1</v>
      </c>
      <c r="D227" s="44"/>
      <c r="E227" s="44"/>
      <c r="F227" s="51" t="s">
        <v>243</v>
      </c>
      <c r="G227" s="141" t="str">
        <f t="shared" si="47"/>
        <v>rk_11</v>
      </c>
      <c r="H227" s="141" t="s">
        <v>619</v>
      </c>
      <c r="I227" s="171">
        <v>43270</v>
      </c>
      <c r="J227" s="48" t="s">
        <v>142</v>
      </c>
      <c r="K227" s="140" t="s">
        <v>251</v>
      </c>
      <c r="L227" s="44"/>
      <c r="M227" s="169"/>
      <c r="N227" s="97">
        <v>0.26041666666666669</v>
      </c>
      <c r="O227" s="44">
        <v>3</v>
      </c>
      <c r="P227" s="44" t="s">
        <v>12</v>
      </c>
      <c r="Q227" s="51"/>
      <c r="R227" s="51"/>
      <c r="S227" s="51"/>
      <c r="T227" s="97">
        <f t="shared" si="45"/>
        <v>0.26041666666666663</v>
      </c>
      <c r="U227" s="97">
        <f t="shared" si="46"/>
        <v>0.25</v>
      </c>
      <c r="V227" s="41" t="str">
        <f>IFERROR(VLOOKUP(L227,'[1]ZESTAWIENIE NUMERÓW BOCZNYCH'!$A:$B,1,0),"")</f>
        <v/>
      </c>
      <c r="W227" s="51" t="str">
        <f>IFERROR(VLOOKUP(V227,'[1]ZESTAWIENIE NUMERÓW BOCZNYCH'!$A:$B,2,0),P227)</f>
        <v>T</v>
      </c>
      <c r="X227" s="51">
        <f>VLOOKUP(W227,'[1]LICZBA MIEJSC'!$A:$C,2,0)</f>
        <v>55</v>
      </c>
      <c r="Y227" s="51">
        <f>VLOOKUP(W227,'[1]LICZBA MIEJSC'!$A:$C,3,0)</f>
        <v>0</v>
      </c>
      <c r="Z227" s="51">
        <f t="shared" si="48"/>
        <v>55</v>
      </c>
      <c r="AA227" s="41">
        <f t="shared" si="49"/>
        <v>50</v>
      </c>
      <c r="AB227" s="101">
        <f t="shared" si="50"/>
        <v>0.90909090909090906</v>
      </c>
    </row>
    <row r="228" spans="1:28" hidden="1" x14ac:dyDescent="0.25">
      <c r="A228" s="28" t="s">
        <v>242</v>
      </c>
      <c r="B228" s="159">
        <v>227</v>
      </c>
      <c r="C228" s="44">
        <v>1</v>
      </c>
      <c r="D228" s="44"/>
      <c r="E228" s="44"/>
      <c r="F228" s="51" t="s">
        <v>243</v>
      </c>
      <c r="G228" s="141" t="str">
        <f t="shared" si="47"/>
        <v>rk_11</v>
      </c>
      <c r="H228" s="141" t="s">
        <v>620</v>
      </c>
      <c r="I228" s="171">
        <v>43270</v>
      </c>
      <c r="J228" s="48" t="s">
        <v>141</v>
      </c>
      <c r="K228" s="168" t="s">
        <v>240</v>
      </c>
      <c r="L228" s="44"/>
      <c r="M228" s="169"/>
      <c r="N228" s="97">
        <v>0.28263888888888888</v>
      </c>
      <c r="O228" s="44">
        <v>0</v>
      </c>
      <c r="P228" s="44" t="s">
        <v>16</v>
      </c>
      <c r="Q228" s="51"/>
      <c r="R228" s="51"/>
      <c r="S228" s="51"/>
      <c r="T228" s="97">
        <f t="shared" si="45"/>
        <v>0.28125</v>
      </c>
      <c r="U228" s="97">
        <f t="shared" si="46"/>
        <v>0.25</v>
      </c>
      <c r="V228" s="41" t="str">
        <f>IFERROR(VLOOKUP(L228,'[1]ZESTAWIENIE NUMERÓW BOCZNYCH'!$A:$B,1,0),"")</f>
        <v/>
      </c>
      <c r="W228" s="51" t="str">
        <f>IFERROR(VLOOKUP(V228,'[1]ZESTAWIENIE NUMERÓW BOCZNYCH'!$A:$B,2,0),P228)</f>
        <v>B</v>
      </c>
      <c r="X228" s="51">
        <f>VLOOKUP(W228,'[1]LICZBA MIEJSC'!$A:$C,2,0)</f>
        <v>20</v>
      </c>
      <c r="Y228" s="51">
        <f>VLOOKUP(W228,'[1]LICZBA MIEJSC'!$A:$C,3,0)</f>
        <v>0</v>
      </c>
      <c r="Z228" s="51">
        <f t="shared" si="48"/>
        <v>20</v>
      </c>
      <c r="AA228" s="41">
        <f t="shared" si="49"/>
        <v>0</v>
      </c>
      <c r="AB228" s="101">
        <f t="shared" si="50"/>
        <v>0</v>
      </c>
    </row>
    <row r="229" spans="1:28" hidden="1" x14ac:dyDescent="0.25">
      <c r="A229" s="28" t="s">
        <v>242</v>
      </c>
      <c r="B229" s="159">
        <v>228</v>
      </c>
      <c r="C229" s="44">
        <v>1</v>
      </c>
      <c r="D229" s="44"/>
      <c r="E229" s="44"/>
      <c r="F229" s="51" t="s">
        <v>243</v>
      </c>
      <c r="G229" s="141" t="str">
        <f t="shared" si="47"/>
        <v>rk_11</v>
      </c>
      <c r="H229" s="141" t="s">
        <v>619</v>
      </c>
      <c r="I229" s="171">
        <v>43270</v>
      </c>
      <c r="J229" s="48" t="s">
        <v>141</v>
      </c>
      <c r="K229" s="168" t="s">
        <v>133</v>
      </c>
      <c r="L229" s="44" t="s">
        <v>249</v>
      </c>
      <c r="M229" s="156" t="s">
        <v>252</v>
      </c>
      <c r="N229" s="97">
        <v>0.28402777777777777</v>
      </c>
      <c r="O229" s="44">
        <v>0</v>
      </c>
      <c r="P229" s="44" t="s">
        <v>12</v>
      </c>
      <c r="Q229" s="51"/>
      <c r="R229" s="51"/>
      <c r="S229" s="51"/>
      <c r="T229" s="97">
        <f t="shared" si="45"/>
        <v>0.28125</v>
      </c>
      <c r="U229" s="97">
        <f t="shared" si="46"/>
        <v>0.25</v>
      </c>
      <c r="V229" s="41" t="str">
        <f>IFERROR(VLOOKUP(L229,'[1]ZESTAWIENIE NUMERÓW BOCZNYCH'!$A:$B,1,0),"")</f>
        <v/>
      </c>
      <c r="W229" s="51" t="str">
        <f>IFERROR(VLOOKUP(V229,'[1]ZESTAWIENIE NUMERÓW BOCZNYCH'!$A:$B,2,0),P229)</f>
        <v>T</v>
      </c>
      <c r="X229" s="51">
        <f>VLOOKUP(W229,'[1]LICZBA MIEJSC'!$A:$C,2,0)</f>
        <v>55</v>
      </c>
      <c r="Y229" s="51">
        <f>VLOOKUP(W229,'[1]LICZBA MIEJSC'!$A:$C,3,0)</f>
        <v>0</v>
      </c>
      <c r="Z229" s="51">
        <f t="shared" si="48"/>
        <v>55</v>
      </c>
      <c r="AA229" s="41">
        <f t="shared" si="49"/>
        <v>0</v>
      </c>
      <c r="AB229" s="101">
        <f t="shared" si="50"/>
        <v>0</v>
      </c>
    </row>
    <row r="230" spans="1:28" hidden="1" x14ac:dyDescent="0.25">
      <c r="A230" s="28" t="s">
        <v>242</v>
      </c>
      <c r="B230" s="159">
        <v>229</v>
      </c>
      <c r="C230" s="44">
        <v>1</v>
      </c>
      <c r="D230" s="44"/>
      <c r="E230" s="44"/>
      <c r="F230" s="51" t="s">
        <v>243</v>
      </c>
      <c r="G230" s="141" t="str">
        <f t="shared" si="47"/>
        <v>rk_11</v>
      </c>
      <c r="H230" s="141" t="s">
        <v>619</v>
      </c>
      <c r="I230" s="171">
        <v>43270</v>
      </c>
      <c r="J230" s="317" t="s">
        <v>157</v>
      </c>
      <c r="K230" s="140" t="s">
        <v>253</v>
      </c>
      <c r="L230" s="44"/>
      <c r="M230" s="169"/>
      <c r="N230" s="97">
        <v>0.6069444444444444</v>
      </c>
      <c r="O230" s="44">
        <v>3</v>
      </c>
      <c r="P230" s="44" t="s">
        <v>12</v>
      </c>
      <c r="Q230" s="51"/>
      <c r="R230" s="51"/>
      <c r="S230" s="51"/>
      <c r="T230" s="97">
        <f t="shared" si="45"/>
        <v>0.60416666666666663</v>
      </c>
      <c r="U230" s="97">
        <f t="shared" si="46"/>
        <v>0.58333333333333326</v>
      </c>
      <c r="V230" s="41" t="str">
        <f>IFERROR(VLOOKUP(L230,'[1]ZESTAWIENIE NUMERÓW BOCZNYCH'!$A:$B,1,0),"")</f>
        <v/>
      </c>
      <c r="W230" s="51" t="str">
        <f>IFERROR(VLOOKUP(V230,'[1]ZESTAWIENIE NUMERÓW BOCZNYCH'!$A:$B,2,0),P230)</f>
        <v>T</v>
      </c>
      <c r="X230" s="51">
        <f>VLOOKUP(W230,'[1]LICZBA MIEJSC'!$A:$C,2,0)</f>
        <v>55</v>
      </c>
      <c r="Y230" s="51">
        <f>VLOOKUP(W230,'[1]LICZBA MIEJSC'!$A:$C,3,0)</f>
        <v>0</v>
      </c>
      <c r="Z230" s="51">
        <f t="shared" si="48"/>
        <v>55</v>
      </c>
      <c r="AA230" s="41">
        <f t="shared" si="49"/>
        <v>50</v>
      </c>
      <c r="AB230" s="101">
        <f t="shared" si="50"/>
        <v>0.90909090909090906</v>
      </c>
    </row>
    <row r="231" spans="1:28" hidden="1" x14ac:dyDescent="0.25">
      <c r="A231" s="28" t="s">
        <v>242</v>
      </c>
      <c r="B231" s="159">
        <v>230</v>
      </c>
      <c r="C231" s="44">
        <v>1</v>
      </c>
      <c r="D231" s="44"/>
      <c r="E231" s="44"/>
      <c r="F231" s="51" t="s">
        <v>243</v>
      </c>
      <c r="G231" s="141" t="str">
        <f t="shared" si="47"/>
        <v>rk_11</v>
      </c>
      <c r="H231" s="141" t="s">
        <v>619</v>
      </c>
      <c r="I231" s="171">
        <v>43270</v>
      </c>
      <c r="J231" s="48" t="s">
        <v>141</v>
      </c>
      <c r="K231" s="168" t="s">
        <v>240</v>
      </c>
      <c r="L231" s="44"/>
      <c r="M231" s="177" t="s">
        <v>254</v>
      </c>
      <c r="N231" s="97">
        <v>0.64374999999999993</v>
      </c>
      <c r="O231" s="44">
        <v>3</v>
      </c>
      <c r="P231" s="44" t="s">
        <v>16</v>
      </c>
      <c r="Q231" s="51"/>
      <c r="R231" s="51"/>
      <c r="S231" s="51"/>
      <c r="T231" s="97">
        <f t="shared" si="45"/>
        <v>0.63541666666666663</v>
      </c>
      <c r="U231" s="97">
        <f t="shared" si="46"/>
        <v>0.625</v>
      </c>
      <c r="V231" s="41" t="str">
        <f>IFERROR(VLOOKUP(L231,'[1]ZESTAWIENIE NUMERÓW BOCZNYCH'!$A:$B,1,0),"")</f>
        <v/>
      </c>
      <c r="W231" s="51" t="str">
        <f>IFERROR(VLOOKUP(V231,'[1]ZESTAWIENIE NUMERÓW BOCZNYCH'!$A:$B,2,0),P231)</f>
        <v>B</v>
      </c>
      <c r="X231" s="51">
        <f>VLOOKUP(W231,'[1]LICZBA MIEJSC'!$A:$C,2,0)</f>
        <v>20</v>
      </c>
      <c r="Y231" s="51">
        <f>VLOOKUP(W231,'[1]LICZBA MIEJSC'!$A:$C,3,0)</f>
        <v>0</v>
      </c>
      <c r="Z231" s="51">
        <f t="shared" si="48"/>
        <v>20</v>
      </c>
      <c r="AA231" s="41">
        <f t="shared" si="49"/>
        <v>18</v>
      </c>
      <c r="AB231" s="101">
        <f t="shared" si="50"/>
        <v>0.9</v>
      </c>
    </row>
    <row r="232" spans="1:28" hidden="1" x14ac:dyDescent="0.25">
      <c r="A232" s="28" t="s">
        <v>242</v>
      </c>
      <c r="B232" s="159">
        <v>231</v>
      </c>
      <c r="C232" s="44">
        <v>1</v>
      </c>
      <c r="D232" s="44"/>
      <c r="E232" s="44"/>
      <c r="F232" s="51" t="s">
        <v>243</v>
      </c>
      <c r="G232" s="141" t="str">
        <f t="shared" si="47"/>
        <v>rk_11</v>
      </c>
      <c r="H232" s="141" t="s">
        <v>620</v>
      </c>
      <c r="I232" s="171">
        <v>43270</v>
      </c>
      <c r="J232" s="313" t="s">
        <v>141</v>
      </c>
      <c r="K232" s="168" t="s">
        <v>133</v>
      </c>
      <c r="L232" s="44" t="s">
        <v>247</v>
      </c>
      <c r="M232" s="169"/>
      <c r="N232" s="97">
        <v>0.65486111111111112</v>
      </c>
      <c r="O232" s="44">
        <v>1</v>
      </c>
      <c r="P232" s="44" t="s">
        <v>14</v>
      </c>
      <c r="Q232" s="51"/>
      <c r="R232" s="51"/>
      <c r="S232" s="51"/>
      <c r="T232" s="97">
        <f t="shared" si="45"/>
        <v>0.64583333333333326</v>
      </c>
      <c r="U232" s="97">
        <f t="shared" si="46"/>
        <v>0.625</v>
      </c>
      <c r="V232" s="41" t="str">
        <f>IFERROR(VLOOKUP(L232,'[1]ZESTAWIENIE NUMERÓW BOCZNYCH'!$A:$B,1,0),"")</f>
        <v/>
      </c>
      <c r="W232" s="51" t="str">
        <f>IFERROR(VLOOKUP(V232,'[1]ZESTAWIENIE NUMERÓW BOCZNYCH'!$A:$B,2,0),P232)</f>
        <v>AK</v>
      </c>
      <c r="X232" s="51">
        <f>VLOOKUP(W232,'[1]LICZBA MIEJSC'!$A:$C,2,0)</f>
        <v>20</v>
      </c>
      <c r="Y232" s="51">
        <f>VLOOKUP(W232,'[1]LICZBA MIEJSC'!$A:$C,3,0)</f>
        <v>60</v>
      </c>
      <c r="Z232" s="51">
        <f t="shared" si="48"/>
        <v>80</v>
      </c>
      <c r="AA232" s="41">
        <f t="shared" si="49"/>
        <v>8</v>
      </c>
      <c r="AB232" s="101">
        <f t="shared" si="50"/>
        <v>0.1</v>
      </c>
    </row>
    <row r="233" spans="1:28" hidden="1" x14ac:dyDescent="0.25">
      <c r="A233" s="28" t="s">
        <v>242</v>
      </c>
      <c r="B233" s="159">
        <v>232</v>
      </c>
      <c r="C233" s="44">
        <v>1</v>
      </c>
      <c r="D233" s="44"/>
      <c r="E233" s="44"/>
      <c r="F233" s="51" t="s">
        <v>243</v>
      </c>
      <c r="G233" s="141" t="str">
        <f t="shared" si="47"/>
        <v>rk_11</v>
      </c>
      <c r="H233" s="141" t="s">
        <v>619</v>
      </c>
      <c r="I233" s="171">
        <v>43270</v>
      </c>
      <c r="J233" s="48" t="s">
        <v>141</v>
      </c>
      <c r="K233" s="168" t="s">
        <v>240</v>
      </c>
      <c r="L233" s="44"/>
      <c r="M233" s="177" t="s">
        <v>254</v>
      </c>
      <c r="N233" s="97">
        <v>0.6875</v>
      </c>
      <c r="O233" s="44">
        <v>1</v>
      </c>
      <c r="P233" s="44" t="s">
        <v>16</v>
      </c>
      <c r="Q233" s="51"/>
      <c r="R233" s="51"/>
      <c r="S233" s="51"/>
      <c r="T233" s="97">
        <f t="shared" si="45"/>
        <v>0.6875</v>
      </c>
      <c r="U233" s="97">
        <f t="shared" si="46"/>
        <v>0.66666666666666663</v>
      </c>
      <c r="V233" s="41" t="str">
        <f>IFERROR(VLOOKUP(L233,'[1]ZESTAWIENIE NUMERÓW BOCZNYCH'!$A:$B,1,0),"")</f>
        <v/>
      </c>
      <c r="W233" s="51" t="str">
        <f>IFERROR(VLOOKUP(V233,'[1]ZESTAWIENIE NUMERÓW BOCZNYCH'!$A:$B,2,0),P233)</f>
        <v>B</v>
      </c>
      <c r="X233" s="51">
        <f>VLOOKUP(W233,'[1]LICZBA MIEJSC'!$A:$C,2,0)</f>
        <v>20</v>
      </c>
      <c r="Y233" s="51">
        <f>VLOOKUP(W233,'[1]LICZBA MIEJSC'!$A:$C,3,0)</f>
        <v>0</v>
      </c>
      <c r="Z233" s="51">
        <f t="shared" si="48"/>
        <v>20</v>
      </c>
      <c r="AA233" s="41">
        <f t="shared" si="49"/>
        <v>2</v>
      </c>
      <c r="AB233" s="101">
        <f t="shared" si="50"/>
        <v>0.1</v>
      </c>
    </row>
    <row r="234" spans="1:28" hidden="1" x14ac:dyDescent="0.25">
      <c r="A234" s="28" t="s">
        <v>242</v>
      </c>
      <c r="B234" s="159">
        <v>233</v>
      </c>
      <c r="C234" s="51">
        <v>1</v>
      </c>
      <c r="D234" s="51"/>
      <c r="E234" s="51"/>
      <c r="F234" s="51" t="s">
        <v>255</v>
      </c>
      <c r="G234" s="141" t="str">
        <f t="shared" ref="G234:G249" si="51">IF(ISERROR(RIGHT(LEFT(F234,FIND("_",MID(F234,4,150))+2))*1),LEFT(F234,FIND("_",MID(F234,4,150))+1),LEFT(F234,FIND("_",MID(F234,4,150))+2))</f>
        <v>rk_12</v>
      </c>
      <c r="H234" s="141" t="s">
        <v>620</v>
      </c>
      <c r="I234" s="139">
        <v>43270</v>
      </c>
      <c r="J234" s="48" t="s">
        <v>141</v>
      </c>
      <c r="K234" s="168" t="s">
        <v>133</v>
      </c>
      <c r="L234" s="51"/>
      <c r="M234" s="141" t="s">
        <v>244</v>
      </c>
      <c r="N234" s="43">
        <v>0.29305555555555557</v>
      </c>
      <c r="O234" s="51">
        <v>1</v>
      </c>
      <c r="P234" s="51" t="s">
        <v>12</v>
      </c>
      <c r="Q234" s="51"/>
      <c r="R234" s="51"/>
      <c r="S234" s="51"/>
      <c r="T234" s="97">
        <f t="shared" si="45"/>
        <v>0.29166666666666663</v>
      </c>
      <c r="U234" s="97">
        <f t="shared" si="46"/>
        <v>0.29166666666666663</v>
      </c>
      <c r="V234" s="41" t="str">
        <f>IFERROR(VLOOKUP(L234,'[1]ZESTAWIENIE NUMERÓW BOCZNYCH'!$A:$B,1,0),"")</f>
        <v/>
      </c>
      <c r="W234" s="51" t="str">
        <f>IFERROR(VLOOKUP(V234,'[1]ZESTAWIENIE NUMERÓW BOCZNYCH'!$A:$B,2,0),P234)</f>
        <v>T</v>
      </c>
      <c r="X234" s="51">
        <f>VLOOKUP(W234,'[1]LICZBA MIEJSC'!$A:$C,2,0)</f>
        <v>55</v>
      </c>
      <c r="Y234" s="51">
        <f>VLOOKUP(W234,'[1]LICZBA MIEJSC'!$A:$C,3,0)</f>
        <v>0</v>
      </c>
      <c r="Z234" s="51">
        <f t="shared" ref="Z234:Z249" si="52">X234+Y234</f>
        <v>55</v>
      </c>
      <c r="AA234" s="41">
        <f t="shared" ref="AA234:AA249" si="53">ROUND(IF(O234=$AD$1,0,IF(O234=$AF$1,Z234*0.1,IF(O234=$AH$1,X234/2,IF(O234=$AJ$1,X234*0.9,IF(O234=$AL$1,X234+(Y234*0.5),IF(O234=$AN$1,Z234*0.9,IF(O234=$AP$1,Z234*1.1,"BŁĄD"))))))),0)</f>
        <v>6</v>
      </c>
      <c r="AB234" s="101">
        <f t="shared" ref="AB234:AB249" si="54">AA234/Z234</f>
        <v>0.10909090909090909</v>
      </c>
    </row>
    <row r="235" spans="1:28" hidden="1" x14ac:dyDescent="0.25">
      <c r="A235" s="28" t="s">
        <v>242</v>
      </c>
      <c r="B235" s="159">
        <v>234</v>
      </c>
      <c r="C235" s="51">
        <v>1</v>
      </c>
      <c r="D235" s="51"/>
      <c r="E235" s="51"/>
      <c r="F235" s="51" t="s">
        <v>255</v>
      </c>
      <c r="G235" s="141" t="str">
        <f t="shared" si="51"/>
        <v>rk_12</v>
      </c>
      <c r="H235" s="141" t="s">
        <v>620</v>
      </c>
      <c r="I235" s="139">
        <v>43270</v>
      </c>
      <c r="J235" s="145" t="s">
        <v>158</v>
      </c>
      <c r="K235" s="155" t="s">
        <v>158</v>
      </c>
      <c r="L235" s="51"/>
      <c r="M235" s="141" t="s">
        <v>244</v>
      </c>
      <c r="N235" s="43">
        <v>0.33402777777777781</v>
      </c>
      <c r="O235" s="51">
        <v>1</v>
      </c>
      <c r="P235" s="51" t="s">
        <v>16</v>
      </c>
      <c r="Q235" s="51"/>
      <c r="R235" s="51"/>
      <c r="S235" s="51"/>
      <c r="T235" s="97">
        <f t="shared" si="45"/>
        <v>0.33333333333333331</v>
      </c>
      <c r="U235" s="97">
        <f t="shared" si="46"/>
        <v>0.33333333333333331</v>
      </c>
      <c r="V235" s="41" t="str">
        <f>IFERROR(VLOOKUP(L235,'[1]ZESTAWIENIE NUMERÓW BOCZNYCH'!$A:$B,1,0),"")</f>
        <v/>
      </c>
      <c r="W235" s="51" t="str">
        <f>IFERROR(VLOOKUP(V235,'[1]ZESTAWIENIE NUMERÓW BOCZNYCH'!$A:$B,2,0),P235)</f>
        <v>B</v>
      </c>
      <c r="X235" s="51">
        <f>VLOOKUP(W235,'[1]LICZBA MIEJSC'!$A:$C,2,0)</f>
        <v>20</v>
      </c>
      <c r="Y235" s="51">
        <f>VLOOKUP(W235,'[1]LICZBA MIEJSC'!$A:$C,3,0)</f>
        <v>0</v>
      </c>
      <c r="Z235" s="51">
        <f t="shared" si="52"/>
        <v>20</v>
      </c>
      <c r="AA235" s="41">
        <f t="shared" si="53"/>
        <v>2</v>
      </c>
      <c r="AB235" s="101">
        <f t="shared" si="54"/>
        <v>0.1</v>
      </c>
    </row>
    <row r="236" spans="1:28" hidden="1" x14ac:dyDescent="0.25">
      <c r="A236" s="28" t="s">
        <v>242</v>
      </c>
      <c r="B236" s="159">
        <v>235</v>
      </c>
      <c r="C236" s="51">
        <v>1</v>
      </c>
      <c r="D236" s="51"/>
      <c r="E236" s="51"/>
      <c r="F236" s="51" t="s">
        <v>255</v>
      </c>
      <c r="G236" s="141" t="str">
        <f t="shared" si="51"/>
        <v>rk_12</v>
      </c>
      <c r="H236" s="141" t="s">
        <v>620</v>
      </c>
      <c r="I236" s="139">
        <v>43270</v>
      </c>
      <c r="J236" s="145" t="s">
        <v>157</v>
      </c>
      <c r="K236" s="140" t="s">
        <v>223</v>
      </c>
      <c r="L236" s="49"/>
      <c r="M236" s="157" t="s">
        <v>244</v>
      </c>
      <c r="N236" s="43">
        <v>0.34166666666666662</v>
      </c>
      <c r="O236" s="51">
        <v>1</v>
      </c>
      <c r="P236" s="51" t="s">
        <v>12</v>
      </c>
      <c r="Q236" s="51"/>
      <c r="R236" s="51"/>
      <c r="S236" s="51"/>
      <c r="T236" s="97">
        <f t="shared" si="45"/>
        <v>0.33333333333333331</v>
      </c>
      <c r="U236" s="97">
        <f t="shared" si="46"/>
        <v>0.33333333333333331</v>
      </c>
      <c r="V236" s="41" t="str">
        <f>IFERROR(VLOOKUP(L236,'[1]ZESTAWIENIE NUMERÓW BOCZNYCH'!$A:$B,1,0),"")</f>
        <v/>
      </c>
      <c r="W236" s="51" t="str">
        <f>IFERROR(VLOOKUP(V236,'[1]ZESTAWIENIE NUMERÓW BOCZNYCH'!$A:$B,2,0),P236)</f>
        <v>T</v>
      </c>
      <c r="X236" s="51">
        <f>VLOOKUP(W236,'[1]LICZBA MIEJSC'!$A:$C,2,0)</f>
        <v>55</v>
      </c>
      <c r="Y236" s="51">
        <f>VLOOKUP(W236,'[1]LICZBA MIEJSC'!$A:$C,3,0)</f>
        <v>0</v>
      </c>
      <c r="Z236" s="51">
        <f t="shared" si="52"/>
        <v>55</v>
      </c>
      <c r="AA236" s="41">
        <f t="shared" si="53"/>
        <v>6</v>
      </c>
      <c r="AB236" s="101">
        <f t="shared" si="54"/>
        <v>0.10909090909090909</v>
      </c>
    </row>
    <row r="237" spans="1:28" hidden="1" x14ac:dyDescent="0.25">
      <c r="A237" s="28" t="s">
        <v>242</v>
      </c>
      <c r="B237" s="159">
        <v>236</v>
      </c>
      <c r="C237" s="51">
        <v>1</v>
      </c>
      <c r="D237" s="51"/>
      <c r="E237" s="51"/>
      <c r="F237" s="51" t="s">
        <v>255</v>
      </c>
      <c r="G237" s="141" t="str">
        <f t="shared" si="51"/>
        <v>rk_12</v>
      </c>
      <c r="H237" s="141" t="s">
        <v>620</v>
      </c>
      <c r="I237" s="139">
        <v>43270</v>
      </c>
      <c r="J237" s="145" t="s">
        <v>158</v>
      </c>
      <c r="K237" s="155" t="s">
        <v>158</v>
      </c>
      <c r="L237" s="51"/>
      <c r="M237" s="141" t="s">
        <v>244</v>
      </c>
      <c r="N237" s="43">
        <v>0.34722222222222227</v>
      </c>
      <c r="O237" s="51">
        <v>1</v>
      </c>
      <c r="P237" s="51" t="s">
        <v>16</v>
      </c>
      <c r="Q237" s="51"/>
      <c r="R237" s="51"/>
      <c r="S237" s="51"/>
      <c r="T237" s="97">
        <f t="shared" si="45"/>
        <v>0.34375</v>
      </c>
      <c r="U237" s="97">
        <f t="shared" si="46"/>
        <v>0.33333333333333331</v>
      </c>
      <c r="V237" s="41" t="str">
        <f>IFERROR(VLOOKUP(L237,'[1]ZESTAWIENIE NUMERÓW BOCZNYCH'!$A:$B,1,0),"")</f>
        <v/>
      </c>
      <c r="W237" s="51" t="str">
        <f>IFERROR(VLOOKUP(V237,'[1]ZESTAWIENIE NUMERÓW BOCZNYCH'!$A:$B,2,0),P237)</f>
        <v>B</v>
      </c>
      <c r="X237" s="51">
        <f>VLOOKUP(W237,'[1]LICZBA MIEJSC'!$A:$C,2,0)</f>
        <v>20</v>
      </c>
      <c r="Y237" s="51">
        <f>VLOOKUP(W237,'[1]LICZBA MIEJSC'!$A:$C,3,0)</f>
        <v>0</v>
      </c>
      <c r="Z237" s="51">
        <f t="shared" si="52"/>
        <v>20</v>
      </c>
      <c r="AA237" s="41">
        <f t="shared" si="53"/>
        <v>2</v>
      </c>
      <c r="AB237" s="101">
        <f t="shared" si="54"/>
        <v>0.1</v>
      </c>
    </row>
    <row r="238" spans="1:28" hidden="1" x14ac:dyDescent="0.25">
      <c r="A238" s="28" t="s">
        <v>242</v>
      </c>
      <c r="B238" s="159">
        <v>237</v>
      </c>
      <c r="C238" s="51">
        <v>1</v>
      </c>
      <c r="D238" s="51"/>
      <c r="E238" s="51"/>
      <c r="F238" s="51" t="s">
        <v>255</v>
      </c>
      <c r="G238" s="141" t="str">
        <f t="shared" si="51"/>
        <v>rk_12</v>
      </c>
      <c r="H238" s="141" t="s">
        <v>620</v>
      </c>
      <c r="I238" s="139">
        <v>43270</v>
      </c>
      <c r="J238" s="48" t="s">
        <v>142</v>
      </c>
      <c r="K238" s="168" t="s">
        <v>256</v>
      </c>
      <c r="L238" s="51"/>
      <c r="M238" s="141" t="s">
        <v>244</v>
      </c>
      <c r="N238" s="43">
        <v>0.36041666666666666</v>
      </c>
      <c r="O238" s="51">
        <v>0</v>
      </c>
      <c r="P238" s="51" t="s">
        <v>12</v>
      </c>
      <c r="Q238" s="51"/>
      <c r="R238" s="51"/>
      <c r="S238" s="51"/>
      <c r="T238" s="97">
        <f t="shared" si="45"/>
        <v>0.35416666666666663</v>
      </c>
      <c r="U238" s="97">
        <f t="shared" si="46"/>
        <v>0.33333333333333331</v>
      </c>
      <c r="V238" s="41" t="str">
        <f>IFERROR(VLOOKUP(L238,'[1]ZESTAWIENIE NUMERÓW BOCZNYCH'!$A:$B,1,0),"")</f>
        <v/>
      </c>
      <c r="W238" s="51" t="str">
        <f>IFERROR(VLOOKUP(V238,'[1]ZESTAWIENIE NUMERÓW BOCZNYCH'!$A:$B,2,0),P238)</f>
        <v>T</v>
      </c>
      <c r="X238" s="51">
        <f>VLOOKUP(W238,'[1]LICZBA MIEJSC'!$A:$C,2,0)</f>
        <v>55</v>
      </c>
      <c r="Y238" s="51">
        <f>VLOOKUP(W238,'[1]LICZBA MIEJSC'!$A:$C,3,0)</f>
        <v>0</v>
      </c>
      <c r="Z238" s="51">
        <f t="shared" si="52"/>
        <v>55</v>
      </c>
      <c r="AA238" s="41">
        <f t="shared" si="53"/>
        <v>0</v>
      </c>
      <c r="AB238" s="101">
        <f t="shared" si="54"/>
        <v>0</v>
      </c>
    </row>
    <row r="239" spans="1:28" hidden="1" x14ac:dyDescent="0.25">
      <c r="A239" s="28" t="s">
        <v>242</v>
      </c>
      <c r="B239" s="159">
        <v>238</v>
      </c>
      <c r="C239" s="51">
        <v>1</v>
      </c>
      <c r="D239" s="51"/>
      <c r="E239" s="51"/>
      <c r="F239" s="51" t="s">
        <v>255</v>
      </c>
      <c r="G239" s="141" t="str">
        <f t="shared" si="51"/>
        <v>rk_12</v>
      </c>
      <c r="H239" s="141" t="s">
        <v>620</v>
      </c>
      <c r="I239" s="139">
        <v>43270</v>
      </c>
      <c r="J239" s="145" t="s">
        <v>158</v>
      </c>
      <c r="K239" s="155" t="s">
        <v>158</v>
      </c>
      <c r="L239" s="51"/>
      <c r="M239" s="141" t="s">
        <v>244</v>
      </c>
      <c r="N239" s="43">
        <v>0.37013888888888885</v>
      </c>
      <c r="O239" s="51">
        <v>1</v>
      </c>
      <c r="P239" s="51" t="s">
        <v>16</v>
      </c>
      <c r="Q239" s="51"/>
      <c r="R239" s="51"/>
      <c r="S239" s="51"/>
      <c r="T239" s="97">
        <f t="shared" si="45"/>
        <v>0.36458333333333331</v>
      </c>
      <c r="U239" s="97">
        <f t="shared" si="46"/>
        <v>0.33333333333333331</v>
      </c>
      <c r="V239" s="41" t="str">
        <f>IFERROR(VLOOKUP(L239,'[1]ZESTAWIENIE NUMERÓW BOCZNYCH'!$A:$B,1,0),"")</f>
        <v/>
      </c>
      <c r="W239" s="51" t="str">
        <f>IFERROR(VLOOKUP(V239,'[1]ZESTAWIENIE NUMERÓW BOCZNYCH'!$A:$B,2,0),P239)</f>
        <v>B</v>
      </c>
      <c r="X239" s="51">
        <f>VLOOKUP(W239,'[1]LICZBA MIEJSC'!$A:$C,2,0)</f>
        <v>20</v>
      </c>
      <c r="Y239" s="51">
        <f>VLOOKUP(W239,'[1]LICZBA MIEJSC'!$A:$C,3,0)</f>
        <v>0</v>
      </c>
      <c r="Z239" s="51">
        <f t="shared" si="52"/>
        <v>20</v>
      </c>
      <c r="AA239" s="41">
        <f t="shared" si="53"/>
        <v>2</v>
      </c>
      <c r="AB239" s="101">
        <f t="shared" si="54"/>
        <v>0.1</v>
      </c>
    </row>
    <row r="240" spans="1:28" hidden="1" x14ac:dyDescent="0.25">
      <c r="A240" s="28" t="s">
        <v>242</v>
      </c>
      <c r="B240" s="159">
        <v>239</v>
      </c>
      <c r="C240" s="51">
        <v>1</v>
      </c>
      <c r="D240" s="51"/>
      <c r="E240" s="51"/>
      <c r="F240" s="51" t="s">
        <v>255</v>
      </c>
      <c r="G240" s="141" t="str">
        <f t="shared" si="51"/>
        <v>rk_12</v>
      </c>
      <c r="H240" s="141" t="s">
        <v>620</v>
      </c>
      <c r="I240" s="139">
        <v>43270</v>
      </c>
      <c r="J240" s="145" t="s">
        <v>158</v>
      </c>
      <c r="K240" s="155" t="s">
        <v>158</v>
      </c>
      <c r="L240" s="51"/>
      <c r="M240" s="141" t="s">
        <v>244</v>
      </c>
      <c r="N240" s="43">
        <v>0.39374999999999999</v>
      </c>
      <c r="O240" s="51">
        <v>0</v>
      </c>
      <c r="P240" s="51" t="s">
        <v>16</v>
      </c>
      <c r="Q240" s="51"/>
      <c r="R240" s="51"/>
      <c r="S240" s="51"/>
      <c r="T240" s="97">
        <f t="shared" si="45"/>
        <v>0.38541666666666663</v>
      </c>
      <c r="U240" s="97">
        <f t="shared" si="46"/>
        <v>0.375</v>
      </c>
      <c r="V240" s="41" t="str">
        <f>IFERROR(VLOOKUP(L240,'[1]ZESTAWIENIE NUMERÓW BOCZNYCH'!$A:$B,1,0),"")</f>
        <v/>
      </c>
      <c r="W240" s="51" t="str">
        <f>IFERROR(VLOOKUP(V240,'[1]ZESTAWIENIE NUMERÓW BOCZNYCH'!$A:$B,2,0),P240)</f>
        <v>B</v>
      </c>
      <c r="X240" s="51">
        <f>VLOOKUP(W240,'[1]LICZBA MIEJSC'!$A:$C,2,0)</f>
        <v>20</v>
      </c>
      <c r="Y240" s="51">
        <f>VLOOKUP(W240,'[1]LICZBA MIEJSC'!$A:$C,3,0)</f>
        <v>0</v>
      </c>
      <c r="Z240" s="51">
        <f t="shared" si="52"/>
        <v>20</v>
      </c>
      <c r="AA240" s="41">
        <f t="shared" si="53"/>
        <v>0</v>
      </c>
      <c r="AB240" s="101">
        <f t="shared" si="54"/>
        <v>0</v>
      </c>
    </row>
    <row r="241" spans="1:28" hidden="1" x14ac:dyDescent="0.25">
      <c r="A241" s="28" t="s">
        <v>242</v>
      </c>
      <c r="B241" s="159">
        <v>240</v>
      </c>
      <c r="C241" s="51">
        <v>1</v>
      </c>
      <c r="D241" s="51"/>
      <c r="E241" s="51"/>
      <c r="F241" s="51" t="s">
        <v>255</v>
      </c>
      <c r="G241" s="141" t="str">
        <f t="shared" si="51"/>
        <v>rk_12</v>
      </c>
      <c r="H241" s="141" t="s">
        <v>620</v>
      </c>
      <c r="I241" s="139">
        <v>43270</v>
      </c>
      <c r="J241" s="48" t="s">
        <v>142</v>
      </c>
      <c r="K241" s="168" t="s">
        <v>250</v>
      </c>
      <c r="L241" s="51"/>
      <c r="M241" s="162" t="s">
        <v>244</v>
      </c>
      <c r="N241" s="43">
        <v>0.60138888888888886</v>
      </c>
      <c r="O241" s="51">
        <v>1</v>
      </c>
      <c r="P241" s="51" t="s">
        <v>12</v>
      </c>
      <c r="Q241" s="51"/>
      <c r="R241" s="51"/>
      <c r="S241" s="51"/>
      <c r="T241" s="97">
        <f t="shared" si="45"/>
        <v>0.59375</v>
      </c>
      <c r="U241" s="97">
        <f t="shared" si="46"/>
        <v>0.58333333333333326</v>
      </c>
      <c r="V241" s="41" t="str">
        <f>IFERROR(VLOOKUP(L241,'[1]ZESTAWIENIE NUMERÓW BOCZNYCH'!$A:$B,1,0),"")</f>
        <v/>
      </c>
      <c r="W241" s="51" t="str">
        <f>IFERROR(VLOOKUP(V241,'[1]ZESTAWIENIE NUMERÓW BOCZNYCH'!$A:$B,2,0),P241)</f>
        <v>T</v>
      </c>
      <c r="X241" s="51">
        <f>VLOOKUP(W241,'[1]LICZBA MIEJSC'!$A:$C,2,0)</f>
        <v>55</v>
      </c>
      <c r="Y241" s="51">
        <f>VLOOKUP(W241,'[1]LICZBA MIEJSC'!$A:$C,3,0)</f>
        <v>0</v>
      </c>
      <c r="Z241" s="51">
        <f t="shared" si="52"/>
        <v>55</v>
      </c>
      <c r="AA241" s="41">
        <f t="shared" si="53"/>
        <v>6</v>
      </c>
      <c r="AB241" s="101">
        <f t="shared" si="54"/>
        <v>0.10909090909090909</v>
      </c>
    </row>
    <row r="242" spans="1:28" hidden="1" x14ac:dyDescent="0.25">
      <c r="A242" s="28" t="s">
        <v>242</v>
      </c>
      <c r="B242" s="159">
        <v>241</v>
      </c>
      <c r="C242" s="51">
        <v>1</v>
      </c>
      <c r="D242" s="51"/>
      <c r="E242" s="51"/>
      <c r="F242" s="51" t="s">
        <v>255</v>
      </c>
      <c r="G242" s="141" t="str">
        <f t="shared" si="51"/>
        <v>rk_12</v>
      </c>
      <c r="H242" s="141" t="s">
        <v>620</v>
      </c>
      <c r="I242" s="139">
        <v>43270</v>
      </c>
      <c r="J242" s="145" t="s">
        <v>158</v>
      </c>
      <c r="K242" s="155" t="s">
        <v>158</v>
      </c>
      <c r="L242" s="51"/>
      <c r="M242" s="141" t="s">
        <v>244</v>
      </c>
      <c r="N242" s="43">
        <v>0.62222222222222223</v>
      </c>
      <c r="O242" s="51">
        <v>0</v>
      </c>
      <c r="P242" s="51" t="s">
        <v>16</v>
      </c>
      <c r="Q242" s="51"/>
      <c r="R242" s="51"/>
      <c r="S242" s="51"/>
      <c r="T242" s="97">
        <f t="shared" si="45"/>
        <v>0.61458333333333326</v>
      </c>
      <c r="U242" s="97">
        <f t="shared" si="46"/>
        <v>0.58333333333333326</v>
      </c>
      <c r="V242" s="41" t="str">
        <f>IFERROR(VLOOKUP(L242,'[1]ZESTAWIENIE NUMERÓW BOCZNYCH'!$A:$B,1,0),"")</f>
        <v/>
      </c>
      <c r="W242" s="51" t="str">
        <f>IFERROR(VLOOKUP(V242,'[1]ZESTAWIENIE NUMERÓW BOCZNYCH'!$A:$B,2,0),P242)</f>
        <v>B</v>
      </c>
      <c r="X242" s="51">
        <f>VLOOKUP(W242,'[1]LICZBA MIEJSC'!$A:$C,2,0)</f>
        <v>20</v>
      </c>
      <c r="Y242" s="51">
        <f>VLOOKUP(W242,'[1]LICZBA MIEJSC'!$A:$C,3,0)</f>
        <v>0</v>
      </c>
      <c r="Z242" s="51">
        <f t="shared" si="52"/>
        <v>20</v>
      </c>
      <c r="AA242" s="41">
        <f t="shared" si="53"/>
        <v>0</v>
      </c>
      <c r="AB242" s="101">
        <f t="shared" si="54"/>
        <v>0</v>
      </c>
    </row>
    <row r="243" spans="1:28" hidden="1" x14ac:dyDescent="0.25">
      <c r="A243" s="28" t="s">
        <v>242</v>
      </c>
      <c r="B243" s="159">
        <v>242</v>
      </c>
      <c r="C243" s="51">
        <v>1</v>
      </c>
      <c r="D243" s="51"/>
      <c r="E243" s="51"/>
      <c r="F243" s="51" t="s">
        <v>255</v>
      </c>
      <c r="G243" s="141" t="str">
        <f t="shared" si="51"/>
        <v>rk_12</v>
      </c>
      <c r="H243" s="141" t="s">
        <v>620</v>
      </c>
      <c r="I243" s="139">
        <v>43270</v>
      </c>
      <c r="J243" s="48" t="s">
        <v>142</v>
      </c>
      <c r="K243" s="168" t="s">
        <v>250</v>
      </c>
      <c r="L243" s="51"/>
      <c r="M243" s="141" t="s">
        <v>244</v>
      </c>
      <c r="N243" s="43">
        <v>0.6430555555555556</v>
      </c>
      <c r="O243" s="51">
        <v>1</v>
      </c>
      <c r="P243" s="51" t="s">
        <v>12</v>
      </c>
      <c r="Q243" s="51"/>
      <c r="R243" s="51"/>
      <c r="S243" s="51"/>
      <c r="T243" s="97">
        <f t="shared" si="45"/>
        <v>0.63541666666666663</v>
      </c>
      <c r="U243" s="97">
        <f t="shared" si="46"/>
        <v>0.625</v>
      </c>
      <c r="V243" s="41" t="str">
        <f>IFERROR(VLOOKUP(L243,'[1]ZESTAWIENIE NUMERÓW BOCZNYCH'!$A:$B,1,0),"")</f>
        <v/>
      </c>
      <c r="W243" s="51" t="str">
        <f>IFERROR(VLOOKUP(V243,'[1]ZESTAWIENIE NUMERÓW BOCZNYCH'!$A:$B,2,0),P243)</f>
        <v>T</v>
      </c>
      <c r="X243" s="51">
        <f>VLOOKUP(W243,'[1]LICZBA MIEJSC'!$A:$C,2,0)</f>
        <v>55</v>
      </c>
      <c r="Y243" s="51">
        <f>VLOOKUP(W243,'[1]LICZBA MIEJSC'!$A:$C,3,0)</f>
        <v>0</v>
      </c>
      <c r="Z243" s="51">
        <f t="shared" si="52"/>
        <v>55</v>
      </c>
      <c r="AA243" s="41">
        <f t="shared" si="53"/>
        <v>6</v>
      </c>
      <c r="AB243" s="101">
        <f t="shared" si="54"/>
        <v>0.10909090909090909</v>
      </c>
    </row>
    <row r="244" spans="1:28" hidden="1" x14ac:dyDescent="0.25">
      <c r="A244" s="28" t="s">
        <v>242</v>
      </c>
      <c r="B244" s="159">
        <v>243</v>
      </c>
      <c r="C244" s="51">
        <v>1</v>
      </c>
      <c r="D244" s="51"/>
      <c r="E244" s="51"/>
      <c r="F244" s="51" t="s">
        <v>255</v>
      </c>
      <c r="G244" s="141" t="str">
        <f t="shared" si="51"/>
        <v>rk_12</v>
      </c>
      <c r="H244" s="141" t="s">
        <v>620</v>
      </c>
      <c r="I244" s="139">
        <v>43270</v>
      </c>
      <c r="J244" s="48" t="s">
        <v>141</v>
      </c>
      <c r="K244" s="168" t="s">
        <v>133</v>
      </c>
      <c r="L244" s="51"/>
      <c r="M244" s="141" t="s">
        <v>244</v>
      </c>
      <c r="N244" s="43">
        <v>0.71805555555555556</v>
      </c>
      <c r="O244" s="51">
        <v>0</v>
      </c>
      <c r="P244" s="51" t="s">
        <v>12</v>
      </c>
      <c r="Q244" s="51"/>
      <c r="R244" s="51"/>
      <c r="S244" s="51"/>
      <c r="T244" s="97">
        <f t="shared" si="45"/>
        <v>0.70833333333333326</v>
      </c>
      <c r="U244" s="97">
        <f t="shared" si="46"/>
        <v>0.70833333333333326</v>
      </c>
      <c r="V244" s="41" t="str">
        <f>IFERROR(VLOOKUP(L244,'[1]ZESTAWIENIE NUMERÓW BOCZNYCH'!$A:$B,1,0),"")</f>
        <v/>
      </c>
      <c r="W244" s="51" t="str">
        <f>IFERROR(VLOOKUP(V244,'[1]ZESTAWIENIE NUMERÓW BOCZNYCH'!$A:$B,2,0),P244)</f>
        <v>T</v>
      </c>
      <c r="X244" s="51">
        <f>VLOOKUP(W244,'[1]LICZBA MIEJSC'!$A:$C,2,0)</f>
        <v>55</v>
      </c>
      <c r="Y244" s="51">
        <f>VLOOKUP(W244,'[1]LICZBA MIEJSC'!$A:$C,3,0)</f>
        <v>0</v>
      </c>
      <c r="Z244" s="51">
        <f t="shared" si="52"/>
        <v>55</v>
      </c>
      <c r="AA244" s="41">
        <f t="shared" si="53"/>
        <v>0</v>
      </c>
      <c r="AB244" s="101">
        <f t="shared" si="54"/>
        <v>0</v>
      </c>
    </row>
    <row r="245" spans="1:28" hidden="1" x14ac:dyDescent="0.25">
      <c r="A245" s="28" t="s">
        <v>242</v>
      </c>
      <c r="B245" s="159">
        <v>244</v>
      </c>
      <c r="C245" s="51">
        <v>1</v>
      </c>
      <c r="D245" s="51"/>
      <c r="E245" s="51"/>
      <c r="F245" s="51" t="s">
        <v>255</v>
      </c>
      <c r="G245" s="141" t="str">
        <f t="shared" si="51"/>
        <v>rk_12</v>
      </c>
      <c r="H245" s="141" t="s">
        <v>620</v>
      </c>
      <c r="I245" s="139">
        <v>43270</v>
      </c>
      <c r="J245" s="145" t="s">
        <v>158</v>
      </c>
      <c r="K245" s="155" t="s">
        <v>158</v>
      </c>
      <c r="L245" s="51"/>
      <c r="M245" s="157"/>
      <c r="N245" s="43">
        <v>0.3430555555555555</v>
      </c>
      <c r="O245" s="51">
        <v>1</v>
      </c>
      <c r="P245" s="51" t="s">
        <v>16</v>
      </c>
      <c r="Q245" s="51"/>
      <c r="R245" s="51"/>
      <c r="S245" s="51"/>
      <c r="T245" s="97">
        <f t="shared" si="45"/>
        <v>0.33333333333333331</v>
      </c>
      <c r="U245" s="97">
        <f t="shared" si="46"/>
        <v>0.33333333333333331</v>
      </c>
      <c r="V245" s="41" t="str">
        <f>IFERROR(VLOOKUP(L245,'[1]ZESTAWIENIE NUMERÓW BOCZNYCH'!$A:$B,1,0),"")</f>
        <v/>
      </c>
      <c r="W245" s="51" t="str">
        <f>IFERROR(VLOOKUP(V245,'[1]ZESTAWIENIE NUMERÓW BOCZNYCH'!$A:$B,2,0),P245)</f>
        <v>B</v>
      </c>
      <c r="X245" s="51">
        <f>VLOOKUP(W245,'[1]LICZBA MIEJSC'!$A:$C,2,0)</f>
        <v>20</v>
      </c>
      <c r="Y245" s="51">
        <f>VLOOKUP(W245,'[1]LICZBA MIEJSC'!$A:$C,3,0)</f>
        <v>0</v>
      </c>
      <c r="Z245" s="51">
        <f t="shared" si="52"/>
        <v>20</v>
      </c>
      <c r="AA245" s="41">
        <f t="shared" si="53"/>
        <v>2</v>
      </c>
      <c r="AB245" s="101">
        <f t="shared" si="54"/>
        <v>0.1</v>
      </c>
    </row>
    <row r="246" spans="1:28" hidden="1" x14ac:dyDescent="0.25">
      <c r="A246" s="28" t="s">
        <v>242</v>
      </c>
      <c r="B246" s="159">
        <v>245</v>
      </c>
      <c r="C246" s="51">
        <v>1</v>
      </c>
      <c r="D246" s="51"/>
      <c r="E246" s="51"/>
      <c r="F246" s="51" t="s">
        <v>255</v>
      </c>
      <c r="G246" s="141" t="str">
        <f t="shared" si="51"/>
        <v>rk_12</v>
      </c>
      <c r="H246" s="141" t="s">
        <v>620</v>
      </c>
      <c r="I246" s="139">
        <v>43270</v>
      </c>
      <c r="J246" s="145" t="s">
        <v>158</v>
      </c>
      <c r="K246" s="155" t="s">
        <v>158</v>
      </c>
      <c r="L246" s="51"/>
      <c r="M246" s="157"/>
      <c r="N246" s="43">
        <v>0.3576388888888889</v>
      </c>
      <c r="O246" s="51">
        <v>0</v>
      </c>
      <c r="P246" s="51" t="s">
        <v>16</v>
      </c>
      <c r="Q246" s="51"/>
      <c r="R246" s="51"/>
      <c r="S246" s="51"/>
      <c r="T246" s="97">
        <f t="shared" si="45"/>
        <v>0.35416666666666663</v>
      </c>
      <c r="U246" s="97">
        <f t="shared" si="46"/>
        <v>0.33333333333333331</v>
      </c>
      <c r="V246" s="41" t="str">
        <f>IFERROR(VLOOKUP(L246,'[1]ZESTAWIENIE NUMERÓW BOCZNYCH'!$A:$B,1,0),"")</f>
        <v/>
      </c>
      <c r="W246" s="51" t="str">
        <f>IFERROR(VLOOKUP(V246,'[1]ZESTAWIENIE NUMERÓW BOCZNYCH'!$A:$B,2,0),P246)</f>
        <v>B</v>
      </c>
      <c r="X246" s="51">
        <f>VLOOKUP(W246,'[1]LICZBA MIEJSC'!$A:$C,2,0)</f>
        <v>20</v>
      </c>
      <c r="Y246" s="51">
        <f>VLOOKUP(W246,'[1]LICZBA MIEJSC'!$A:$C,3,0)</f>
        <v>0</v>
      </c>
      <c r="Z246" s="51">
        <f t="shared" si="52"/>
        <v>20</v>
      </c>
      <c r="AA246" s="41">
        <f t="shared" si="53"/>
        <v>0</v>
      </c>
      <c r="AB246" s="101">
        <f t="shared" si="54"/>
        <v>0</v>
      </c>
    </row>
    <row r="247" spans="1:28" hidden="1" x14ac:dyDescent="0.25">
      <c r="A247" s="28" t="s">
        <v>242</v>
      </c>
      <c r="B247" s="159">
        <v>246</v>
      </c>
      <c r="C247" s="51">
        <v>1</v>
      </c>
      <c r="D247" s="51"/>
      <c r="E247" s="51"/>
      <c r="F247" s="51" t="s">
        <v>255</v>
      </c>
      <c r="G247" s="141" t="str">
        <f t="shared" si="51"/>
        <v>rk_12</v>
      </c>
      <c r="H247" s="141" t="s">
        <v>619</v>
      </c>
      <c r="I247" s="139">
        <v>43270</v>
      </c>
      <c r="J247" s="145" t="s">
        <v>158</v>
      </c>
      <c r="K247" s="155" t="s">
        <v>158</v>
      </c>
      <c r="L247" s="51"/>
      <c r="M247" s="157"/>
      <c r="N247" s="43">
        <v>0.61875000000000002</v>
      </c>
      <c r="O247" s="51">
        <v>1</v>
      </c>
      <c r="P247" s="51" t="s">
        <v>16</v>
      </c>
      <c r="Q247" s="51"/>
      <c r="R247" s="51"/>
      <c r="S247" s="51"/>
      <c r="T247" s="97">
        <f t="shared" si="45"/>
        <v>0.61458333333333326</v>
      </c>
      <c r="U247" s="97">
        <f t="shared" si="46"/>
        <v>0.58333333333333326</v>
      </c>
      <c r="V247" s="41" t="str">
        <f>IFERROR(VLOOKUP(L247,'[1]ZESTAWIENIE NUMERÓW BOCZNYCH'!$A:$B,1,0),"")</f>
        <v/>
      </c>
      <c r="W247" s="51" t="str">
        <f>IFERROR(VLOOKUP(V247,'[1]ZESTAWIENIE NUMERÓW BOCZNYCH'!$A:$B,2,0),P247)</f>
        <v>B</v>
      </c>
      <c r="X247" s="51">
        <f>VLOOKUP(W247,'[1]LICZBA MIEJSC'!$A:$C,2,0)</f>
        <v>20</v>
      </c>
      <c r="Y247" s="51">
        <f>VLOOKUP(W247,'[1]LICZBA MIEJSC'!$A:$C,3,0)</f>
        <v>0</v>
      </c>
      <c r="Z247" s="51">
        <f t="shared" si="52"/>
        <v>20</v>
      </c>
      <c r="AA247" s="41">
        <f t="shared" si="53"/>
        <v>2</v>
      </c>
      <c r="AB247" s="101">
        <f t="shared" si="54"/>
        <v>0.1</v>
      </c>
    </row>
    <row r="248" spans="1:28" hidden="1" x14ac:dyDescent="0.25">
      <c r="A248" s="28" t="s">
        <v>242</v>
      </c>
      <c r="B248" s="159">
        <v>247</v>
      </c>
      <c r="C248" s="51">
        <v>1</v>
      </c>
      <c r="D248" s="51"/>
      <c r="E248" s="51"/>
      <c r="F248" s="51" t="s">
        <v>255</v>
      </c>
      <c r="G248" s="141" t="str">
        <f t="shared" si="51"/>
        <v>rk_12</v>
      </c>
      <c r="H248" s="141" t="s">
        <v>619</v>
      </c>
      <c r="I248" s="139">
        <v>43270</v>
      </c>
      <c r="J248" s="145" t="s">
        <v>158</v>
      </c>
      <c r="K248" s="155" t="s">
        <v>158</v>
      </c>
      <c r="L248" s="51"/>
      <c r="M248" s="141" t="s">
        <v>257</v>
      </c>
      <c r="N248" s="43">
        <v>0.65486111111111112</v>
      </c>
      <c r="O248" s="51">
        <v>1</v>
      </c>
      <c r="P248" s="51" t="s">
        <v>16</v>
      </c>
      <c r="Q248" s="51"/>
      <c r="R248" s="51"/>
      <c r="S248" s="51"/>
      <c r="T248" s="97">
        <f t="shared" si="45"/>
        <v>0.64583333333333326</v>
      </c>
      <c r="U248" s="97">
        <f t="shared" si="46"/>
        <v>0.625</v>
      </c>
      <c r="V248" s="41" t="str">
        <f>IFERROR(VLOOKUP(L248,'[1]ZESTAWIENIE NUMERÓW BOCZNYCH'!$A:$B,1,0),"")</f>
        <v/>
      </c>
      <c r="W248" s="51" t="str">
        <f>IFERROR(VLOOKUP(V248,'[1]ZESTAWIENIE NUMERÓW BOCZNYCH'!$A:$B,2,0),P248)</f>
        <v>B</v>
      </c>
      <c r="X248" s="51">
        <f>VLOOKUP(W248,'[1]LICZBA MIEJSC'!$A:$C,2,0)</f>
        <v>20</v>
      </c>
      <c r="Y248" s="51">
        <f>VLOOKUP(W248,'[1]LICZBA MIEJSC'!$A:$C,3,0)</f>
        <v>0</v>
      </c>
      <c r="Z248" s="51">
        <f t="shared" si="52"/>
        <v>20</v>
      </c>
      <c r="AA248" s="41">
        <f t="shared" si="53"/>
        <v>2</v>
      </c>
      <c r="AB248" s="101">
        <f t="shared" si="54"/>
        <v>0.1</v>
      </c>
    </row>
    <row r="249" spans="1:28" hidden="1" x14ac:dyDescent="0.25">
      <c r="A249" s="28" t="s">
        <v>242</v>
      </c>
      <c r="B249" s="159">
        <v>248</v>
      </c>
      <c r="C249" s="51">
        <v>1</v>
      </c>
      <c r="D249" s="51"/>
      <c r="E249" s="51"/>
      <c r="F249" s="51" t="s">
        <v>255</v>
      </c>
      <c r="G249" s="141" t="str">
        <f t="shared" si="51"/>
        <v>rk_12</v>
      </c>
      <c r="H249" s="141" t="s">
        <v>619</v>
      </c>
      <c r="I249" s="139">
        <v>43270</v>
      </c>
      <c r="J249" s="48" t="s">
        <v>141</v>
      </c>
      <c r="K249" s="168" t="s">
        <v>133</v>
      </c>
      <c r="L249" s="51"/>
      <c r="M249" s="157"/>
      <c r="N249" s="43">
        <v>0.70277777777777783</v>
      </c>
      <c r="O249" s="51">
        <v>0</v>
      </c>
      <c r="P249" s="51" t="s">
        <v>12</v>
      </c>
      <c r="Q249" s="51"/>
      <c r="R249" s="51"/>
      <c r="S249" s="51"/>
      <c r="T249" s="97">
        <f t="shared" si="45"/>
        <v>0.69791666666666663</v>
      </c>
      <c r="U249" s="97">
        <f t="shared" si="46"/>
        <v>0.66666666666666663</v>
      </c>
      <c r="V249" s="41" t="str">
        <f>IFERROR(VLOOKUP(L249,'[1]ZESTAWIENIE NUMERÓW BOCZNYCH'!$A:$B,1,0),"")</f>
        <v/>
      </c>
      <c r="W249" s="51" t="str">
        <f>IFERROR(VLOOKUP(V249,'[1]ZESTAWIENIE NUMERÓW BOCZNYCH'!$A:$B,2,0),P249)</f>
        <v>T</v>
      </c>
      <c r="X249" s="51">
        <f>VLOOKUP(W249,'[1]LICZBA MIEJSC'!$A:$C,2,0)</f>
        <v>55</v>
      </c>
      <c r="Y249" s="51">
        <f>VLOOKUP(W249,'[1]LICZBA MIEJSC'!$A:$C,3,0)</f>
        <v>0</v>
      </c>
      <c r="Z249" s="51">
        <f t="shared" si="52"/>
        <v>55</v>
      </c>
      <c r="AA249" s="41">
        <f t="shared" si="53"/>
        <v>0</v>
      </c>
      <c r="AB249" s="101">
        <f t="shared" si="54"/>
        <v>0</v>
      </c>
    </row>
    <row r="250" spans="1:28" hidden="1" x14ac:dyDescent="0.25">
      <c r="A250" s="28" t="s">
        <v>242</v>
      </c>
      <c r="B250" s="159">
        <v>249</v>
      </c>
      <c r="C250" s="51">
        <v>1</v>
      </c>
      <c r="D250" s="51"/>
      <c r="E250" s="51"/>
      <c r="F250" s="51" t="s">
        <v>258</v>
      </c>
      <c r="G250" s="141" t="str">
        <f t="shared" ref="G250:G287" si="55">IF(ISERROR(RIGHT(LEFT(F250,FIND("_",MID(F250,4,150))+2))*1),LEFT(F250,FIND("_",MID(F250,4,150))+1),LEFT(F250,FIND("_",MID(F250,4,150))+2))</f>
        <v>rk_13</v>
      </c>
      <c r="H250" s="141" t="s">
        <v>620</v>
      </c>
      <c r="I250" s="139">
        <v>43270</v>
      </c>
      <c r="J250" s="317" t="s">
        <v>158</v>
      </c>
      <c r="K250" s="155" t="s">
        <v>158</v>
      </c>
      <c r="L250" s="51"/>
      <c r="M250" s="157"/>
      <c r="N250" s="43">
        <v>0.26805555555555555</v>
      </c>
      <c r="O250" s="51">
        <v>0</v>
      </c>
      <c r="P250" s="51" t="s">
        <v>16</v>
      </c>
      <c r="Q250" s="51"/>
      <c r="R250" s="51"/>
      <c r="S250" s="51"/>
      <c r="T250" s="97">
        <f t="shared" si="45"/>
        <v>0.26041666666666663</v>
      </c>
      <c r="U250" s="97">
        <f t="shared" si="46"/>
        <v>0.25</v>
      </c>
      <c r="V250" s="41" t="str">
        <f>IFERROR(VLOOKUP(L250,'[1]ZESTAWIENIE NUMERÓW BOCZNYCH'!$A:$B,1,0),"")</f>
        <v/>
      </c>
      <c r="W250" s="51" t="str">
        <f>IFERROR(VLOOKUP(V250,'[1]ZESTAWIENIE NUMERÓW BOCZNYCH'!$A:$B,2,0),P250)</f>
        <v>B</v>
      </c>
      <c r="X250" s="51">
        <f>VLOOKUP(W250,'[1]LICZBA MIEJSC'!$A:$C,2,0)</f>
        <v>20</v>
      </c>
      <c r="Y250" s="51">
        <f>VLOOKUP(W250,'[1]LICZBA MIEJSC'!$A:$C,3,0)</f>
        <v>0</v>
      </c>
      <c r="Z250" s="51">
        <f t="shared" ref="Z250:Z287" si="56">X250+Y250</f>
        <v>20</v>
      </c>
      <c r="AA250" s="41">
        <f t="shared" ref="AA250:AA287" si="57">ROUND(IF(O250=$AD$1,0,IF(O250=$AF$1,Z250*0.1,IF(O250=$AH$1,X250/2,IF(O250=$AJ$1,X250*0.9,IF(O250=$AL$1,X250+(Y250*0.5),IF(O250=$AN$1,Z250*0.9,IF(O250=$AP$1,Z250*1.1,"BŁĄD"))))))),0)</f>
        <v>0</v>
      </c>
      <c r="AB250" s="101">
        <f t="shared" ref="AB250:AB287" si="58">AA250/Z250</f>
        <v>0</v>
      </c>
    </row>
    <row r="251" spans="1:28" hidden="1" x14ac:dyDescent="0.25">
      <c r="A251" s="28" t="s">
        <v>242</v>
      </c>
      <c r="B251" s="159">
        <v>250</v>
      </c>
      <c r="C251" s="51">
        <v>1</v>
      </c>
      <c r="D251" s="51"/>
      <c r="E251" s="51"/>
      <c r="F251" s="51" t="s">
        <v>258</v>
      </c>
      <c r="G251" s="141" t="str">
        <f t="shared" si="55"/>
        <v>rk_13</v>
      </c>
      <c r="H251" s="141" t="s">
        <v>619</v>
      </c>
      <c r="I251" s="139">
        <v>43270</v>
      </c>
      <c r="J251" s="317" t="s">
        <v>158</v>
      </c>
      <c r="K251" s="155" t="s">
        <v>158</v>
      </c>
      <c r="L251" s="51"/>
      <c r="M251" s="178"/>
      <c r="N251" s="43">
        <v>0.26944444444444443</v>
      </c>
      <c r="O251" s="51">
        <v>1</v>
      </c>
      <c r="P251" s="51" t="s">
        <v>16</v>
      </c>
      <c r="Q251" s="51"/>
      <c r="R251" s="51"/>
      <c r="S251" s="51"/>
      <c r="T251" s="97">
        <f t="shared" si="45"/>
        <v>0.26041666666666663</v>
      </c>
      <c r="U251" s="97">
        <f t="shared" si="46"/>
        <v>0.25</v>
      </c>
      <c r="V251" s="41" t="str">
        <f>IFERROR(VLOOKUP(L251,'[1]ZESTAWIENIE NUMERÓW BOCZNYCH'!$A:$B,1,0),"")</f>
        <v/>
      </c>
      <c r="W251" s="51" t="str">
        <f>IFERROR(VLOOKUP(V251,'[1]ZESTAWIENIE NUMERÓW BOCZNYCH'!$A:$B,2,0),P251)</f>
        <v>B</v>
      </c>
      <c r="X251" s="51">
        <f>VLOOKUP(W251,'[1]LICZBA MIEJSC'!$A:$C,2,0)</f>
        <v>20</v>
      </c>
      <c r="Y251" s="51">
        <f>VLOOKUP(W251,'[1]LICZBA MIEJSC'!$A:$C,3,0)</f>
        <v>0</v>
      </c>
      <c r="Z251" s="51">
        <f t="shared" si="56"/>
        <v>20</v>
      </c>
      <c r="AA251" s="41">
        <f t="shared" si="57"/>
        <v>2</v>
      </c>
      <c r="AB251" s="101">
        <f t="shared" si="58"/>
        <v>0.1</v>
      </c>
    </row>
    <row r="252" spans="1:28" hidden="1" x14ac:dyDescent="0.25">
      <c r="A252" s="28" t="s">
        <v>242</v>
      </c>
      <c r="B252" s="159">
        <v>251</v>
      </c>
      <c r="C252" s="51">
        <v>1</v>
      </c>
      <c r="D252" s="51"/>
      <c r="E252" s="51"/>
      <c r="F252" s="51" t="s">
        <v>258</v>
      </c>
      <c r="G252" s="141" t="str">
        <f t="shared" si="55"/>
        <v>rk_13</v>
      </c>
      <c r="H252" s="141" t="s">
        <v>620</v>
      </c>
      <c r="I252" s="139">
        <v>43270</v>
      </c>
      <c r="J252" s="48" t="s">
        <v>141</v>
      </c>
      <c r="K252" s="174" t="s">
        <v>123</v>
      </c>
      <c r="L252" s="51">
        <v>7</v>
      </c>
      <c r="M252" s="178"/>
      <c r="N252" s="43">
        <v>0.27986111111111112</v>
      </c>
      <c r="O252" s="51">
        <v>1</v>
      </c>
      <c r="P252" s="51" t="s">
        <v>16</v>
      </c>
      <c r="Q252" s="51"/>
      <c r="R252" s="51"/>
      <c r="S252" s="51"/>
      <c r="T252" s="97">
        <f t="shared" si="45"/>
        <v>0.27083333333333331</v>
      </c>
      <c r="U252" s="97">
        <f t="shared" si="46"/>
        <v>0.25</v>
      </c>
      <c r="V252" s="41" t="str">
        <f>IFERROR(VLOOKUP(L252,'[1]ZESTAWIENIE NUMERÓW BOCZNYCH'!$A:$B,1,0),"")</f>
        <v/>
      </c>
      <c r="W252" s="51" t="str">
        <f>IFERROR(VLOOKUP(V252,'[1]ZESTAWIENIE NUMERÓW BOCZNYCH'!$A:$B,2,0),P252)</f>
        <v>B</v>
      </c>
      <c r="X252" s="51">
        <f>VLOOKUP(W252,'[1]LICZBA MIEJSC'!$A:$C,2,0)</f>
        <v>20</v>
      </c>
      <c r="Y252" s="51">
        <f>VLOOKUP(W252,'[1]LICZBA MIEJSC'!$A:$C,3,0)</f>
        <v>0</v>
      </c>
      <c r="Z252" s="51">
        <f t="shared" si="56"/>
        <v>20</v>
      </c>
      <c r="AA252" s="41">
        <f t="shared" si="57"/>
        <v>2</v>
      </c>
      <c r="AB252" s="101">
        <f t="shared" si="58"/>
        <v>0.1</v>
      </c>
    </row>
    <row r="253" spans="1:28" hidden="1" x14ac:dyDescent="0.25">
      <c r="A253" s="28" t="s">
        <v>242</v>
      </c>
      <c r="B253" s="159">
        <v>252</v>
      </c>
      <c r="C253" s="51">
        <v>1</v>
      </c>
      <c r="D253" s="51"/>
      <c r="E253" s="51"/>
      <c r="F253" s="51" t="s">
        <v>258</v>
      </c>
      <c r="G253" s="141" t="str">
        <f t="shared" si="55"/>
        <v>rk_13</v>
      </c>
      <c r="H253" s="141" t="s">
        <v>619</v>
      </c>
      <c r="I253" s="139">
        <v>43270</v>
      </c>
      <c r="J253" s="48" t="s">
        <v>141</v>
      </c>
      <c r="K253" s="174" t="s">
        <v>123</v>
      </c>
      <c r="L253" s="51">
        <v>6</v>
      </c>
      <c r="M253" s="157"/>
      <c r="N253" s="43">
        <v>0.28333333333333333</v>
      </c>
      <c r="O253" s="51">
        <v>1</v>
      </c>
      <c r="P253" s="51" t="s">
        <v>16</v>
      </c>
      <c r="Q253" s="51"/>
      <c r="R253" s="51"/>
      <c r="S253" s="51"/>
      <c r="T253" s="97">
        <f t="shared" si="45"/>
        <v>0.28125</v>
      </c>
      <c r="U253" s="97">
        <f t="shared" si="46"/>
        <v>0.25</v>
      </c>
      <c r="V253" s="41" t="str">
        <f>IFERROR(VLOOKUP(L253,'[1]ZESTAWIENIE NUMERÓW BOCZNYCH'!$A:$B,1,0),"")</f>
        <v/>
      </c>
      <c r="W253" s="51" t="str">
        <f>IFERROR(VLOOKUP(V253,'[1]ZESTAWIENIE NUMERÓW BOCZNYCH'!$A:$B,2,0),P253)</f>
        <v>B</v>
      </c>
      <c r="X253" s="51">
        <f>VLOOKUP(W253,'[1]LICZBA MIEJSC'!$A:$C,2,0)</f>
        <v>20</v>
      </c>
      <c r="Y253" s="51">
        <f>VLOOKUP(W253,'[1]LICZBA MIEJSC'!$A:$C,3,0)</f>
        <v>0</v>
      </c>
      <c r="Z253" s="51">
        <f t="shared" si="56"/>
        <v>20</v>
      </c>
      <c r="AA253" s="41">
        <f t="shared" si="57"/>
        <v>2</v>
      </c>
      <c r="AB253" s="101">
        <f t="shared" si="58"/>
        <v>0.1</v>
      </c>
    </row>
    <row r="254" spans="1:28" hidden="1" x14ac:dyDescent="0.25">
      <c r="A254" s="28" t="s">
        <v>242</v>
      </c>
      <c r="B254" s="159">
        <v>253</v>
      </c>
      <c r="C254" s="51">
        <v>1</v>
      </c>
      <c r="D254" s="51"/>
      <c r="E254" s="51"/>
      <c r="F254" s="51" t="s">
        <v>258</v>
      </c>
      <c r="G254" s="141" t="str">
        <f t="shared" si="55"/>
        <v>rk_13</v>
      </c>
      <c r="H254" s="141" t="s">
        <v>620</v>
      </c>
      <c r="I254" s="139">
        <v>43270</v>
      </c>
      <c r="J254" s="317" t="s">
        <v>158</v>
      </c>
      <c r="K254" s="155" t="s">
        <v>158</v>
      </c>
      <c r="L254" s="51"/>
      <c r="M254" s="157"/>
      <c r="N254" s="43">
        <v>0.28611111111111115</v>
      </c>
      <c r="O254" s="51">
        <v>1</v>
      </c>
      <c r="P254" s="51" t="s">
        <v>12</v>
      </c>
      <c r="Q254" s="51"/>
      <c r="R254" s="51"/>
      <c r="S254" s="51"/>
      <c r="T254" s="97">
        <f t="shared" si="45"/>
        <v>0.28125</v>
      </c>
      <c r="U254" s="97">
        <f t="shared" si="46"/>
        <v>0.25</v>
      </c>
      <c r="V254" s="41" t="str">
        <f>IFERROR(VLOOKUP(L254,'[1]ZESTAWIENIE NUMERÓW BOCZNYCH'!$A:$B,1,0),"")</f>
        <v/>
      </c>
      <c r="W254" s="51" t="str">
        <f>IFERROR(VLOOKUP(V254,'[1]ZESTAWIENIE NUMERÓW BOCZNYCH'!$A:$B,2,0),P254)</f>
        <v>T</v>
      </c>
      <c r="X254" s="51">
        <f>VLOOKUP(W254,'[1]LICZBA MIEJSC'!$A:$C,2,0)</f>
        <v>55</v>
      </c>
      <c r="Y254" s="51">
        <f>VLOOKUP(W254,'[1]LICZBA MIEJSC'!$A:$C,3,0)</f>
        <v>0</v>
      </c>
      <c r="Z254" s="51">
        <f t="shared" si="56"/>
        <v>55</v>
      </c>
      <c r="AA254" s="41">
        <f t="shared" si="57"/>
        <v>6</v>
      </c>
      <c r="AB254" s="101">
        <f t="shared" si="58"/>
        <v>0.10909090909090909</v>
      </c>
    </row>
    <row r="255" spans="1:28" hidden="1" x14ac:dyDescent="0.25">
      <c r="A255" s="28" t="s">
        <v>242</v>
      </c>
      <c r="B255" s="159">
        <v>254</v>
      </c>
      <c r="C255" s="51">
        <v>1</v>
      </c>
      <c r="D255" s="51"/>
      <c r="E255" s="51"/>
      <c r="F255" s="51" t="s">
        <v>258</v>
      </c>
      <c r="G255" s="141" t="str">
        <f t="shared" si="55"/>
        <v>rk_13</v>
      </c>
      <c r="H255" s="141" t="s">
        <v>620</v>
      </c>
      <c r="I255" s="139">
        <v>43270</v>
      </c>
      <c r="J255" s="48" t="s">
        <v>141</v>
      </c>
      <c r="K255" s="168" t="s">
        <v>133</v>
      </c>
      <c r="L255" s="51"/>
      <c r="M255" s="141" t="s">
        <v>244</v>
      </c>
      <c r="N255" s="43">
        <v>0.3</v>
      </c>
      <c r="O255" s="51">
        <v>0</v>
      </c>
      <c r="P255" s="51" t="s">
        <v>12</v>
      </c>
      <c r="Q255" s="51"/>
      <c r="R255" s="51"/>
      <c r="S255" s="51"/>
      <c r="T255" s="97">
        <f t="shared" si="45"/>
        <v>0.29166666666666663</v>
      </c>
      <c r="U255" s="97">
        <f t="shared" si="46"/>
        <v>0.29166666666666663</v>
      </c>
      <c r="V255" s="41" t="str">
        <f>IFERROR(VLOOKUP(L255,'[1]ZESTAWIENIE NUMERÓW BOCZNYCH'!$A:$B,1,0),"")</f>
        <v/>
      </c>
      <c r="W255" s="51" t="str">
        <f>IFERROR(VLOOKUP(V255,'[1]ZESTAWIENIE NUMERÓW BOCZNYCH'!$A:$B,2,0),P255)</f>
        <v>T</v>
      </c>
      <c r="X255" s="51">
        <f>VLOOKUP(W255,'[1]LICZBA MIEJSC'!$A:$C,2,0)</f>
        <v>55</v>
      </c>
      <c r="Y255" s="51">
        <f>VLOOKUP(W255,'[1]LICZBA MIEJSC'!$A:$C,3,0)</f>
        <v>0</v>
      </c>
      <c r="Z255" s="51">
        <f t="shared" si="56"/>
        <v>55</v>
      </c>
      <c r="AA255" s="41">
        <f t="shared" si="57"/>
        <v>0</v>
      </c>
      <c r="AB255" s="101">
        <f t="shared" si="58"/>
        <v>0</v>
      </c>
    </row>
    <row r="256" spans="1:28" hidden="1" x14ac:dyDescent="0.25">
      <c r="A256" s="28" t="s">
        <v>242</v>
      </c>
      <c r="B256" s="159">
        <v>255</v>
      </c>
      <c r="C256" s="51">
        <v>1</v>
      </c>
      <c r="D256" s="51"/>
      <c r="E256" s="51"/>
      <c r="F256" s="51" t="s">
        <v>258</v>
      </c>
      <c r="G256" s="141" t="str">
        <f t="shared" si="55"/>
        <v>rk_13</v>
      </c>
      <c r="H256" s="141" t="s">
        <v>619</v>
      </c>
      <c r="I256" s="139">
        <v>43270</v>
      </c>
      <c r="J256" s="48" t="s">
        <v>141</v>
      </c>
      <c r="K256" s="155" t="s">
        <v>137</v>
      </c>
      <c r="L256" s="51"/>
      <c r="M256" s="157"/>
      <c r="N256" s="43">
        <v>0.31597222222222221</v>
      </c>
      <c r="O256" s="51">
        <v>0</v>
      </c>
      <c r="P256" s="51" t="s">
        <v>16</v>
      </c>
      <c r="Q256" s="51"/>
      <c r="R256" s="51"/>
      <c r="S256" s="51"/>
      <c r="T256" s="97">
        <f t="shared" si="45"/>
        <v>0.3125</v>
      </c>
      <c r="U256" s="97">
        <f t="shared" si="46"/>
        <v>0.29166666666666663</v>
      </c>
      <c r="V256" s="41" t="str">
        <f>IFERROR(VLOOKUP(L256,'[1]ZESTAWIENIE NUMERÓW BOCZNYCH'!$A:$B,1,0),"")</f>
        <v/>
      </c>
      <c r="W256" s="51" t="str">
        <f>IFERROR(VLOOKUP(V256,'[1]ZESTAWIENIE NUMERÓW BOCZNYCH'!$A:$B,2,0),P256)</f>
        <v>B</v>
      </c>
      <c r="X256" s="51">
        <f>VLOOKUP(W256,'[1]LICZBA MIEJSC'!$A:$C,2,0)</f>
        <v>20</v>
      </c>
      <c r="Y256" s="51">
        <f>VLOOKUP(W256,'[1]LICZBA MIEJSC'!$A:$C,3,0)</f>
        <v>0</v>
      </c>
      <c r="Z256" s="51">
        <f t="shared" si="56"/>
        <v>20</v>
      </c>
      <c r="AA256" s="41">
        <f t="shared" si="57"/>
        <v>0</v>
      </c>
      <c r="AB256" s="101">
        <f t="shared" si="58"/>
        <v>0</v>
      </c>
    </row>
    <row r="257" spans="1:28" hidden="1" x14ac:dyDescent="0.25">
      <c r="A257" s="28" t="s">
        <v>242</v>
      </c>
      <c r="B257" s="159">
        <v>256</v>
      </c>
      <c r="C257" s="51">
        <v>1</v>
      </c>
      <c r="D257" s="51"/>
      <c r="E257" s="51"/>
      <c r="F257" s="51" t="s">
        <v>258</v>
      </c>
      <c r="G257" s="141" t="str">
        <f t="shared" si="55"/>
        <v>rk_13</v>
      </c>
      <c r="H257" s="141" t="s">
        <v>620</v>
      </c>
      <c r="I257" s="139">
        <v>43270</v>
      </c>
      <c r="J257" s="48" t="s">
        <v>141</v>
      </c>
      <c r="K257" s="168" t="s">
        <v>188</v>
      </c>
      <c r="L257" s="51"/>
      <c r="M257" s="141" t="s">
        <v>244</v>
      </c>
      <c r="N257" s="43">
        <v>0.32013888888888892</v>
      </c>
      <c r="O257" s="51">
        <v>2</v>
      </c>
      <c r="P257" s="51" t="s">
        <v>16</v>
      </c>
      <c r="Q257" s="51"/>
      <c r="R257" s="51"/>
      <c r="S257" s="51"/>
      <c r="T257" s="97">
        <f t="shared" si="45"/>
        <v>0.3125</v>
      </c>
      <c r="U257" s="97">
        <f t="shared" si="46"/>
        <v>0.29166666666666663</v>
      </c>
      <c r="V257" s="41" t="str">
        <f>IFERROR(VLOOKUP(L257,'[1]ZESTAWIENIE NUMERÓW BOCZNYCH'!$A:$B,1,0),"")</f>
        <v/>
      </c>
      <c r="W257" s="51" t="str">
        <f>IFERROR(VLOOKUP(V257,'[1]ZESTAWIENIE NUMERÓW BOCZNYCH'!$A:$B,2,0),P257)</f>
        <v>B</v>
      </c>
      <c r="X257" s="51">
        <f>VLOOKUP(W257,'[1]LICZBA MIEJSC'!$A:$C,2,0)</f>
        <v>20</v>
      </c>
      <c r="Y257" s="51">
        <f>VLOOKUP(W257,'[1]LICZBA MIEJSC'!$A:$C,3,0)</f>
        <v>0</v>
      </c>
      <c r="Z257" s="51">
        <f t="shared" si="56"/>
        <v>20</v>
      </c>
      <c r="AA257" s="41">
        <f t="shared" si="57"/>
        <v>10</v>
      </c>
      <c r="AB257" s="101">
        <f t="shared" si="58"/>
        <v>0.5</v>
      </c>
    </row>
    <row r="258" spans="1:28" hidden="1" x14ac:dyDescent="0.25">
      <c r="A258" s="28" t="s">
        <v>242</v>
      </c>
      <c r="B258" s="159">
        <v>257</v>
      </c>
      <c r="C258" s="51">
        <v>1</v>
      </c>
      <c r="D258" s="51"/>
      <c r="E258" s="51"/>
      <c r="F258" s="51" t="s">
        <v>258</v>
      </c>
      <c r="G258" s="141" t="str">
        <f t="shared" si="55"/>
        <v>rk_13</v>
      </c>
      <c r="H258" s="141" t="s">
        <v>620</v>
      </c>
      <c r="I258" s="139">
        <v>43270</v>
      </c>
      <c r="J258" s="313" t="s">
        <v>142</v>
      </c>
      <c r="K258" s="168" t="s">
        <v>259</v>
      </c>
      <c r="L258" s="51"/>
      <c r="M258" s="170" t="s">
        <v>126</v>
      </c>
      <c r="N258" s="43">
        <v>0.33055555555555555</v>
      </c>
      <c r="O258" s="51">
        <v>2</v>
      </c>
      <c r="P258" s="51" t="s">
        <v>16</v>
      </c>
      <c r="Q258" s="51"/>
      <c r="R258" s="51"/>
      <c r="S258" s="51"/>
      <c r="T258" s="97">
        <f t="shared" si="45"/>
        <v>0.32291666666666663</v>
      </c>
      <c r="U258" s="97">
        <f t="shared" si="46"/>
        <v>0.29166666666666663</v>
      </c>
      <c r="V258" s="41" t="str">
        <f>IFERROR(VLOOKUP(L258,'[1]ZESTAWIENIE NUMERÓW BOCZNYCH'!$A:$B,1,0),"")</f>
        <v/>
      </c>
      <c r="W258" s="51" t="str">
        <f>IFERROR(VLOOKUP(V258,'[1]ZESTAWIENIE NUMERÓW BOCZNYCH'!$A:$B,2,0),P258)</f>
        <v>B</v>
      </c>
      <c r="X258" s="51">
        <f>VLOOKUP(W258,'[1]LICZBA MIEJSC'!$A:$C,2,0)</f>
        <v>20</v>
      </c>
      <c r="Y258" s="51">
        <f>VLOOKUP(W258,'[1]LICZBA MIEJSC'!$A:$C,3,0)</f>
        <v>0</v>
      </c>
      <c r="Z258" s="51">
        <f t="shared" si="56"/>
        <v>20</v>
      </c>
      <c r="AA258" s="41">
        <f t="shared" si="57"/>
        <v>10</v>
      </c>
      <c r="AB258" s="101">
        <f t="shared" si="58"/>
        <v>0.5</v>
      </c>
    </row>
    <row r="259" spans="1:28" hidden="1" x14ac:dyDescent="0.25">
      <c r="A259" s="28" t="s">
        <v>242</v>
      </c>
      <c r="B259" s="159">
        <v>258</v>
      </c>
      <c r="C259" s="51">
        <v>1</v>
      </c>
      <c r="D259" s="51"/>
      <c r="E259" s="51"/>
      <c r="F259" s="51" t="s">
        <v>258</v>
      </c>
      <c r="G259" s="141" t="str">
        <f t="shared" si="55"/>
        <v>rk_13</v>
      </c>
      <c r="H259" s="141" t="s">
        <v>620</v>
      </c>
      <c r="I259" s="139">
        <v>43270</v>
      </c>
      <c r="J259" s="145" t="s">
        <v>158</v>
      </c>
      <c r="K259" s="155" t="s">
        <v>158</v>
      </c>
      <c r="L259" s="51"/>
      <c r="M259" s="157"/>
      <c r="N259" s="43">
        <v>0.3354166666666667</v>
      </c>
      <c r="O259" s="51">
        <v>2</v>
      </c>
      <c r="P259" s="51" t="s">
        <v>12</v>
      </c>
      <c r="Q259" s="51"/>
      <c r="R259" s="51"/>
      <c r="S259" s="51"/>
      <c r="T259" s="97">
        <f t="shared" ref="T259:T322" si="59">FLOOR(N259,"0:15")</f>
        <v>0.33333333333333331</v>
      </c>
      <c r="U259" s="97">
        <f t="shared" ref="U259:U322" si="60">FLOOR(N259,TIME(1,0,0))</f>
        <v>0.33333333333333331</v>
      </c>
      <c r="V259" s="41" t="str">
        <f>IFERROR(VLOOKUP(L259,'[1]ZESTAWIENIE NUMERÓW BOCZNYCH'!$A:$B,1,0),"")</f>
        <v/>
      </c>
      <c r="W259" s="51" t="str">
        <f>IFERROR(VLOOKUP(V259,'[1]ZESTAWIENIE NUMERÓW BOCZNYCH'!$A:$B,2,0),P259)</f>
        <v>T</v>
      </c>
      <c r="X259" s="51">
        <f>VLOOKUP(W259,'[1]LICZBA MIEJSC'!$A:$C,2,0)</f>
        <v>55</v>
      </c>
      <c r="Y259" s="51">
        <f>VLOOKUP(W259,'[1]LICZBA MIEJSC'!$A:$C,3,0)</f>
        <v>0</v>
      </c>
      <c r="Z259" s="51">
        <f t="shared" si="56"/>
        <v>55</v>
      </c>
      <c r="AA259" s="41">
        <f t="shared" si="57"/>
        <v>28</v>
      </c>
      <c r="AB259" s="101">
        <f t="shared" si="58"/>
        <v>0.50909090909090904</v>
      </c>
    </row>
    <row r="260" spans="1:28" hidden="1" x14ac:dyDescent="0.25">
      <c r="A260" s="28" t="s">
        <v>242</v>
      </c>
      <c r="B260" s="159">
        <v>259</v>
      </c>
      <c r="C260" s="51">
        <v>1</v>
      </c>
      <c r="D260" s="51"/>
      <c r="E260" s="51"/>
      <c r="F260" s="51" t="s">
        <v>258</v>
      </c>
      <c r="G260" s="141" t="str">
        <f t="shared" si="55"/>
        <v>rk_13</v>
      </c>
      <c r="H260" s="141" t="s">
        <v>619</v>
      </c>
      <c r="I260" s="139">
        <v>43270</v>
      </c>
      <c r="J260" s="313" t="s">
        <v>142</v>
      </c>
      <c r="K260" s="168" t="s">
        <v>260</v>
      </c>
      <c r="L260" s="51"/>
      <c r="M260" s="157"/>
      <c r="N260" s="43">
        <v>0.3354166666666667</v>
      </c>
      <c r="O260" s="51">
        <v>1</v>
      </c>
      <c r="P260" s="51" t="s">
        <v>16</v>
      </c>
      <c r="Q260" s="51"/>
      <c r="R260" s="51"/>
      <c r="S260" s="51"/>
      <c r="T260" s="97">
        <f t="shared" si="59"/>
        <v>0.33333333333333331</v>
      </c>
      <c r="U260" s="97">
        <f t="shared" si="60"/>
        <v>0.33333333333333331</v>
      </c>
      <c r="V260" s="41" t="str">
        <f>IFERROR(VLOOKUP(L260,'[1]ZESTAWIENIE NUMERÓW BOCZNYCH'!$A:$B,1,0),"")</f>
        <v/>
      </c>
      <c r="W260" s="51" t="str">
        <f>IFERROR(VLOOKUP(V260,'[1]ZESTAWIENIE NUMERÓW BOCZNYCH'!$A:$B,2,0),P260)</f>
        <v>B</v>
      </c>
      <c r="X260" s="51">
        <f>VLOOKUP(W260,'[1]LICZBA MIEJSC'!$A:$C,2,0)</f>
        <v>20</v>
      </c>
      <c r="Y260" s="51">
        <f>VLOOKUP(W260,'[1]LICZBA MIEJSC'!$A:$C,3,0)</f>
        <v>0</v>
      </c>
      <c r="Z260" s="51">
        <f t="shared" si="56"/>
        <v>20</v>
      </c>
      <c r="AA260" s="41">
        <f t="shared" si="57"/>
        <v>2</v>
      </c>
      <c r="AB260" s="101">
        <f t="shared" si="58"/>
        <v>0.1</v>
      </c>
    </row>
    <row r="261" spans="1:28" hidden="1" x14ac:dyDescent="0.25">
      <c r="A261" s="28" t="s">
        <v>242</v>
      </c>
      <c r="B261" s="159">
        <v>260</v>
      </c>
      <c r="C261" s="51">
        <v>1</v>
      </c>
      <c r="D261" s="51"/>
      <c r="E261" s="51"/>
      <c r="F261" s="51" t="s">
        <v>258</v>
      </c>
      <c r="G261" s="141" t="str">
        <f t="shared" si="55"/>
        <v>rk_13</v>
      </c>
      <c r="H261" s="141" t="s">
        <v>620</v>
      </c>
      <c r="I261" s="139">
        <v>43270</v>
      </c>
      <c r="J261" s="313" t="s">
        <v>142</v>
      </c>
      <c r="K261" s="168" t="s">
        <v>261</v>
      </c>
      <c r="L261" s="51"/>
      <c r="M261" s="157"/>
      <c r="N261" s="43">
        <v>0.33611111111111108</v>
      </c>
      <c r="O261" s="51">
        <v>0</v>
      </c>
      <c r="P261" s="51" t="s">
        <v>12</v>
      </c>
      <c r="Q261" s="51"/>
      <c r="R261" s="51"/>
      <c r="S261" s="51"/>
      <c r="T261" s="97">
        <f t="shared" si="59"/>
        <v>0.33333333333333331</v>
      </c>
      <c r="U261" s="97">
        <f t="shared" si="60"/>
        <v>0.33333333333333331</v>
      </c>
      <c r="V261" s="41" t="str">
        <f>IFERROR(VLOOKUP(L261,'[1]ZESTAWIENIE NUMERÓW BOCZNYCH'!$A:$B,1,0),"")</f>
        <v/>
      </c>
      <c r="W261" s="51" t="str">
        <f>IFERROR(VLOOKUP(V261,'[1]ZESTAWIENIE NUMERÓW BOCZNYCH'!$A:$B,2,0),P261)</f>
        <v>T</v>
      </c>
      <c r="X261" s="51">
        <f>VLOOKUP(W261,'[1]LICZBA MIEJSC'!$A:$C,2,0)</f>
        <v>55</v>
      </c>
      <c r="Y261" s="51">
        <f>VLOOKUP(W261,'[1]LICZBA MIEJSC'!$A:$C,3,0)</f>
        <v>0</v>
      </c>
      <c r="Z261" s="51">
        <f t="shared" si="56"/>
        <v>55</v>
      </c>
      <c r="AA261" s="41">
        <f t="shared" si="57"/>
        <v>0</v>
      </c>
      <c r="AB261" s="101">
        <f t="shared" si="58"/>
        <v>0</v>
      </c>
    </row>
    <row r="262" spans="1:28" hidden="1" x14ac:dyDescent="0.25">
      <c r="A262" s="28" t="s">
        <v>242</v>
      </c>
      <c r="B262" s="159">
        <v>261</v>
      </c>
      <c r="C262" s="51">
        <v>2</v>
      </c>
      <c r="D262" s="51"/>
      <c r="E262" s="51"/>
      <c r="F262" s="51" t="s">
        <v>258</v>
      </c>
      <c r="G262" s="141" t="str">
        <f t="shared" si="55"/>
        <v>rk_13</v>
      </c>
      <c r="H262" s="141" t="s">
        <v>619</v>
      </c>
      <c r="I262" s="139">
        <v>43270</v>
      </c>
      <c r="J262" s="317" t="s">
        <v>158</v>
      </c>
      <c r="K262" s="155" t="s">
        <v>158</v>
      </c>
      <c r="L262" s="51"/>
      <c r="M262" s="157"/>
      <c r="N262" s="43">
        <v>0.34930555555555554</v>
      </c>
      <c r="O262" s="51">
        <v>0</v>
      </c>
      <c r="P262" s="51" t="s">
        <v>16</v>
      </c>
      <c r="Q262" s="51"/>
      <c r="R262" s="51"/>
      <c r="S262" s="51"/>
      <c r="T262" s="97">
        <f t="shared" si="59"/>
        <v>0.34375</v>
      </c>
      <c r="U262" s="97">
        <f t="shared" si="60"/>
        <v>0.33333333333333331</v>
      </c>
      <c r="V262" s="41" t="str">
        <f>IFERROR(VLOOKUP(L262,'[1]ZESTAWIENIE NUMERÓW BOCZNYCH'!$A:$B,1,0),"")</f>
        <v/>
      </c>
      <c r="W262" s="51" t="str">
        <f>IFERROR(VLOOKUP(V262,'[1]ZESTAWIENIE NUMERÓW BOCZNYCH'!$A:$B,2,0),P262)</f>
        <v>B</v>
      </c>
      <c r="X262" s="51">
        <f>VLOOKUP(W262,'[1]LICZBA MIEJSC'!$A:$C,2,0)</f>
        <v>20</v>
      </c>
      <c r="Y262" s="51">
        <f>VLOOKUP(W262,'[1]LICZBA MIEJSC'!$A:$C,3,0)</f>
        <v>0</v>
      </c>
      <c r="Z262" s="51">
        <f t="shared" si="56"/>
        <v>20</v>
      </c>
      <c r="AA262" s="41">
        <f t="shared" si="57"/>
        <v>0</v>
      </c>
      <c r="AB262" s="101">
        <f t="shared" si="58"/>
        <v>0</v>
      </c>
    </row>
    <row r="263" spans="1:28" hidden="1" x14ac:dyDescent="0.25">
      <c r="A263" s="28" t="s">
        <v>242</v>
      </c>
      <c r="B263" s="159">
        <v>262</v>
      </c>
      <c r="C263" s="51">
        <v>2</v>
      </c>
      <c r="D263" s="51"/>
      <c r="E263" s="51"/>
      <c r="F263" s="51" t="s">
        <v>258</v>
      </c>
      <c r="G263" s="141" t="str">
        <f t="shared" si="55"/>
        <v>rk_13</v>
      </c>
      <c r="H263" s="141" t="s">
        <v>620</v>
      </c>
      <c r="I263" s="139">
        <v>43270</v>
      </c>
      <c r="J263" s="48" t="s">
        <v>141</v>
      </c>
      <c r="K263" s="174" t="s">
        <v>123</v>
      </c>
      <c r="L263" s="51"/>
      <c r="M263" s="157"/>
      <c r="N263" s="43">
        <v>0.35138888888888892</v>
      </c>
      <c r="O263" s="51">
        <v>1</v>
      </c>
      <c r="P263" s="51" t="s">
        <v>12</v>
      </c>
      <c r="Q263" s="51"/>
      <c r="R263" s="51"/>
      <c r="S263" s="51"/>
      <c r="T263" s="97">
        <f t="shared" si="59"/>
        <v>0.34375</v>
      </c>
      <c r="U263" s="97">
        <f t="shared" si="60"/>
        <v>0.33333333333333331</v>
      </c>
      <c r="V263" s="41" t="str">
        <f>IFERROR(VLOOKUP(L263,'[1]ZESTAWIENIE NUMERÓW BOCZNYCH'!$A:$B,1,0),"")</f>
        <v/>
      </c>
      <c r="W263" s="51" t="str">
        <f>IFERROR(VLOOKUP(V263,'[1]ZESTAWIENIE NUMERÓW BOCZNYCH'!$A:$B,2,0),P263)</f>
        <v>T</v>
      </c>
      <c r="X263" s="51">
        <f>VLOOKUP(W263,'[1]LICZBA MIEJSC'!$A:$C,2,0)</f>
        <v>55</v>
      </c>
      <c r="Y263" s="51">
        <f>VLOOKUP(W263,'[1]LICZBA MIEJSC'!$A:$C,3,0)</f>
        <v>0</v>
      </c>
      <c r="Z263" s="51">
        <f t="shared" si="56"/>
        <v>55</v>
      </c>
      <c r="AA263" s="41">
        <f t="shared" si="57"/>
        <v>6</v>
      </c>
      <c r="AB263" s="101">
        <f t="shared" si="58"/>
        <v>0.10909090909090909</v>
      </c>
    </row>
    <row r="264" spans="1:28" hidden="1" x14ac:dyDescent="0.25">
      <c r="A264" s="28" t="s">
        <v>242</v>
      </c>
      <c r="B264" s="159">
        <v>263</v>
      </c>
      <c r="C264" s="146">
        <v>2</v>
      </c>
      <c r="D264" s="146"/>
      <c r="E264" s="146"/>
      <c r="F264" s="51" t="s">
        <v>258</v>
      </c>
      <c r="G264" s="141" t="str">
        <f t="shared" si="55"/>
        <v>rk_13</v>
      </c>
      <c r="H264" s="141" t="s">
        <v>619</v>
      </c>
      <c r="I264" s="139">
        <v>43270</v>
      </c>
      <c r="J264" s="313" t="s">
        <v>141</v>
      </c>
      <c r="K264" s="186" t="s">
        <v>188</v>
      </c>
      <c r="L264" s="146"/>
      <c r="M264" s="152"/>
      <c r="N264" s="43">
        <v>0.35416666666666669</v>
      </c>
      <c r="O264" s="51">
        <v>2</v>
      </c>
      <c r="P264" s="51" t="s">
        <v>16</v>
      </c>
      <c r="Q264" s="51"/>
      <c r="R264" s="51"/>
      <c r="S264" s="51"/>
      <c r="T264" s="97">
        <f t="shared" si="59"/>
        <v>0.35416666666666663</v>
      </c>
      <c r="U264" s="97">
        <f t="shared" si="60"/>
        <v>0.33333333333333331</v>
      </c>
      <c r="V264" s="41" t="str">
        <f>IFERROR(VLOOKUP(L264,'[1]ZESTAWIENIE NUMERÓW BOCZNYCH'!$A:$B,1,0),"")</f>
        <v/>
      </c>
      <c r="W264" s="51" t="str">
        <f>IFERROR(VLOOKUP(V264,'[1]ZESTAWIENIE NUMERÓW BOCZNYCH'!$A:$B,2,0),P264)</f>
        <v>B</v>
      </c>
      <c r="X264" s="51">
        <f>VLOOKUP(W264,'[1]LICZBA MIEJSC'!$A:$C,2,0)</f>
        <v>20</v>
      </c>
      <c r="Y264" s="51">
        <f>VLOOKUP(W264,'[1]LICZBA MIEJSC'!$A:$C,3,0)</f>
        <v>0</v>
      </c>
      <c r="Z264" s="51">
        <f t="shared" si="56"/>
        <v>20</v>
      </c>
      <c r="AA264" s="41">
        <f t="shared" si="57"/>
        <v>10</v>
      </c>
      <c r="AB264" s="101">
        <f t="shared" si="58"/>
        <v>0.5</v>
      </c>
    </row>
    <row r="265" spans="1:28" hidden="1" x14ac:dyDescent="0.25">
      <c r="A265" s="28" t="s">
        <v>242</v>
      </c>
      <c r="B265" s="159">
        <v>264</v>
      </c>
      <c r="C265" s="146">
        <v>2</v>
      </c>
      <c r="D265" s="146"/>
      <c r="E265" s="146"/>
      <c r="F265" s="51" t="s">
        <v>258</v>
      </c>
      <c r="G265" s="141" t="str">
        <f t="shared" si="55"/>
        <v>rk_13</v>
      </c>
      <c r="H265" s="141" t="s">
        <v>620</v>
      </c>
      <c r="I265" s="139">
        <v>43270</v>
      </c>
      <c r="J265" s="317" t="s">
        <v>158</v>
      </c>
      <c r="K265" s="155" t="s">
        <v>158</v>
      </c>
      <c r="L265" s="146"/>
      <c r="M265" s="152"/>
      <c r="N265" s="43">
        <v>0.36388888888888887</v>
      </c>
      <c r="O265" s="51">
        <v>0</v>
      </c>
      <c r="P265" s="51" t="s">
        <v>12</v>
      </c>
      <c r="Q265" s="51"/>
      <c r="R265" s="51"/>
      <c r="S265" s="51"/>
      <c r="T265" s="97">
        <f t="shared" si="59"/>
        <v>0.35416666666666663</v>
      </c>
      <c r="U265" s="97">
        <f t="shared" si="60"/>
        <v>0.33333333333333331</v>
      </c>
      <c r="V265" s="41" t="str">
        <f>IFERROR(VLOOKUP(L265,'[1]ZESTAWIENIE NUMERÓW BOCZNYCH'!$A:$B,1,0),"")</f>
        <v/>
      </c>
      <c r="W265" s="51" t="str">
        <f>IFERROR(VLOOKUP(V265,'[1]ZESTAWIENIE NUMERÓW BOCZNYCH'!$A:$B,2,0),P265)</f>
        <v>T</v>
      </c>
      <c r="X265" s="51">
        <f>VLOOKUP(W265,'[1]LICZBA MIEJSC'!$A:$C,2,0)</f>
        <v>55</v>
      </c>
      <c r="Y265" s="51">
        <f>VLOOKUP(W265,'[1]LICZBA MIEJSC'!$A:$C,3,0)</f>
        <v>0</v>
      </c>
      <c r="Z265" s="51">
        <f t="shared" si="56"/>
        <v>55</v>
      </c>
      <c r="AA265" s="41">
        <f t="shared" si="57"/>
        <v>0</v>
      </c>
      <c r="AB265" s="101">
        <f t="shared" si="58"/>
        <v>0</v>
      </c>
    </row>
    <row r="266" spans="1:28" hidden="1" x14ac:dyDescent="0.25">
      <c r="A266" s="28" t="s">
        <v>242</v>
      </c>
      <c r="B266" s="159">
        <v>265</v>
      </c>
      <c r="C266" s="51">
        <v>2</v>
      </c>
      <c r="D266" s="51"/>
      <c r="E266" s="51"/>
      <c r="F266" s="51" t="s">
        <v>258</v>
      </c>
      <c r="G266" s="141" t="str">
        <f t="shared" si="55"/>
        <v>rk_13</v>
      </c>
      <c r="H266" s="141" t="s">
        <v>619</v>
      </c>
      <c r="I266" s="139">
        <v>43270</v>
      </c>
      <c r="J266" s="313" t="s">
        <v>141</v>
      </c>
      <c r="K266" s="168" t="s">
        <v>188</v>
      </c>
      <c r="L266" s="51"/>
      <c r="M266" s="152"/>
      <c r="N266" s="43">
        <v>0.4069444444444445</v>
      </c>
      <c r="O266" s="51">
        <v>0</v>
      </c>
      <c r="P266" s="51" t="s">
        <v>16</v>
      </c>
      <c r="Q266" s="51"/>
      <c r="R266" s="51"/>
      <c r="S266" s="51"/>
      <c r="T266" s="97">
        <f t="shared" si="59"/>
        <v>0.40625</v>
      </c>
      <c r="U266" s="97">
        <f t="shared" si="60"/>
        <v>0.375</v>
      </c>
      <c r="V266" s="41" t="str">
        <f>IFERROR(VLOOKUP(L266,'[1]ZESTAWIENIE NUMERÓW BOCZNYCH'!$A:$B,1,0),"")</f>
        <v/>
      </c>
      <c r="W266" s="51" t="str">
        <f>IFERROR(VLOOKUP(V266,'[1]ZESTAWIENIE NUMERÓW BOCZNYCH'!$A:$B,2,0),P266)</f>
        <v>B</v>
      </c>
      <c r="X266" s="51">
        <f>VLOOKUP(W266,'[1]LICZBA MIEJSC'!$A:$C,2,0)</f>
        <v>20</v>
      </c>
      <c r="Y266" s="51">
        <f>VLOOKUP(W266,'[1]LICZBA MIEJSC'!$A:$C,3,0)</f>
        <v>0</v>
      </c>
      <c r="Z266" s="51">
        <f t="shared" si="56"/>
        <v>20</v>
      </c>
      <c r="AA266" s="41">
        <f t="shared" si="57"/>
        <v>0</v>
      </c>
      <c r="AB266" s="101">
        <f t="shared" si="58"/>
        <v>0</v>
      </c>
    </row>
    <row r="267" spans="1:28" hidden="1" x14ac:dyDescent="0.25">
      <c r="A267" s="28" t="s">
        <v>242</v>
      </c>
      <c r="B267" s="159">
        <v>266</v>
      </c>
      <c r="C267" s="51">
        <v>2</v>
      </c>
      <c r="D267" s="51"/>
      <c r="E267" s="51"/>
      <c r="F267" s="51" t="s">
        <v>258</v>
      </c>
      <c r="G267" s="141" t="str">
        <f t="shared" si="55"/>
        <v>rk_13</v>
      </c>
      <c r="H267" s="141" t="s">
        <v>619</v>
      </c>
      <c r="I267" s="139">
        <v>43270</v>
      </c>
      <c r="J267" s="48" t="s">
        <v>142</v>
      </c>
      <c r="K267" s="168" t="s">
        <v>259</v>
      </c>
      <c r="L267" s="51"/>
      <c r="M267" s="148" t="s">
        <v>262</v>
      </c>
      <c r="N267" s="43">
        <v>0.5854166666666667</v>
      </c>
      <c r="O267" s="51">
        <v>2</v>
      </c>
      <c r="P267" s="51" t="s">
        <v>16</v>
      </c>
      <c r="Q267" s="51"/>
      <c r="R267" s="51"/>
      <c r="S267" s="51"/>
      <c r="T267" s="97">
        <f t="shared" si="59"/>
        <v>0.58333333333333326</v>
      </c>
      <c r="U267" s="97">
        <f t="shared" si="60"/>
        <v>0.58333333333333326</v>
      </c>
      <c r="V267" s="41" t="str">
        <f>IFERROR(VLOOKUP(L267,'[1]ZESTAWIENIE NUMERÓW BOCZNYCH'!$A:$B,1,0),"")</f>
        <v/>
      </c>
      <c r="W267" s="51" t="str">
        <f>IFERROR(VLOOKUP(V267,'[1]ZESTAWIENIE NUMERÓW BOCZNYCH'!$A:$B,2,0),P267)</f>
        <v>B</v>
      </c>
      <c r="X267" s="51">
        <f>VLOOKUP(W267,'[1]LICZBA MIEJSC'!$A:$C,2,0)</f>
        <v>20</v>
      </c>
      <c r="Y267" s="51">
        <f>VLOOKUP(W267,'[1]LICZBA MIEJSC'!$A:$C,3,0)</f>
        <v>0</v>
      </c>
      <c r="Z267" s="51">
        <f t="shared" si="56"/>
        <v>20</v>
      </c>
      <c r="AA267" s="41">
        <f t="shared" si="57"/>
        <v>10</v>
      </c>
      <c r="AB267" s="101">
        <f t="shared" si="58"/>
        <v>0.5</v>
      </c>
    </row>
    <row r="268" spans="1:28" hidden="1" x14ac:dyDescent="0.25">
      <c r="A268" s="28" t="s">
        <v>242</v>
      </c>
      <c r="B268" s="159">
        <v>267</v>
      </c>
      <c r="C268" s="51">
        <v>2</v>
      </c>
      <c r="D268" s="51"/>
      <c r="E268" s="51"/>
      <c r="F268" s="51" t="s">
        <v>258</v>
      </c>
      <c r="G268" s="141" t="str">
        <f t="shared" si="55"/>
        <v>rk_13</v>
      </c>
      <c r="H268" s="141" t="s">
        <v>620</v>
      </c>
      <c r="I268" s="139">
        <v>43270</v>
      </c>
      <c r="J268" s="48" t="s">
        <v>142</v>
      </c>
      <c r="K268" s="168" t="s">
        <v>263</v>
      </c>
      <c r="L268" s="51"/>
      <c r="M268" s="152"/>
      <c r="N268" s="43">
        <v>0.60416666666666663</v>
      </c>
      <c r="O268" s="51">
        <v>2</v>
      </c>
      <c r="P268" s="51" t="s">
        <v>12</v>
      </c>
      <c r="Q268" s="51"/>
      <c r="R268" s="51"/>
      <c r="S268" s="51"/>
      <c r="T268" s="97">
        <f t="shared" si="59"/>
        <v>0.60416666666666663</v>
      </c>
      <c r="U268" s="97">
        <f t="shared" si="60"/>
        <v>0.58333333333333326</v>
      </c>
      <c r="V268" s="41" t="str">
        <f>IFERROR(VLOOKUP(L268,'[1]ZESTAWIENIE NUMERÓW BOCZNYCH'!$A:$B,1,0),"")</f>
        <v/>
      </c>
      <c r="W268" s="51" t="str">
        <f>IFERROR(VLOOKUP(V268,'[1]ZESTAWIENIE NUMERÓW BOCZNYCH'!$A:$B,2,0),P268)</f>
        <v>T</v>
      </c>
      <c r="X268" s="51">
        <f>VLOOKUP(W268,'[1]LICZBA MIEJSC'!$A:$C,2,0)</f>
        <v>55</v>
      </c>
      <c r="Y268" s="51">
        <f>VLOOKUP(W268,'[1]LICZBA MIEJSC'!$A:$C,3,0)</f>
        <v>0</v>
      </c>
      <c r="Z268" s="51">
        <f t="shared" si="56"/>
        <v>55</v>
      </c>
      <c r="AA268" s="41">
        <f t="shared" si="57"/>
        <v>28</v>
      </c>
      <c r="AB268" s="101">
        <f t="shared" si="58"/>
        <v>0.50909090909090904</v>
      </c>
    </row>
    <row r="269" spans="1:28" hidden="1" x14ac:dyDescent="0.25">
      <c r="A269" s="28" t="s">
        <v>242</v>
      </c>
      <c r="B269" s="159">
        <v>268</v>
      </c>
      <c r="C269" s="51">
        <v>2</v>
      </c>
      <c r="D269" s="51"/>
      <c r="E269" s="51"/>
      <c r="F269" s="51" t="s">
        <v>258</v>
      </c>
      <c r="G269" s="141" t="str">
        <f t="shared" si="55"/>
        <v>rk_13</v>
      </c>
      <c r="H269" s="141" t="s">
        <v>619</v>
      </c>
      <c r="I269" s="139">
        <v>43270</v>
      </c>
      <c r="J269" s="145" t="s">
        <v>158</v>
      </c>
      <c r="K269" s="155" t="s">
        <v>158</v>
      </c>
      <c r="L269" s="51"/>
      <c r="M269" s="152"/>
      <c r="N269" s="43">
        <v>0.60555555555555551</v>
      </c>
      <c r="O269" s="51">
        <v>1</v>
      </c>
      <c r="P269" s="51" t="s">
        <v>16</v>
      </c>
      <c r="Q269" s="51"/>
      <c r="R269" s="51"/>
      <c r="S269" s="51"/>
      <c r="T269" s="97">
        <f t="shared" si="59"/>
        <v>0.60416666666666663</v>
      </c>
      <c r="U269" s="97">
        <f t="shared" si="60"/>
        <v>0.58333333333333326</v>
      </c>
      <c r="V269" s="41" t="str">
        <f>IFERROR(VLOOKUP(L269,'[1]ZESTAWIENIE NUMERÓW BOCZNYCH'!$A:$B,1,0),"")</f>
        <v/>
      </c>
      <c r="W269" s="51" t="str">
        <f>IFERROR(VLOOKUP(V269,'[1]ZESTAWIENIE NUMERÓW BOCZNYCH'!$A:$B,2,0),P269)</f>
        <v>B</v>
      </c>
      <c r="X269" s="51">
        <f>VLOOKUP(W269,'[1]LICZBA MIEJSC'!$A:$C,2,0)</f>
        <v>20</v>
      </c>
      <c r="Y269" s="51">
        <f>VLOOKUP(W269,'[1]LICZBA MIEJSC'!$A:$C,3,0)</f>
        <v>0</v>
      </c>
      <c r="Z269" s="51">
        <f t="shared" si="56"/>
        <v>20</v>
      </c>
      <c r="AA269" s="41">
        <f t="shared" si="57"/>
        <v>2</v>
      </c>
      <c r="AB269" s="101">
        <f t="shared" si="58"/>
        <v>0.1</v>
      </c>
    </row>
    <row r="270" spans="1:28" hidden="1" x14ac:dyDescent="0.25">
      <c r="A270" s="28" t="s">
        <v>242</v>
      </c>
      <c r="B270" s="159">
        <v>269</v>
      </c>
      <c r="C270" s="51">
        <v>2</v>
      </c>
      <c r="D270" s="51"/>
      <c r="E270" s="51"/>
      <c r="F270" s="51" t="s">
        <v>258</v>
      </c>
      <c r="G270" s="141" t="str">
        <f t="shared" si="55"/>
        <v>rk_13</v>
      </c>
      <c r="H270" s="141" t="s">
        <v>619</v>
      </c>
      <c r="I270" s="139">
        <v>43270</v>
      </c>
      <c r="J270" s="317" t="s">
        <v>157</v>
      </c>
      <c r="K270" s="168" t="s">
        <v>264</v>
      </c>
      <c r="L270" s="51"/>
      <c r="M270" s="157"/>
      <c r="N270" s="43">
        <v>0.63124999999999998</v>
      </c>
      <c r="O270" s="51">
        <v>1</v>
      </c>
      <c r="P270" s="51" t="s">
        <v>12</v>
      </c>
      <c r="Q270" s="51"/>
      <c r="R270" s="51"/>
      <c r="S270" s="51"/>
      <c r="T270" s="97">
        <f t="shared" si="59"/>
        <v>0.625</v>
      </c>
      <c r="U270" s="97">
        <f t="shared" si="60"/>
        <v>0.625</v>
      </c>
      <c r="V270" s="41" t="str">
        <f>IFERROR(VLOOKUP(L270,'[1]ZESTAWIENIE NUMERÓW BOCZNYCH'!$A:$B,1,0),"")</f>
        <v/>
      </c>
      <c r="W270" s="51" t="str">
        <f>IFERROR(VLOOKUP(V270,'[1]ZESTAWIENIE NUMERÓW BOCZNYCH'!$A:$B,2,0),P270)</f>
        <v>T</v>
      </c>
      <c r="X270" s="51">
        <f>VLOOKUP(W270,'[1]LICZBA MIEJSC'!$A:$C,2,0)</f>
        <v>55</v>
      </c>
      <c r="Y270" s="51">
        <f>VLOOKUP(W270,'[1]LICZBA MIEJSC'!$A:$C,3,0)</f>
        <v>0</v>
      </c>
      <c r="Z270" s="51">
        <f t="shared" si="56"/>
        <v>55</v>
      </c>
      <c r="AA270" s="41">
        <f t="shared" si="57"/>
        <v>6</v>
      </c>
      <c r="AB270" s="101">
        <f t="shared" si="58"/>
        <v>0.10909090909090909</v>
      </c>
    </row>
    <row r="271" spans="1:28" hidden="1" x14ac:dyDescent="0.25">
      <c r="A271" s="28" t="s">
        <v>242</v>
      </c>
      <c r="B271" s="159">
        <v>270</v>
      </c>
      <c r="C271" s="51">
        <v>2</v>
      </c>
      <c r="D271" s="51"/>
      <c r="E271" s="51"/>
      <c r="F271" s="51" t="s">
        <v>258</v>
      </c>
      <c r="G271" s="141" t="str">
        <f t="shared" si="55"/>
        <v>rk_13</v>
      </c>
      <c r="H271" s="141" t="s">
        <v>620</v>
      </c>
      <c r="I271" s="139">
        <v>43270</v>
      </c>
      <c r="J271" s="48" t="s">
        <v>141</v>
      </c>
      <c r="K271" s="168" t="s">
        <v>265</v>
      </c>
      <c r="L271" s="51"/>
      <c r="M271" s="157"/>
      <c r="N271" s="43">
        <v>0.64166666666666672</v>
      </c>
      <c r="O271" s="51">
        <v>0</v>
      </c>
      <c r="P271" s="51" t="s">
        <v>16</v>
      </c>
      <c r="Q271" s="51"/>
      <c r="R271" s="51"/>
      <c r="S271" s="51"/>
      <c r="T271" s="97">
        <f t="shared" si="59"/>
        <v>0.63541666666666663</v>
      </c>
      <c r="U271" s="97">
        <f t="shared" si="60"/>
        <v>0.625</v>
      </c>
      <c r="V271" s="41" t="str">
        <f>IFERROR(VLOOKUP(L271,'[1]ZESTAWIENIE NUMERÓW BOCZNYCH'!$A:$B,1,0),"")</f>
        <v/>
      </c>
      <c r="W271" s="51" t="str">
        <f>IFERROR(VLOOKUP(V271,'[1]ZESTAWIENIE NUMERÓW BOCZNYCH'!$A:$B,2,0),P271)</f>
        <v>B</v>
      </c>
      <c r="X271" s="51">
        <f>VLOOKUP(W271,'[1]LICZBA MIEJSC'!$A:$C,2,0)</f>
        <v>20</v>
      </c>
      <c r="Y271" s="51">
        <f>VLOOKUP(W271,'[1]LICZBA MIEJSC'!$A:$C,3,0)</f>
        <v>0</v>
      </c>
      <c r="Z271" s="51">
        <f t="shared" si="56"/>
        <v>20</v>
      </c>
      <c r="AA271" s="41">
        <f t="shared" si="57"/>
        <v>0</v>
      </c>
      <c r="AB271" s="101">
        <f t="shared" si="58"/>
        <v>0</v>
      </c>
    </row>
    <row r="272" spans="1:28" hidden="1" x14ac:dyDescent="0.25">
      <c r="A272" s="28" t="s">
        <v>242</v>
      </c>
      <c r="B272" s="159">
        <v>271</v>
      </c>
      <c r="C272" s="51">
        <v>2</v>
      </c>
      <c r="D272" s="51"/>
      <c r="E272" s="51"/>
      <c r="F272" s="51" t="s">
        <v>258</v>
      </c>
      <c r="G272" s="141" t="str">
        <f t="shared" si="55"/>
        <v>rk_13</v>
      </c>
      <c r="H272" s="141" t="s">
        <v>620</v>
      </c>
      <c r="I272" s="139">
        <v>43270</v>
      </c>
      <c r="J272" s="313" t="s">
        <v>141</v>
      </c>
      <c r="K272" s="168" t="s">
        <v>133</v>
      </c>
      <c r="L272" s="51"/>
      <c r="M272" s="141" t="s">
        <v>266</v>
      </c>
      <c r="N272" s="43">
        <v>0.65486111111111112</v>
      </c>
      <c r="O272" s="51">
        <v>1</v>
      </c>
      <c r="P272" s="51" t="s">
        <v>12</v>
      </c>
      <c r="Q272" s="51"/>
      <c r="R272" s="51"/>
      <c r="S272" s="51"/>
      <c r="T272" s="97">
        <f t="shared" si="59"/>
        <v>0.64583333333333326</v>
      </c>
      <c r="U272" s="97">
        <f t="shared" si="60"/>
        <v>0.625</v>
      </c>
      <c r="V272" s="41" t="str">
        <f>IFERROR(VLOOKUP(L272,'[1]ZESTAWIENIE NUMERÓW BOCZNYCH'!$A:$B,1,0),"")</f>
        <v/>
      </c>
      <c r="W272" s="51" t="str">
        <f>IFERROR(VLOOKUP(V272,'[1]ZESTAWIENIE NUMERÓW BOCZNYCH'!$A:$B,2,0),P272)</f>
        <v>T</v>
      </c>
      <c r="X272" s="51">
        <f>VLOOKUP(W272,'[1]LICZBA MIEJSC'!$A:$C,2,0)</f>
        <v>55</v>
      </c>
      <c r="Y272" s="51">
        <f>VLOOKUP(W272,'[1]LICZBA MIEJSC'!$A:$C,3,0)</f>
        <v>0</v>
      </c>
      <c r="Z272" s="51">
        <f t="shared" si="56"/>
        <v>55</v>
      </c>
      <c r="AA272" s="41">
        <f t="shared" si="57"/>
        <v>6</v>
      </c>
      <c r="AB272" s="101">
        <f t="shared" si="58"/>
        <v>0.10909090909090909</v>
      </c>
    </row>
    <row r="273" spans="1:28" hidden="1" x14ac:dyDescent="0.25">
      <c r="A273" s="28" t="s">
        <v>242</v>
      </c>
      <c r="B273" s="159">
        <v>272</v>
      </c>
      <c r="C273" s="51">
        <v>2</v>
      </c>
      <c r="D273" s="51"/>
      <c r="E273" s="51"/>
      <c r="F273" s="51" t="s">
        <v>258</v>
      </c>
      <c r="G273" s="141" t="str">
        <f t="shared" si="55"/>
        <v>rk_13</v>
      </c>
      <c r="H273" s="141" t="s">
        <v>620</v>
      </c>
      <c r="I273" s="139">
        <v>43270</v>
      </c>
      <c r="J273" s="48" t="s">
        <v>141</v>
      </c>
      <c r="K273" s="168" t="s">
        <v>133</v>
      </c>
      <c r="L273" s="51"/>
      <c r="M273" s="141" t="s">
        <v>244</v>
      </c>
      <c r="N273" s="43">
        <v>0.65833333333333333</v>
      </c>
      <c r="O273" s="51">
        <v>0</v>
      </c>
      <c r="P273" s="51" t="s">
        <v>12</v>
      </c>
      <c r="Q273" s="51"/>
      <c r="R273" s="51"/>
      <c r="S273" s="51"/>
      <c r="T273" s="97">
        <f t="shared" si="59"/>
        <v>0.65625</v>
      </c>
      <c r="U273" s="97">
        <f t="shared" si="60"/>
        <v>0.625</v>
      </c>
      <c r="V273" s="41" t="str">
        <f>IFERROR(VLOOKUP(L273,'[1]ZESTAWIENIE NUMERÓW BOCZNYCH'!$A:$B,1,0),"")</f>
        <v/>
      </c>
      <c r="W273" s="51" t="str">
        <f>IFERROR(VLOOKUP(V273,'[1]ZESTAWIENIE NUMERÓW BOCZNYCH'!$A:$B,2,0),P273)</f>
        <v>T</v>
      </c>
      <c r="X273" s="51">
        <f>VLOOKUP(W273,'[1]LICZBA MIEJSC'!$A:$C,2,0)</f>
        <v>55</v>
      </c>
      <c r="Y273" s="51">
        <f>VLOOKUP(W273,'[1]LICZBA MIEJSC'!$A:$C,3,0)</f>
        <v>0</v>
      </c>
      <c r="Z273" s="51">
        <f t="shared" si="56"/>
        <v>55</v>
      </c>
      <c r="AA273" s="41">
        <f t="shared" si="57"/>
        <v>0</v>
      </c>
      <c r="AB273" s="101">
        <f t="shared" si="58"/>
        <v>0</v>
      </c>
    </row>
    <row r="274" spans="1:28" hidden="1" x14ac:dyDescent="0.25">
      <c r="A274" s="28" t="s">
        <v>242</v>
      </c>
      <c r="B274" s="159">
        <v>273</v>
      </c>
      <c r="C274" s="146">
        <v>3</v>
      </c>
      <c r="D274" s="146"/>
      <c r="E274" s="146"/>
      <c r="F274" s="146" t="s">
        <v>258</v>
      </c>
      <c r="G274" s="141" t="str">
        <f t="shared" si="55"/>
        <v>rk_13</v>
      </c>
      <c r="H274" s="148" t="s">
        <v>619</v>
      </c>
      <c r="I274" s="161">
        <v>43270</v>
      </c>
      <c r="J274" s="48" t="s">
        <v>141</v>
      </c>
      <c r="K274" s="168" t="s">
        <v>246</v>
      </c>
      <c r="L274" s="146"/>
      <c r="M274" s="157"/>
      <c r="N274" s="43">
        <v>0.66111111111111109</v>
      </c>
      <c r="O274" s="51">
        <v>0</v>
      </c>
      <c r="P274" s="51" t="s">
        <v>12</v>
      </c>
      <c r="Q274" s="51"/>
      <c r="R274" s="51"/>
      <c r="S274" s="51"/>
      <c r="T274" s="97">
        <f t="shared" si="59"/>
        <v>0.65625</v>
      </c>
      <c r="U274" s="97">
        <f t="shared" si="60"/>
        <v>0.625</v>
      </c>
      <c r="V274" s="41" t="str">
        <f>IFERROR(VLOOKUP(L274,'[1]ZESTAWIENIE NUMERÓW BOCZNYCH'!$A:$B,1,0),"")</f>
        <v/>
      </c>
      <c r="W274" s="51" t="str">
        <f>IFERROR(VLOOKUP(V274,'[1]ZESTAWIENIE NUMERÓW BOCZNYCH'!$A:$B,2,0),P274)</f>
        <v>T</v>
      </c>
      <c r="X274" s="51">
        <f>VLOOKUP(W274,'[1]LICZBA MIEJSC'!$A:$C,2,0)</f>
        <v>55</v>
      </c>
      <c r="Y274" s="51">
        <f>VLOOKUP(W274,'[1]LICZBA MIEJSC'!$A:$C,3,0)</f>
        <v>0</v>
      </c>
      <c r="Z274" s="51">
        <f t="shared" si="56"/>
        <v>55</v>
      </c>
      <c r="AA274" s="41">
        <f t="shared" si="57"/>
        <v>0</v>
      </c>
      <c r="AB274" s="101">
        <f t="shared" si="58"/>
        <v>0</v>
      </c>
    </row>
    <row r="275" spans="1:28" hidden="1" x14ac:dyDescent="0.25">
      <c r="A275" s="28" t="s">
        <v>242</v>
      </c>
      <c r="B275" s="159">
        <v>274</v>
      </c>
      <c r="C275" s="146">
        <v>3</v>
      </c>
      <c r="D275" s="146"/>
      <c r="E275" s="146"/>
      <c r="F275" s="146" t="s">
        <v>258</v>
      </c>
      <c r="G275" s="141" t="str">
        <f t="shared" si="55"/>
        <v>rk_13</v>
      </c>
      <c r="H275" s="148" t="s">
        <v>620</v>
      </c>
      <c r="I275" s="161">
        <v>43270</v>
      </c>
      <c r="J275" s="313" t="s">
        <v>141</v>
      </c>
      <c r="K275" s="149" t="s">
        <v>137</v>
      </c>
      <c r="L275" s="146"/>
      <c r="M275" s="157"/>
      <c r="N275" s="43">
        <v>0.66527777777777775</v>
      </c>
      <c r="O275" s="51">
        <v>2</v>
      </c>
      <c r="P275" s="51" t="s">
        <v>12</v>
      </c>
      <c r="Q275" s="51"/>
      <c r="R275" s="51"/>
      <c r="S275" s="51"/>
      <c r="T275" s="97">
        <f t="shared" si="59"/>
        <v>0.65625</v>
      </c>
      <c r="U275" s="97">
        <f t="shared" si="60"/>
        <v>0.625</v>
      </c>
      <c r="V275" s="41" t="str">
        <f>IFERROR(VLOOKUP(L275,'[1]ZESTAWIENIE NUMERÓW BOCZNYCH'!$A:$B,1,0),"")</f>
        <v/>
      </c>
      <c r="W275" s="51" t="str">
        <f>IFERROR(VLOOKUP(V275,'[1]ZESTAWIENIE NUMERÓW BOCZNYCH'!$A:$B,2,0),P275)</f>
        <v>T</v>
      </c>
      <c r="X275" s="51">
        <f>VLOOKUP(W275,'[1]LICZBA MIEJSC'!$A:$C,2,0)</f>
        <v>55</v>
      </c>
      <c r="Y275" s="51">
        <f>VLOOKUP(W275,'[1]LICZBA MIEJSC'!$A:$C,3,0)</f>
        <v>0</v>
      </c>
      <c r="Z275" s="51">
        <f t="shared" si="56"/>
        <v>55</v>
      </c>
      <c r="AA275" s="41">
        <f t="shared" si="57"/>
        <v>28</v>
      </c>
      <c r="AB275" s="101">
        <f t="shared" si="58"/>
        <v>0.50909090909090904</v>
      </c>
    </row>
    <row r="276" spans="1:28" hidden="1" x14ac:dyDescent="0.25">
      <c r="A276" s="28" t="s">
        <v>242</v>
      </c>
      <c r="B276" s="159">
        <v>275</v>
      </c>
      <c r="C276" s="146">
        <v>3</v>
      </c>
      <c r="D276" s="146"/>
      <c r="E276" s="146"/>
      <c r="F276" s="146" t="s">
        <v>258</v>
      </c>
      <c r="G276" s="141" t="str">
        <f t="shared" si="55"/>
        <v>rk_13</v>
      </c>
      <c r="H276" s="148" t="s">
        <v>619</v>
      </c>
      <c r="I276" s="161">
        <v>43270</v>
      </c>
      <c r="J276" s="145" t="s">
        <v>158</v>
      </c>
      <c r="K276" s="155" t="s">
        <v>158</v>
      </c>
      <c r="L276" s="146"/>
      <c r="M276" s="157"/>
      <c r="N276" s="43">
        <v>0.6694444444444444</v>
      </c>
      <c r="O276" s="51">
        <v>2</v>
      </c>
      <c r="P276" s="51" t="s">
        <v>12</v>
      </c>
      <c r="Q276" s="51"/>
      <c r="R276" s="51"/>
      <c r="S276" s="51"/>
      <c r="T276" s="97">
        <f t="shared" si="59"/>
        <v>0.66666666666666663</v>
      </c>
      <c r="U276" s="97">
        <f t="shared" si="60"/>
        <v>0.66666666666666663</v>
      </c>
      <c r="V276" s="41" t="str">
        <f>IFERROR(VLOOKUP(L276,'[1]ZESTAWIENIE NUMERÓW BOCZNYCH'!$A:$B,1,0),"")</f>
        <v/>
      </c>
      <c r="W276" s="51" t="str">
        <f>IFERROR(VLOOKUP(V276,'[1]ZESTAWIENIE NUMERÓW BOCZNYCH'!$A:$B,2,0),P276)</f>
        <v>T</v>
      </c>
      <c r="X276" s="51">
        <f>VLOOKUP(W276,'[1]LICZBA MIEJSC'!$A:$C,2,0)</f>
        <v>55</v>
      </c>
      <c r="Y276" s="51">
        <f>VLOOKUP(W276,'[1]LICZBA MIEJSC'!$A:$C,3,0)</f>
        <v>0</v>
      </c>
      <c r="Z276" s="51">
        <f t="shared" si="56"/>
        <v>55</v>
      </c>
      <c r="AA276" s="41">
        <f t="shared" si="57"/>
        <v>28</v>
      </c>
      <c r="AB276" s="101">
        <f t="shared" si="58"/>
        <v>0.50909090909090904</v>
      </c>
    </row>
    <row r="277" spans="1:28" hidden="1" x14ac:dyDescent="0.25">
      <c r="A277" s="28" t="s">
        <v>242</v>
      </c>
      <c r="B277" s="159">
        <v>276</v>
      </c>
      <c r="C277" s="146">
        <v>3</v>
      </c>
      <c r="D277" s="146"/>
      <c r="E277" s="146"/>
      <c r="F277" s="146" t="s">
        <v>258</v>
      </c>
      <c r="G277" s="141" t="str">
        <f t="shared" si="55"/>
        <v>rk_13</v>
      </c>
      <c r="H277" s="148" t="s">
        <v>619</v>
      </c>
      <c r="I277" s="161">
        <v>43270</v>
      </c>
      <c r="J277" s="317" t="s">
        <v>158</v>
      </c>
      <c r="K277" s="155" t="s">
        <v>158</v>
      </c>
      <c r="L277" s="146"/>
      <c r="M277" s="157"/>
      <c r="N277" s="43">
        <v>0.67013888888888884</v>
      </c>
      <c r="O277" s="51">
        <v>1</v>
      </c>
      <c r="P277" s="51" t="s">
        <v>16</v>
      </c>
      <c r="Q277" s="51"/>
      <c r="R277" s="51"/>
      <c r="S277" s="51"/>
      <c r="T277" s="97">
        <f t="shared" si="59"/>
        <v>0.66666666666666663</v>
      </c>
      <c r="U277" s="97">
        <f t="shared" si="60"/>
        <v>0.66666666666666663</v>
      </c>
      <c r="V277" s="41" t="str">
        <f>IFERROR(VLOOKUP(L277,'[1]ZESTAWIENIE NUMERÓW BOCZNYCH'!$A:$B,1,0),"")</f>
        <v/>
      </c>
      <c r="W277" s="51" t="str">
        <f>IFERROR(VLOOKUP(V277,'[1]ZESTAWIENIE NUMERÓW BOCZNYCH'!$A:$B,2,0),P277)</f>
        <v>B</v>
      </c>
      <c r="X277" s="51">
        <f>VLOOKUP(W277,'[1]LICZBA MIEJSC'!$A:$C,2,0)</f>
        <v>20</v>
      </c>
      <c r="Y277" s="51">
        <f>VLOOKUP(W277,'[1]LICZBA MIEJSC'!$A:$C,3,0)</f>
        <v>0</v>
      </c>
      <c r="Z277" s="51">
        <f t="shared" si="56"/>
        <v>20</v>
      </c>
      <c r="AA277" s="41">
        <f t="shared" si="57"/>
        <v>2</v>
      </c>
      <c r="AB277" s="101">
        <f t="shared" si="58"/>
        <v>0.1</v>
      </c>
    </row>
    <row r="278" spans="1:28" hidden="1" x14ac:dyDescent="0.25">
      <c r="A278" s="28" t="s">
        <v>242</v>
      </c>
      <c r="B278" s="159">
        <v>277</v>
      </c>
      <c r="C278" s="146">
        <v>3</v>
      </c>
      <c r="D278" s="146"/>
      <c r="E278" s="146"/>
      <c r="F278" s="146" t="s">
        <v>258</v>
      </c>
      <c r="G278" s="141" t="str">
        <f t="shared" si="55"/>
        <v>rk_13</v>
      </c>
      <c r="H278" s="148" t="s">
        <v>620</v>
      </c>
      <c r="I278" s="161">
        <v>43270</v>
      </c>
      <c r="J278" s="48" t="s">
        <v>142</v>
      </c>
      <c r="K278" s="168" t="s">
        <v>260</v>
      </c>
      <c r="L278" s="146"/>
      <c r="M278" s="157"/>
      <c r="N278" s="43">
        <v>0.67013888888888884</v>
      </c>
      <c r="O278" s="51">
        <v>2</v>
      </c>
      <c r="P278" s="51" t="s">
        <v>16</v>
      </c>
      <c r="Q278" s="51"/>
      <c r="R278" s="51"/>
      <c r="S278" s="51"/>
      <c r="T278" s="97">
        <f t="shared" si="59"/>
        <v>0.66666666666666663</v>
      </c>
      <c r="U278" s="97">
        <f t="shared" si="60"/>
        <v>0.66666666666666663</v>
      </c>
      <c r="V278" s="41" t="str">
        <f>IFERROR(VLOOKUP(L278,'[1]ZESTAWIENIE NUMERÓW BOCZNYCH'!$A:$B,1,0),"")</f>
        <v/>
      </c>
      <c r="W278" s="51" t="str">
        <f>IFERROR(VLOOKUP(V278,'[1]ZESTAWIENIE NUMERÓW BOCZNYCH'!$A:$B,2,0),P278)</f>
        <v>B</v>
      </c>
      <c r="X278" s="51">
        <f>VLOOKUP(W278,'[1]LICZBA MIEJSC'!$A:$C,2,0)</f>
        <v>20</v>
      </c>
      <c r="Y278" s="51">
        <f>VLOOKUP(W278,'[1]LICZBA MIEJSC'!$A:$C,3,0)</f>
        <v>0</v>
      </c>
      <c r="Z278" s="51">
        <f t="shared" si="56"/>
        <v>20</v>
      </c>
      <c r="AA278" s="41">
        <f t="shared" si="57"/>
        <v>10</v>
      </c>
      <c r="AB278" s="101">
        <f t="shared" si="58"/>
        <v>0.5</v>
      </c>
    </row>
    <row r="279" spans="1:28" hidden="1" x14ac:dyDescent="0.25">
      <c r="A279" s="28" t="s">
        <v>242</v>
      </c>
      <c r="B279" s="159">
        <v>278</v>
      </c>
      <c r="C279" s="146">
        <v>3</v>
      </c>
      <c r="D279" s="146"/>
      <c r="E279" s="146"/>
      <c r="F279" s="146" t="s">
        <v>258</v>
      </c>
      <c r="G279" s="141" t="str">
        <f t="shared" si="55"/>
        <v>rk_13</v>
      </c>
      <c r="H279" s="148" t="s">
        <v>620</v>
      </c>
      <c r="I279" s="161">
        <v>43270</v>
      </c>
      <c r="J279" s="48" t="s">
        <v>141</v>
      </c>
      <c r="K279" s="149" t="s">
        <v>137</v>
      </c>
      <c r="L279" s="146"/>
      <c r="M279" s="157"/>
      <c r="N279" s="43">
        <v>0.67847222222222225</v>
      </c>
      <c r="O279" s="51">
        <v>1</v>
      </c>
      <c r="P279" s="51" t="s">
        <v>16</v>
      </c>
      <c r="Q279" s="51"/>
      <c r="R279" s="51"/>
      <c r="S279" s="51"/>
      <c r="T279" s="97">
        <f t="shared" si="59"/>
        <v>0.67708333333333326</v>
      </c>
      <c r="U279" s="97">
        <f t="shared" si="60"/>
        <v>0.66666666666666663</v>
      </c>
      <c r="V279" s="41" t="str">
        <f>IFERROR(VLOOKUP(L279,'[1]ZESTAWIENIE NUMERÓW BOCZNYCH'!$A:$B,1,0),"")</f>
        <v/>
      </c>
      <c r="W279" s="51" t="str">
        <f>IFERROR(VLOOKUP(V279,'[1]ZESTAWIENIE NUMERÓW BOCZNYCH'!$A:$B,2,0),P279)</f>
        <v>B</v>
      </c>
      <c r="X279" s="51">
        <f>VLOOKUP(W279,'[1]LICZBA MIEJSC'!$A:$C,2,0)</f>
        <v>20</v>
      </c>
      <c r="Y279" s="51">
        <f>VLOOKUP(W279,'[1]LICZBA MIEJSC'!$A:$C,3,0)</f>
        <v>0</v>
      </c>
      <c r="Z279" s="51">
        <f t="shared" si="56"/>
        <v>20</v>
      </c>
      <c r="AA279" s="41">
        <f t="shared" si="57"/>
        <v>2</v>
      </c>
      <c r="AB279" s="101">
        <f t="shared" si="58"/>
        <v>0.1</v>
      </c>
    </row>
    <row r="280" spans="1:28" hidden="1" x14ac:dyDescent="0.25">
      <c r="A280" s="28" t="s">
        <v>242</v>
      </c>
      <c r="B280" s="159">
        <v>279</v>
      </c>
      <c r="C280" s="146">
        <v>3</v>
      </c>
      <c r="D280" s="146"/>
      <c r="E280" s="146"/>
      <c r="F280" s="146" t="s">
        <v>258</v>
      </c>
      <c r="G280" s="141" t="str">
        <f t="shared" si="55"/>
        <v>rk_13</v>
      </c>
      <c r="H280" s="148" t="s">
        <v>619</v>
      </c>
      <c r="I280" s="161">
        <v>43270</v>
      </c>
      <c r="J280" s="313" t="s">
        <v>142</v>
      </c>
      <c r="K280" s="186" t="s">
        <v>261</v>
      </c>
      <c r="L280" s="146"/>
      <c r="M280" s="157"/>
      <c r="N280" s="43">
        <v>0.68402777777777779</v>
      </c>
      <c r="O280" s="51">
        <v>1</v>
      </c>
      <c r="P280" s="51" t="s">
        <v>12</v>
      </c>
      <c r="Q280" s="51"/>
      <c r="R280" s="51"/>
      <c r="S280" s="51"/>
      <c r="T280" s="97">
        <f t="shared" si="59"/>
        <v>0.67708333333333326</v>
      </c>
      <c r="U280" s="97">
        <f t="shared" si="60"/>
        <v>0.66666666666666663</v>
      </c>
      <c r="V280" s="41" t="str">
        <f>IFERROR(VLOOKUP(L280,'[1]ZESTAWIENIE NUMERÓW BOCZNYCH'!$A:$B,1,0),"")</f>
        <v/>
      </c>
      <c r="W280" s="51" t="str">
        <f>IFERROR(VLOOKUP(V280,'[1]ZESTAWIENIE NUMERÓW BOCZNYCH'!$A:$B,2,0),P280)</f>
        <v>T</v>
      </c>
      <c r="X280" s="51">
        <f>VLOOKUP(W280,'[1]LICZBA MIEJSC'!$A:$C,2,0)</f>
        <v>55</v>
      </c>
      <c r="Y280" s="51">
        <f>VLOOKUP(W280,'[1]LICZBA MIEJSC'!$A:$C,3,0)</f>
        <v>0</v>
      </c>
      <c r="Z280" s="51">
        <f t="shared" si="56"/>
        <v>55</v>
      </c>
      <c r="AA280" s="41">
        <f t="shared" si="57"/>
        <v>6</v>
      </c>
      <c r="AB280" s="101">
        <f t="shared" si="58"/>
        <v>0.10909090909090909</v>
      </c>
    </row>
    <row r="281" spans="1:28" hidden="1" x14ac:dyDescent="0.25">
      <c r="A281" s="28" t="s">
        <v>242</v>
      </c>
      <c r="B281" s="159">
        <v>280</v>
      </c>
      <c r="C281" s="146">
        <v>3</v>
      </c>
      <c r="D281" s="146"/>
      <c r="E281" s="146"/>
      <c r="F281" s="146" t="s">
        <v>258</v>
      </c>
      <c r="G281" s="141" t="str">
        <f t="shared" si="55"/>
        <v>rk_13</v>
      </c>
      <c r="H281" s="148" t="s">
        <v>619</v>
      </c>
      <c r="I281" s="161">
        <v>43270</v>
      </c>
      <c r="J281" s="145" t="s">
        <v>158</v>
      </c>
      <c r="K281" s="155" t="s">
        <v>158</v>
      </c>
      <c r="L281" s="146"/>
      <c r="M281" s="141" t="s">
        <v>156</v>
      </c>
      <c r="N281" s="43">
        <v>0.68472222222222223</v>
      </c>
      <c r="O281" s="51">
        <v>1</v>
      </c>
      <c r="P281" s="51" t="s">
        <v>12</v>
      </c>
      <c r="Q281" s="51"/>
      <c r="R281" s="51"/>
      <c r="S281" s="51"/>
      <c r="T281" s="97">
        <f t="shared" si="59"/>
        <v>0.67708333333333326</v>
      </c>
      <c r="U281" s="97">
        <f t="shared" si="60"/>
        <v>0.66666666666666663</v>
      </c>
      <c r="V281" s="41" t="str">
        <f>IFERROR(VLOOKUP(L281,'[1]ZESTAWIENIE NUMERÓW BOCZNYCH'!$A:$B,1,0),"")</f>
        <v/>
      </c>
      <c r="W281" s="51" t="str">
        <f>IFERROR(VLOOKUP(V281,'[1]ZESTAWIENIE NUMERÓW BOCZNYCH'!$A:$B,2,0),P281)</f>
        <v>T</v>
      </c>
      <c r="X281" s="51">
        <f>VLOOKUP(W281,'[1]LICZBA MIEJSC'!$A:$C,2,0)</f>
        <v>55</v>
      </c>
      <c r="Y281" s="51">
        <f>VLOOKUP(W281,'[1]LICZBA MIEJSC'!$A:$C,3,0)</f>
        <v>0</v>
      </c>
      <c r="Z281" s="51">
        <f t="shared" si="56"/>
        <v>55</v>
      </c>
      <c r="AA281" s="41">
        <f t="shared" si="57"/>
        <v>6</v>
      </c>
      <c r="AB281" s="101">
        <f t="shared" si="58"/>
        <v>0.10909090909090909</v>
      </c>
    </row>
    <row r="282" spans="1:28" hidden="1" x14ac:dyDescent="0.25">
      <c r="A282" s="28" t="s">
        <v>242</v>
      </c>
      <c r="B282" s="159">
        <v>281</v>
      </c>
      <c r="C282" s="146">
        <v>3</v>
      </c>
      <c r="D282" s="146"/>
      <c r="E282" s="146"/>
      <c r="F282" s="146" t="s">
        <v>258</v>
      </c>
      <c r="G282" s="141" t="str">
        <f t="shared" si="55"/>
        <v>rk_13</v>
      </c>
      <c r="H282" s="148" t="s">
        <v>620</v>
      </c>
      <c r="I282" s="161">
        <v>43270</v>
      </c>
      <c r="J282" s="48" t="s">
        <v>142</v>
      </c>
      <c r="K282" s="168" t="s">
        <v>263</v>
      </c>
      <c r="L282" s="146"/>
      <c r="M282" s="157"/>
      <c r="N282" s="43">
        <v>0.69513888888888886</v>
      </c>
      <c r="O282" s="51">
        <v>1</v>
      </c>
      <c r="P282" s="51" t="s">
        <v>12</v>
      </c>
      <c r="Q282" s="51"/>
      <c r="R282" s="51"/>
      <c r="S282" s="51"/>
      <c r="T282" s="97">
        <f t="shared" si="59"/>
        <v>0.6875</v>
      </c>
      <c r="U282" s="97">
        <f t="shared" si="60"/>
        <v>0.66666666666666663</v>
      </c>
      <c r="V282" s="41" t="str">
        <f>IFERROR(VLOOKUP(L282,'[1]ZESTAWIENIE NUMERÓW BOCZNYCH'!$A:$B,1,0),"")</f>
        <v/>
      </c>
      <c r="W282" s="51" t="str">
        <f>IFERROR(VLOOKUP(V282,'[1]ZESTAWIENIE NUMERÓW BOCZNYCH'!$A:$B,2,0),P282)</f>
        <v>T</v>
      </c>
      <c r="X282" s="51">
        <f>VLOOKUP(W282,'[1]LICZBA MIEJSC'!$A:$C,2,0)</f>
        <v>55</v>
      </c>
      <c r="Y282" s="51">
        <f>VLOOKUP(W282,'[1]LICZBA MIEJSC'!$A:$C,3,0)</f>
        <v>0</v>
      </c>
      <c r="Z282" s="51">
        <f t="shared" si="56"/>
        <v>55</v>
      </c>
      <c r="AA282" s="41">
        <f t="shared" si="57"/>
        <v>6</v>
      </c>
      <c r="AB282" s="101">
        <f t="shared" si="58"/>
        <v>0.10909090909090909</v>
      </c>
    </row>
    <row r="283" spans="1:28" hidden="1" x14ac:dyDescent="0.25">
      <c r="A283" s="28" t="s">
        <v>242</v>
      </c>
      <c r="B283" s="159">
        <v>282</v>
      </c>
      <c r="C283" s="146">
        <v>3</v>
      </c>
      <c r="D283" s="146"/>
      <c r="E283" s="146"/>
      <c r="F283" s="146" t="s">
        <v>258</v>
      </c>
      <c r="G283" s="141" t="str">
        <f t="shared" si="55"/>
        <v>rk_13</v>
      </c>
      <c r="H283" s="148" t="s">
        <v>619</v>
      </c>
      <c r="I283" s="161">
        <v>43270</v>
      </c>
      <c r="J283" s="48" t="s">
        <v>142</v>
      </c>
      <c r="K283" s="186" t="s">
        <v>259</v>
      </c>
      <c r="L283" s="146"/>
      <c r="M283" s="141" t="s">
        <v>262</v>
      </c>
      <c r="N283" s="43">
        <v>0.69652777777777775</v>
      </c>
      <c r="O283" s="51">
        <v>1</v>
      </c>
      <c r="P283" s="51" t="s">
        <v>16</v>
      </c>
      <c r="Q283" s="51"/>
      <c r="R283" s="51"/>
      <c r="S283" s="51"/>
      <c r="T283" s="97">
        <f t="shared" si="59"/>
        <v>0.6875</v>
      </c>
      <c r="U283" s="97">
        <f t="shared" si="60"/>
        <v>0.66666666666666663</v>
      </c>
      <c r="V283" s="41" t="str">
        <f>IFERROR(VLOOKUP(L283,'[1]ZESTAWIENIE NUMERÓW BOCZNYCH'!$A:$B,1,0),"")</f>
        <v/>
      </c>
      <c r="W283" s="51" t="str">
        <f>IFERROR(VLOOKUP(V283,'[1]ZESTAWIENIE NUMERÓW BOCZNYCH'!$A:$B,2,0),P283)</f>
        <v>B</v>
      </c>
      <c r="X283" s="51">
        <f>VLOOKUP(W283,'[1]LICZBA MIEJSC'!$A:$C,2,0)</f>
        <v>20</v>
      </c>
      <c r="Y283" s="51">
        <f>VLOOKUP(W283,'[1]LICZBA MIEJSC'!$A:$C,3,0)</f>
        <v>0</v>
      </c>
      <c r="Z283" s="51">
        <f t="shared" si="56"/>
        <v>20</v>
      </c>
      <c r="AA283" s="41">
        <f t="shared" si="57"/>
        <v>2</v>
      </c>
      <c r="AB283" s="101">
        <f t="shared" si="58"/>
        <v>0.1</v>
      </c>
    </row>
    <row r="284" spans="1:28" hidden="1" x14ac:dyDescent="0.25">
      <c r="A284" s="28" t="s">
        <v>242</v>
      </c>
      <c r="B284" s="159">
        <v>283</v>
      </c>
      <c r="C284" s="146">
        <v>3</v>
      </c>
      <c r="D284" s="146"/>
      <c r="E284" s="146"/>
      <c r="F284" s="146" t="s">
        <v>258</v>
      </c>
      <c r="G284" s="141" t="str">
        <f t="shared" si="55"/>
        <v>rk_13</v>
      </c>
      <c r="H284" s="148" t="s">
        <v>619</v>
      </c>
      <c r="I284" s="161">
        <v>43270</v>
      </c>
      <c r="J284" s="48" t="s">
        <v>142</v>
      </c>
      <c r="K284" s="186" t="s">
        <v>260</v>
      </c>
      <c r="L284" s="146"/>
      <c r="M284" s="157"/>
      <c r="N284" s="43">
        <v>0.70347222222222217</v>
      </c>
      <c r="O284" s="51">
        <v>1</v>
      </c>
      <c r="P284" s="51" t="s">
        <v>12</v>
      </c>
      <c r="Q284" s="51"/>
      <c r="R284" s="51"/>
      <c r="S284" s="51"/>
      <c r="T284" s="97">
        <f t="shared" si="59"/>
        <v>0.69791666666666663</v>
      </c>
      <c r="U284" s="97">
        <f t="shared" si="60"/>
        <v>0.66666666666666663</v>
      </c>
      <c r="V284" s="41" t="str">
        <f>IFERROR(VLOOKUP(L284,'[1]ZESTAWIENIE NUMERÓW BOCZNYCH'!$A:$B,1,0),"")</f>
        <v/>
      </c>
      <c r="W284" s="51" t="str">
        <f>IFERROR(VLOOKUP(V284,'[1]ZESTAWIENIE NUMERÓW BOCZNYCH'!$A:$B,2,0),P284)</f>
        <v>T</v>
      </c>
      <c r="X284" s="51">
        <f>VLOOKUP(W284,'[1]LICZBA MIEJSC'!$A:$C,2,0)</f>
        <v>55</v>
      </c>
      <c r="Y284" s="51">
        <f>VLOOKUP(W284,'[1]LICZBA MIEJSC'!$A:$C,3,0)</f>
        <v>0</v>
      </c>
      <c r="Z284" s="51">
        <f t="shared" si="56"/>
        <v>55</v>
      </c>
      <c r="AA284" s="41">
        <f t="shared" si="57"/>
        <v>6</v>
      </c>
      <c r="AB284" s="101">
        <f t="shared" si="58"/>
        <v>0.10909090909090909</v>
      </c>
    </row>
    <row r="285" spans="1:28" hidden="1" x14ac:dyDescent="0.25">
      <c r="A285" s="28" t="s">
        <v>242</v>
      </c>
      <c r="B285" s="159">
        <v>284</v>
      </c>
      <c r="C285" s="146">
        <v>3</v>
      </c>
      <c r="D285" s="146"/>
      <c r="E285" s="146"/>
      <c r="F285" s="146" t="s">
        <v>258</v>
      </c>
      <c r="G285" s="141" t="str">
        <f t="shared" si="55"/>
        <v>rk_13</v>
      </c>
      <c r="H285" s="148" t="s">
        <v>620</v>
      </c>
      <c r="I285" s="161">
        <v>43270</v>
      </c>
      <c r="J285" s="48" t="s">
        <v>142</v>
      </c>
      <c r="K285" s="168" t="s">
        <v>259</v>
      </c>
      <c r="L285" s="146"/>
      <c r="M285" s="170" t="s">
        <v>126</v>
      </c>
      <c r="N285" s="43">
        <v>0.70833333333333337</v>
      </c>
      <c r="O285" s="51">
        <v>2</v>
      </c>
      <c r="P285" s="51" t="s">
        <v>16</v>
      </c>
      <c r="Q285" s="51"/>
      <c r="R285" s="51"/>
      <c r="S285" s="51"/>
      <c r="T285" s="97">
        <f t="shared" si="59"/>
        <v>0.70833333333333326</v>
      </c>
      <c r="U285" s="97">
        <f t="shared" si="60"/>
        <v>0.70833333333333326</v>
      </c>
      <c r="V285" s="41" t="str">
        <f>IFERROR(VLOOKUP(L285,'[1]ZESTAWIENIE NUMERÓW BOCZNYCH'!$A:$B,1,0),"")</f>
        <v/>
      </c>
      <c r="W285" s="51" t="str">
        <f>IFERROR(VLOOKUP(V285,'[1]ZESTAWIENIE NUMERÓW BOCZNYCH'!$A:$B,2,0),P285)</f>
        <v>B</v>
      </c>
      <c r="X285" s="51">
        <f>VLOOKUP(W285,'[1]LICZBA MIEJSC'!$A:$C,2,0)</f>
        <v>20</v>
      </c>
      <c r="Y285" s="51">
        <f>VLOOKUP(W285,'[1]LICZBA MIEJSC'!$A:$C,3,0)</f>
        <v>0</v>
      </c>
      <c r="Z285" s="51">
        <f t="shared" si="56"/>
        <v>20</v>
      </c>
      <c r="AA285" s="41">
        <f t="shared" si="57"/>
        <v>10</v>
      </c>
      <c r="AB285" s="101">
        <f t="shared" si="58"/>
        <v>0.5</v>
      </c>
    </row>
    <row r="286" spans="1:28" hidden="1" x14ac:dyDescent="0.25">
      <c r="A286" s="28" t="s">
        <v>242</v>
      </c>
      <c r="B286" s="159">
        <v>285</v>
      </c>
      <c r="C286" s="146">
        <v>4</v>
      </c>
      <c r="D286" s="146"/>
      <c r="E286" s="146"/>
      <c r="F286" s="146" t="s">
        <v>258</v>
      </c>
      <c r="G286" s="141" t="str">
        <f t="shared" si="55"/>
        <v>rk_13</v>
      </c>
      <c r="H286" s="148" t="s">
        <v>620</v>
      </c>
      <c r="I286" s="161">
        <v>43270</v>
      </c>
      <c r="J286" s="48" t="s">
        <v>142</v>
      </c>
      <c r="K286" s="168" t="s">
        <v>267</v>
      </c>
      <c r="L286" s="146"/>
      <c r="M286" s="157"/>
      <c r="N286" s="43">
        <v>0.72083333333333333</v>
      </c>
      <c r="O286" s="51">
        <v>0</v>
      </c>
      <c r="P286" s="51" t="s">
        <v>14</v>
      </c>
      <c r="Q286" s="51"/>
      <c r="R286" s="51"/>
      <c r="S286" s="51"/>
      <c r="T286" s="97">
        <f t="shared" si="59"/>
        <v>0.71875</v>
      </c>
      <c r="U286" s="97">
        <f t="shared" si="60"/>
        <v>0.70833333333333326</v>
      </c>
      <c r="V286" s="41" t="str">
        <f>IFERROR(VLOOKUP(L286,'[1]ZESTAWIENIE NUMERÓW BOCZNYCH'!$A:$B,1,0),"")</f>
        <v/>
      </c>
      <c r="W286" s="51" t="str">
        <f>IFERROR(VLOOKUP(V286,'[1]ZESTAWIENIE NUMERÓW BOCZNYCH'!$A:$B,2,0),P286)</f>
        <v>AK</v>
      </c>
      <c r="X286" s="51">
        <f>VLOOKUP(W286,'[1]LICZBA MIEJSC'!$A:$C,2,0)</f>
        <v>20</v>
      </c>
      <c r="Y286" s="51">
        <f>VLOOKUP(W286,'[1]LICZBA MIEJSC'!$A:$C,3,0)</f>
        <v>60</v>
      </c>
      <c r="Z286" s="51">
        <f t="shared" si="56"/>
        <v>80</v>
      </c>
      <c r="AA286" s="41">
        <f t="shared" si="57"/>
        <v>0</v>
      </c>
      <c r="AB286" s="101">
        <f t="shared" si="58"/>
        <v>0</v>
      </c>
    </row>
    <row r="287" spans="1:28" hidden="1" x14ac:dyDescent="0.25">
      <c r="A287" s="28" t="s">
        <v>242</v>
      </c>
      <c r="B287" s="159">
        <v>286</v>
      </c>
      <c r="C287" s="146">
        <v>4</v>
      </c>
      <c r="D287" s="146"/>
      <c r="E287" s="146"/>
      <c r="F287" s="146" t="s">
        <v>258</v>
      </c>
      <c r="G287" s="141" t="str">
        <f t="shared" si="55"/>
        <v>rk_13</v>
      </c>
      <c r="H287" s="148" t="s">
        <v>619</v>
      </c>
      <c r="I287" s="161">
        <v>43270</v>
      </c>
      <c r="J287" s="317" t="s">
        <v>157</v>
      </c>
      <c r="K287" s="154" t="s">
        <v>167</v>
      </c>
      <c r="L287" s="146"/>
      <c r="M287" s="141" t="s">
        <v>156</v>
      </c>
      <c r="N287" s="43">
        <v>0.73958333333333337</v>
      </c>
      <c r="O287" s="51">
        <v>2</v>
      </c>
      <c r="P287" s="51" t="s">
        <v>12</v>
      </c>
      <c r="Q287" s="51"/>
      <c r="R287" s="51"/>
      <c r="S287" s="51"/>
      <c r="T287" s="97">
        <f t="shared" si="59"/>
        <v>0.73958333333333326</v>
      </c>
      <c r="U287" s="97">
        <f t="shared" si="60"/>
        <v>0.70833333333333326</v>
      </c>
      <c r="V287" s="41" t="str">
        <f>IFERROR(VLOOKUP(L287,'[1]ZESTAWIENIE NUMERÓW BOCZNYCH'!$A:$B,1,0),"")</f>
        <v/>
      </c>
      <c r="W287" s="51" t="str">
        <f>IFERROR(VLOOKUP(V287,'[1]ZESTAWIENIE NUMERÓW BOCZNYCH'!$A:$B,2,0),P287)</f>
        <v>T</v>
      </c>
      <c r="X287" s="51">
        <f>VLOOKUP(W287,'[1]LICZBA MIEJSC'!$A:$C,2,0)</f>
        <v>55</v>
      </c>
      <c r="Y287" s="51">
        <f>VLOOKUP(W287,'[1]LICZBA MIEJSC'!$A:$C,3,0)</f>
        <v>0</v>
      </c>
      <c r="Z287" s="51">
        <f t="shared" si="56"/>
        <v>55</v>
      </c>
      <c r="AA287" s="41">
        <f t="shared" si="57"/>
        <v>28</v>
      </c>
      <c r="AB287" s="101">
        <f t="shared" si="58"/>
        <v>0.50909090909090904</v>
      </c>
    </row>
    <row r="288" spans="1:28" hidden="1" x14ac:dyDescent="0.25">
      <c r="A288" s="28" t="s">
        <v>242</v>
      </c>
      <c r="B288" s="159">
        <v>287</v>
      </c>
      <c r="C288" s="146">
        <v>1</v>
      </c>
      <c r="D288" s="146"/>
      <c r="E288" s="146"/>
      <c r="F288" s="146" t="s">
        <v>268</v>
      </c>
      <c r="G288" s="141" t="str">
        <f t="shared" ref="G288:G312" si="61">IF(ISERROR(RIGHT(LEFT(F288,FIND("_",MID(F288,4,150))+2))*1),LEFT(F288,FIND("_",MID(F288,4,150))+1),LEFT(F288,FIND("_",MID(F288,4,150))+2))</f>
        <v>rk_14</v>
      </c>
      <c r="H288" s="148" t="s">
        <v>619</v>
      </c>
      <c r="I288" s="161">
        <v>43270</v>
      </c>
      <c r="J288" s="48" t="s">
        <v>142</v>
      </c>
      <c r="K288" s="168" t="s">
        <v>269</v>
      </c>
      <c r="L288" s="146"/>
      <c r="M288" s="141" t="s">
        <v>270</v>
      </c>
      <c r="N288" s="43">
        <v>0.28472222222222221</v>
      </c>
      <c r="O288" s="51">
        <v>0</v>
      </c>
      <c r="P288" s="51" t="s">
        <v>16</v>
      </c>
      <c r="Q288" s="51"/>
      <c r="R288" s="51"/>
      <c r="S288" s="51"/>
      <c r="T288" s="97">
        <f t="shared" si="59"/>
        <v>0.28125</v>
      </c>
      <c r="U288" s="97">
        <f t="shared" si="60"/>
        <v>0.25</v>
      </c>
      <c r="V288" s="41" t="str">
        <f>IFERROR(VLOOKUP(L288,'[1]ZESTAWIENIE NUMERÓW BOCZNYCH'!$A:$B,1,0),"")</f>
        <v/>
      </c>
      <c r="W288" s="51" t="str">
        <f>IFERROR(VLOOKUP(V288,'[1]ZESTAWIENIE NUMERÓW BOCZNYCH'!$A:$B,2,0),P288)</f>
        <v>B</v>
      </c>
      <c r="X288" s="51">
        <f>VLOOKUP(W288,'[1]LICZBA MIEJSC'!$A:$C,2,0)</f>
        <v>20</v>
      </c>
      <c r="Y288" s="51">
        <f>VLOOKUP(W288,'[1]LICZBA MIEJSC'!$A:$C,3,0)</f>
        <v>0</v>
      </c>
      <c r="Z288" s="51">
        <f t="shared" ref="Z288:Z312" si="62">X288+Y288</f>
        <v>20</v>
      </c>
      <c r="AA288" s="41">
        <f t="shared" ref="AA288:AA312" si="63">ROUND(IF(O288=$AD$1,0,IF(O288=$AF$1,Z288*0.1,IF(O288=$AH$1,X288/2,IF(O288=$AJ$1,X288*0.9,IF(O288=$AL$1,X288+(Y288*0.5),IF(O288=$AN$1,Z288*0.9,IF(O288=$AP$1,Z288*1.1,"BŁĄD"))))))),0)</f>
        <v>0</v>
      </c>
      <c r="AB288" s="101">
        <f t="shared" ref="AB288:AB312" si="64">AA288/Z288</f>
        <v>0</v>
      </c>
    </row>
    <row r="289" spans="1:28" hidden="1" x14ac:dyDescent="0.25">
      <c r="A289" s="28" t="s">
        <v>242</v>
      </c>
      <c r="B289" s="159">
        <v>288</v>
      </c>
      <c r="C289" s="146">
        <v>1</v>
      </c>
      <c r="D289" s="146"/>
      <c r="E289" s="146"/>
      <c r="F289" s="146" t="s">
        <v>268</v>
      </c>
      <c r="G289" s="141" t="str">
        <f t="shared" si="61"/>
        <v>rk_14</v>
      </c>
      <c r="H289" s="148" t="s">
        <v>619</v>
      </c>
      <c r="I289" s="161">
        <v>43270</v>
      </c>
      <c r="J289" s="145" t="s">
        <v>158</v>
      </c>
      <c r="K289" s="155" t="s">
        <v>158</v>
      </c>
      <c r="L289" s="146"/>
      <c r="M289" s="141" t="s">
        <v>270</v>
      </c>
      <c r="N289" s="43">
        <v>0.28888888888888892</v>
      </c>
      <c r="O289" s="51">
        <v>3</v>
      </c>
      <c r="P289" s="51" t="s">
        <v>16</v>
      </c>
      <c r="Q289" s="51"/>
      <c r="R289" s="51"/>
      <c r="S289" s="51"/>
      <c r="T289" s="97">
        <f t="shared" si="59"/>
        <v>0.28125</v>
      </c>
      <c r="U289" s="97">
        <f t="shared" si="60"/>
        <v>0.25</v>
      </c>
      <c r="V289" s="41" t="str">
        <f>IFERROR(VLOOKUP(L289,'[1]ZESTAWIENIE NUMERÓW BOCZNYCH'!$A:$B,1,0),"")</f>
        <v/>
      </c>
      <c r="W289" s="51" t="str">
        <f>IFERROR(VLOOKUP(V289,'[1]ZESTAWIENIE NUMERÓW BOCZNYCH'!$A:$B,2,0),P289)</f>
        <v>B</v>
      </c>
      <c r="X289" s="51">
        <f>VLOOKUP(W289,'[1]LICZBA MIEJSC'!$A:$C,2,0)</f>
        <v>20</v>
      </c>
      <c r="Y289" s="51">
        <f>VLOOKUP(W289,'[1]LICZBA MIEJSC'!$A:$C,3,0)</f>
        <v>0</v>
      </c>
      <c r="Z289" s="51">
        <f t="shared" si="62"/>
        <v>20</v>
      </c>
      <c r="AA289" s="41">
        <f t="shared" si="63"/>
        <v>18</v>
      </c>
      <c r="AB289" s="101">
        <f t="shared" si="64"/>
        <v>0.9</v>
      </c>
    </row>
    <row r="290" spans="1:28" hidden="1" x14ac:dyDescent="0.25">
      <c r="A290" s="28" t="s">
        <v>242</v>
      </c>
      <c r="B290" s="159">
        <v>289</v>
      </c>
      <c r="C290" s="146">
        <v>1</v>
      </c>
      <c r="D290" s="146"/>
      <c r="E290" s="146"/>
      <c r="F290" s="146" t="s">
        <v>268</v>
      </c>
      <c r="G290" s="141" t="str">
        <f t="shared" si="61"/>
        <v>rk_14</v>
      </c>
      <c r="H290" s="148" t="s">
        <v>619</v>
      </c>
      <c r="I290" s="161">
        <v>43270</v>
      </c>
      <c r="J290" s="145" t="s">
        <v>158</v>
      </c>
      <c r="K290" s="155" t="s">
        <v>158</v>
      </c>
      <c r="L290" s="146"/>
      <c r="M290" s="187" t="s">
        <v>270</v>
      </c>
      <c r="N290" s="43">
        <v>0.28888888888888892</v>
      </c>
      <c r="O290" s="51">
        <v>2</v>
      </c>
      <c r="P290" s="51" t="s">
        <v>16</v>
      </c>
      <c r="Q290" s="51"/>
      <c r="R290" s="51"/>
      <c r="S290" s="51"/>
      <c r="T290" s="97">
        <f t="shared" si="59"/>
        <v>0.28125</v>
      </c>
      <c r="U290" s="97">
        <f t="shared" si="60"/>
        <v>0.25</v>
      </c>
      <c r="V290" s="41" t="str">
        <f>IFERROR(VLOOKUP(L290,'[1]ZESTAWIENIE NUMERÓW BOCZNYCH'!$A:$B,1,0),"")</f>
        <v/>
      </c>
      <c r="W290" s="51" t="str">
        <f>IFERROR(VLOOKUP(V290,'[1]ZESTAWIENIE NUMERÓW BOCZNYCH'!$A:$B,2,0),P290)</f>
        <v>B</v>
      </c>
      <c r="X290" s="51">
        <f>VLOOKUP(W290,'[1]LICZBA MIEJSC'!$A:$C,2,0)</f>
        <v>20</v>
      </c>
      <c r="Y290" s="51">
        <f>VLOOKUP(W290,'[1]LICZBA MIEJSC'!$A:$C,3,0)</f>
        <v>0</v>
      </c>
      <c r="Z290" s="51">
        <f t="shared" si="62"/>
        <v>20</v>
      </c>
      <c r="AA290" s="41">
        <f t="shared" si="63"/>
        <v>10</v>
      </c>
      <c r="AB290" s="101">
        <f t="shared" si="64"/>
        <v>0.5</v>
      </c>
    </row>
    <row r="291" spans="1:28" hidden="1" x14ac:dyDescent="0.25">
      <c r="A291" s="28" t="s">
        <v>242</v>
      </c>
      <c r="B291" s="159">
        <v>290</v>
      </c>
      <c r="C291" s="146">
        <v>1</v>
      </c>
      <c r="D291" s="146"/>
      <c r="E291" s="146"/>
      <c r="F291" s="146" t="s">
        <v>268</v>
      </c>
      <c r="G291" s="141" t="str">
        <f t="shared" si="61"/>
        <v>rk_14</v>
      </c>
      <c r="H291" s="148" t="s">
        <v>619</v>
      </c>
      <c r="I291" s="161">
        <v>43270</v>
      </c>
      <c r="J291" s="48" t="s">
        <v>141</v>
      </c>
      <c r="K291" s="160" t="s">
        <v>123</v>
      </c>
      <c r="L291" s="146"/>
      <c r="M291" s="141" t="s">
        <v>270</v>
      </c>
      <c r="N291" s="43">
        <v>0.29375000000000001</v>
      </c>
      <c r="O291" s="51">
        <v>1</v>
      </c>
      <c r="P291" s="51" t="s">
        <v>12</v>
      </c>
      <c r="Q291" s="51"/>
      <c r="R291" s="51"/>
      <c r="S291" s="51"/>
      <c r="T291" s="97">
        <f t="shared" si="59"/>
        <v>0.29166666666666663</v>
      </c>
      <c r="U291" s="97">
        <f t="shared" si="60"/>
        <v>0.29166666666666663</v>
      </c>
      <c r="V291" s="41" t="str">
        <f>IFERROR(VLOOKUP(L291,'[1]ZESTAWIENIE NUMERÓW BOCZNYCH'!$A:$B,1,0),"")</f>
        <v/>
      </c>
      <c r="W291" s="51" t="str">
        <f>IFERROR(VLOOKUP(V291,'[1]ZESTAWIENIE NUMERÓW BOCZNYCH'!$A:$B,2,0),P291)</f>
        <v>T</v>
      </c>
      <c r="X291" s="51">
        <f>VLOOKUP(W291,'[1]LICZBA MIEJSC'!$A:$C,2,0)</f>
        <v>55</v>
      </c>
      <c r="Y291" s="51">
        <f>VLOOKUP(W291,'[1]LICZBA MIEJSC'!$A:$C,3,0)</f>
        <v>0</v>
      </c>
      <c r="Z291" s="51">
        <f t="shared" si="62"/>
        <v>55</v>
      </c>
      <c r="AA291" s="41">
        <f t="shared" si="63"/>
        <v>6</v>
      </c>
      <c r="AB291" s="101">
        <f t="shared" si="64"/>
        <v>0.10909090909090909</v>
      </c>
    </row>
    <row r="292" spans="1:28" hidden="1" x14ac:dyDescent="0.25">
      <c r="A292" s="28" t="s">
        <v>242</v>
      </c>
      <c r="B292" s="159">
        <v>291</v>
      </c>
      <c r="C292" s="146">
        <v>1</v>
      </c>
      <c r="D292" s="146"/>
      <c r="E292" s="146"/>
      <c r="F292" s="146" t="s">
        <v>268</v>
      </c>
      <c r="G292" s="141" t="str">
        <f t="shared" si="61"/>
        <v>rk_14</v>
      </c>
      <c r="H292" s="148" t="s">
        <v>619</v>
      </c>
      <c r="I292" s="161">
        <v>43270</v>
      </c>
      <c r="J292" s="48" t="s">
        <v>142</v>
      </c>
      <c r="K292" s="168" t="s">
        <v>271</v>
      </c>
      <c r="L292" s="146"/>
      <c r="M292" s="141" t="s">
        <v>270</v>
      </c>
      <c r="N292" s="43">
        <v>0.30833333333333335</v>
      </c>
      <c r="O292" s="51">
        <v>1</v>
      </c>
      <c r="P292" s="51" t="s">
        <v>14</v>
      </c>
      <c r="Q292" s="51"/>
      <c r="R292" s="51"/>
      <c r="S292" s="51"/>
      <c r="T292" s="97">
        <f t="shared" si="59"/>
        <v>0.30208333333333331</v>
      </c>
      <c r="U292" s="97">
        <f t="shared" si="60"/>
        <v>0.29166666666666663</v>
      </c>
      <c r="V292" s="41" t="str">
        <f>IFERROR(VLOOKUP(L292,'[1]ZESTAWIENIE NUMERÓW BOCZNYCH'!$A:$B,1,0),"")</f>
        <v/>
      </c>
      <c r="W292" s="51" t="str">
        <f>IFERROR(VLOOKUP(V292,'[1]ZESTAWIENIE NUMERÓW BOCZNYCH'!$A:$B,2,0),P292)</f>
        <v>AK</v>
      </c>
      <c r="X292" s="51">
        <f>VLOOKUP(W292,'[1]LICZBA MIEJSC'!$A:$C,2,0)</f>
        <v>20</v>
      </c>
      <c r="Y292" s="51">
        <f>VLOOKUP(W292,'[1]LICZBA MIEJSC'!$A:$C,3,0)</f>
        <v>60</v>
      </c>
      <c r="Z292" s="51">
        <f t="shared" si="62"/>
        <v>80</v>
      </c>
      <c r="AA292" s="41">
        <f t="shared" si="63"/>
        <v>8</v>
      </c>
      <c r="AB292" s="101">
        <f t="shared" si="64"/>
        <v>0.1</v>
      </c>
    </row>
    <row r="293" spans="1:28" hidden="1" x14ac:dyDescent="0.25">
      <c r="A293" s="28" t="s">
        <v>242</v>
      </c>
      <c r="B293" s="159">
        <v>292</v>
      </c>
      <c r="C293" s="146">
        <v>1</v>
      </c>
      <c r="D293" s="146"/>
      <c r="E293" s="146"/>
      <c r="F293" s="146" t="s">
        <v>268</v>
      </c>
      <c r="G293" s="141" t="str">
        <f t="shared" si="61"/>
        <v>rk_14</v>
      </c>
      <c r="H293" s="148" t="s">
        <v>619</v>
      </c>
      <c r="I293" s="161">
        <v>43270</v>
      </c>
      <c r="J293" s="145" t="s">
        <v>158</v>
      </c>
      <c r="K293" s="155" t="s">
        <v>158</v>
      </c>
      <c r="L293" s="146"/>
      <c r="M293" s="141" t="s">
        <v>270</v>
      </c>
      <c r="N293" s="43">
        <v>0.32569444444444445</v>
      </c>
      <c r="O293" s="51">
        <v>2</v>
      </c>
      <c r="P293" s="51" t="s">
        <v>12</v>
      </c>
      <c r="Q293" s="51"/>
      <c r="R293" s="51"/>
      <c r="S293" s="51"/>
      <c r="T293" s="97">
        <f t="shared" si="59"/>
        <v>0.32291666666666663</v>
      </c>
      <c r="U293" s="97">
        <f t="shared" si="60"/>
        <v>0.29166666666666663</v>
      </c>
      <c r="V293" s="41" t="str">
        <f>IFERROR(VLOOKUP(L293,'[1]ZESTAWIENIE NUMERÓW BOCZNYCH'!$A:$B,1,0),"")</f>
        <v/>
      </c>
      <c r="W293" s="51" t="str">
        <f>IFERROR(VLOOKUP(V293,'[1]ZESTAWIENIE NUMERÓW BOCZNYCH'!$A:$B,2,0),P293)</f>
        <v>T</v>
      </c>
      <c r="X293" s="51">
        <f>VLOOKUP(W293,'[1]LICZBA MIEJSC'!$A:$C,2,0)</f>
        <v>55</v>
      </c>
      <c r="Y293" s="51">
        <f>VLOOKUP(W293,'[1]LICZBA MIEJSC'!$A:$C,3,0)</f>
        <v>0</v>
      </c>
      <c r="Z293" s="51">
        <f t="shared" si="62"/>
        <v>55</v>
      </c>
      <c r="AA293" s="41">
        <f t="shared" si="63"/>
        <v>28</v>
      </c>
      <c r="AB293" s="101">
        <f t="shared" si="64"/>
        <v>0.50909090909090904</v>
      </c>
    </row>
    <row r="294" spans="1:28" hidden="1" x14ac:dyDescent="0.25">
      <c r="A294" s="28" t="s">
        <v>242</v>
      </c>
      <c r="B294" s="159">
        <v>293</v>
      </c>
      <c r="C294" s="146">
        <v>1</v>
      </c>
      <c r="D294" s="146"/>
      <c r="E294" s="146"/>
      <c r="F294" s="146" t="s">
        <v>268</v>
      </c>
      <c r="G294" s="141" t="str">
        <f t="shared" si="61"/>
        <v>rk_14</v>
      </c>
      <c r="H294" s="148" t="s">
        <v>619</v>
      </c>
      <c r="I294" s="161">
        <v>43270</v>
      </c>
      <c r="J294" s="145" t="s">
        <v>158</v>
      </c>
      <c r="K294" s="155" t="s">
        <v>158</v>
      </c>
      <c r="L294" s="146"/>
      <c r="M294" s="141" t="s">
        <v>270</v>
      </c>
      <c r="N294" s="43">
        <v>0.33055555555555555</v>
      </c>
      <c r="O294" s="51">
        <v>2</v>
      </c>
      <c r="P294" s="51" t="s">
        <v>12</v>
      </c>
      <c r="Q294" s="51"/>
      <c r="R294" s="51"/>
      <c r="S294" s="51"/>
      <c r="T294" s="97">
        <f t="shared" si="59"/>
        <v>0.32291666666666663</v>
      </c>
      <c r="U294" s="97">
        <f t="shared" si="60"/>
        <v>0.29166666666666663</v>
      </c>
      <c r="V294" s="41" t="str">
        <f>IFERROR(VLOOKUP(L294,'[1]ZESTAWIENIE NUMERÓW BOCZNYCH'!$A:$B,1,0),"")</f>
        <v/>
      </c>
      <c r="W294" s="51" t="str">
        <f>IFERROR(VLOOKUP(V294,'[1]ZESTAWIENIE NUMERÓW BOCZNYCH'!$A:$B,2,0),P294)</f>
        <v>T</v>
      </c>
      <c r="X294" s="51">
        <f>VLOOKUP(W294,'[1]LICZBA MIEJSC'!$A:$C,2,0)</f>
        <v>55</v>
      </c>
      <c r="Y294" s="51">
        <f>VLOOKUP(W294,'[1]LICZBA MIEJSC'!$A:$C,3,0)</f>
        <v>0</v>
      </c>
      <c r="Z294" s="51">
        <f t="shared" si="62"/>
        <v>55</v>
      </c>
      <c r="AA294" s="41">
        <f t="shared" si="63"/>
        <v>28</v>
      </c>
      <c r="AB294" s="101">
        <f t="shared" si="64"/>
        <v>0.50909090909090904</v>
      </c>
    </row>
    <row r="295" spans="1:28" hidden="1" x14ac:dyDescent="0.25">
      <c r="A295" s="28" t="s">
        <v>242</v>
      </c>
      <c r="B295" s="159">
        <v>294</v>
      </c>
      <c r="C295" s="146">
        <v>1</v>
      </c>
      <c r="D295" s="146"/>
      <c r="E295" s="146"/>
      <c r="F295" s="146" t="s">
        <v>268</v>
      </c>
      <c r="G295" s="141" t="str">
        <f t="shared" si="61"/>
        <v>rk_14</v>
      </c>
      <c r="H295" s="148" t="s">
        <v>619</v>
      </c>
      <c r="I295" s="161">
        <v>43270</v>
      </c>
      <c r="J295" s="48" t="s">
        <v>141</v>
      </c>
      <c r="K295" s="186" t="s">
        <v>188</v>
      </c>
      <c r="L295" s="146"/>
      <c r="M295" s="141" t="s">
        <v>270</v>
      </c>
      <c r="N295" s="43">
        <v>0.62708333333333333</v>
      </c>
      <c r="O295" s="51">
        <v>1</v>
      </c>
      <c r="P295" s="51" t="s">
        <v>12</v>
      </c>
      <c r="Q295" s="51"/>
      <c r="R295" s="51"/>
      <c r="S295" s="51"/>
      <c r="T295" s="97">
        <f t="shared" si="59"/>
        <v>0.625</v>
      </c>
      <c r="U295" s="97">
        <f t="shared" si="60"/>
        <v>0.625</v>
      </c>
      <c r="V295" s="41" t="str">
        <f>IFERROR(VLOOKUP(L295,'[1]ZESTAWIENIE NUMERÓW BOCZNYCH'!$A:$B,1,0),"")</f>
        <v/>
      </c>
      <c r="W295" s="51" t="str">
        <f>IFERROR(VLOOKUP(V295,'[1]ZESTAWIENIE NUMERÓW BOCZNYCH'!$A:$B,2,0),P295)</f>
        <v>T</v>
      </c>
      <c r="X295" s="51">
        <f>VLOOKUP(W295,'[1]LICZBA MIEJSC'!$A:$C,2,0)</f>
        <v>55</v>
      </c>
      <c r="Y295" s="51">
        <f>VLOOKUP(W295,'[1]LICZBA MIEJSC'!$A:$C,3,0)</f>
        <v>0</v>
      </c>
      <c r="Z295" s="51">
        <f t="shared" si="62"/>
        <v>55</v>
      </c>
      <c r="AA295" s="41">
        <f t="shared" si="63"/>
        <v>6</v>
      </c>
      <c r="AB295" s="101">
        <f t="shared" si="64"/>
        <v>0.10909090909090909</v>
      </c>
    </row>
    <row r="296" spans="1:28" hidden="1" x14ac:dyDescent="0.25">
      <c r="A296" s="28" t="s">
        <v>242</v>
      </c>
      <c r="B296" s="159">
        <v>295</v>
      </c>
      <c r="C296" s="146">
        <v>1</v>
      </c>
      <c r="D296" s="146"/>
      <c r="E296" s="146"/>
      <c r="F296" s="146" t="s">
        <v>268</v>
      </c>
      <c r="G296" s="141" t="str">
        <f t="shared" si="61"/>
        <v>rk_14</v>
      </c>
      <c r="H296" s="148" t="s">
        <v>619</v>
      </c>
      <c r="I296" s="161">
        <v>43270</v>
      </c>
      <c r="J296" s="48" t="s">
        <v>142</v>
      </c>
      <c r="K296" s="186" t="s">
        <v>272</v>
      </c>
      <c r="L296" s="146"/>
      <c r="M296" s="141" t="s">
        <v>270</v>
      </c>
      <c r="N296" s="43">
        <v>0.63194444444444442</v>
      </c>
      <c r="O296" s="51">
        <v>1</v>
      </c>
      <c r="P296" s="51" t="s">
        <v>16</v>
      </c>
      <c r="Q296" s="51"/>
      <c r="R296" s="51"/>
      <c r="S296" s="51"/>
      <c r="T296" s="97">
        <f t="shared" si="59"/>
        <v>0.625</v>
      </c>
      <c r="U296" s="97">
        <f t="shared" si="60"/>
        <v>0.625</v>
      </c>
      <c r="V296" s="41" t="str">
        <f>IFERROR(VLOOKUP(L296,'[1]ZESTAWIENIE NUMERÓW BOCZNYCH'!$A:$B,1,0),"")</f>
        <v/>
      </c>
      <c r="W296" s="51" t="str">
        <f>IFERROR(VLOOKUP(V296,'[1]ZESTAWIENIE NUMERÓW BOCZNYCH'!$A:$B,2,0),P296)</f>
        <v>B</v>
      </c>
      <c r="X296" s="51">
        <f>VLOOKUP(W296,'[1]LICZBA MIEJSC'!$A:$C,2,0)</f>
        <v>20</v>
      </c>
      <c r="Y296" s="51">
        <f>VLOOKUP(W296,'[1]LICZBA MIEJSC'!$A:$C,3,0)</f>
        <v>0</v>
      </c>
      <c r="Z296" s="51">
        <f t="shared" si="62"/>
        <v>20</v>
      </c>
      <c r="AA296" s="41">
        <f t="shared" si="63"/>
        <v>2</v>
      </c>
      <c r="AB296" s="101">
        <f t="shared" si="64"/>
        <v>0.1</v>
      </c>
    </row>
    <row r="297" spans="1:28" hidden="1" x14ac:dyDescent="0.25">
      <c r="A297" s="28" t="s">
        <v>242</v>
      </c>
      <c r="B297" s="159">
        <v>296</v>
      </c>
      <c r="C297" s="146">
        <v>1</v>
      </c>
      <c r="D297" s="146"/>
      <c r="E297" s="146"/>
      <c r="F297" s="146" t="s">
        <v>268</v>
      </c>
      <c r="G297" s="141" t="str">
        <f t="shared" si="61"/>
        <v>rk_14</v>
      </c>
      <c r="H297" s="148" t="s">
        <v>619</v>
      </c>
      <c r="I297" s="161">
        <v>43270</v>
      </c>
      <c r="J297" s="48" t="s">
        <v>142</v>
      </c>
      <c r="K297" s="186" t="s">
        <v>250</v>
      </c>
      <c r="L297" s="146"/>
      <c r="M297" s="141" t="s">
        <v>270</v>
      </c>
      <c r="N297" s="43">
        <v>0.63402777777777775</v>
      </c>
      <c r="O297" s="51">
        <v>0</v>
      </c>
      <c r="P297" s="51" t="s">
        <v>12</v>
      </c>
      <c r="Q297" s="51"/>
      <c r="R297" s="51"/>
      <c r="S297" s="51"/>
      <c r="T297" s="97">
        <f t="shared" si="59"/>
        <v>0.625</v>
      </c>
      <c r="U297" s="97">
        <f t="shared" si="60"/>
        <v>0.625</v>
      </c>
      <c r="V297" s="41" t="str">
        <f>IFERROR(VLOOKUP(L297,'[1]ZESTAWIENIE NUMERÓW BOCZNYCH'!$A:$B,1,0),"")</f>
        <v/>
      </c>
      <c r="W297" s="51" t="str">
        <f>IFERROR(VLOOKUP(V297,'[1]ZESTAWIENIE NUMERÓW BOCZNYCH'!$A:$B,2,0),P297)</f>
        <v>T</v>
      </c>
      <c r="X297" s="51">
        <f>VLOOKUP(W297,'[1]LICZBA MIEJSC'!$A:$C,2,0)</f>
        <v>55</v>
      </c>
      <c r="Y297" s="51">
        <f>VLOOKUP(W297,'[1]LICZBA MIEJSC'!$A:$C,3,0)</f>
        <v>0</v>
      </c>
      <c r="Z297" s="51">
        <f t="shared" si="62"/>
        <v>55</v>
      </c>
      <c r="AA297" s="41">
        <f t="shared" si="63"/>
        <v>0</v>
      </c>
      <c r="AB297" s="101">
        <f t="shared" si="64"/>
        <v>0</v>
      </c>
    </row>
    <row r="298" spans="1:28" hidden="1" x14ac:dyDescent="0.25">
      <c r="A298" s="28" t="s">
        <v>242</v>
      </c>
      <c r="B298" s="159">
        <v>297</v>
      </c>
      <c r="C298" s="146">
        <v>1</v>
      </c>
      <c r="D298" s="146"/>
      <c r="E298" s="146"/>
      <c r="F298" s="146" t="s">
        <v>268</v>
      </c>
      <c r="G298" s="141" t="str">
        <f t="shared" si="61"/>
        <v>rk_14</v>
      </c>
      <c r="H298" s="148" t="s">
        <v>619</v>
      </c>
      <c r="I298" s="161">
        <v>43270</v>
      </c>
      <c r="J298" s="48" t="s">
        <v>142</v>
      </c>
      <c r="K298" s="186" t="s">
        <v>273</v>
      </c>
      <c r="L298" s="146"/>
      <c r="M298" s="141" t="s">
        <v>270</v>
      </c>
      <c r="N298" s="43">
        <v>0.67638888888888893</v>
      </c>
      <c r="O298" s="51">
        <v>1</v>
      </c>
      <c r="P298" s="51" t="s">
        <v>12</v>
      </c>
      <c r="Q298" s="51"/>
      <c r="R298" s="51"/>
      <c r="S298" s="51"/>
      <c r="T298" s="97">
        <f t="shared" si="59"/>
        <v>0.66666666666666663</v>
      </c>
      <c r="U298" s="97">
        <f t="shared" si="60"/>
        <v>0.66666666666666663</v>
      </c>
      <c r="V298" s="41" t="str">
        <f>IFERROR(VLOOKUP(L298,'[1]ZESTAWIENIE NUMERÓW BOCZNYCH'!$A:$B,1,0),"")</f>
        <v/>
      </c>
      <c r="W298" s="51" t="str">
        <f>IFERROR(VLOOKUP(V298,'[1]ZESTAWIENIE NUMERÓW BOCZNYCH'!$A:$B,2,0),P298)</f>
        <v>T</v>
      </c>
      <c r="X298" s="51">
        <f>VLOOKUP(W298,'[1]LICZBA MIEJSC'!$A:$C,2,0)</f>
        <v>55</v>
      </c>
      <c r="Y298" s="51">
        <f>VLOOKUP(W298,'[1]LICZBA MIEJSC'!$A:$C,3,0)</f>
        <v>0</v>
      </c>
      <c r="Z298" s="51">
        <f t="shared" si="62"/>
        <v>55</v>
      </c>
      <c r="AA298" s="41">
        <f t="shared" si="63"/>
        <v>6</v>
      </c>
      <c r="AB298" s="101">
        <f t="shared" si="64"/>
        <v>0.10909090909090909</v>
      </c>
    </row>
    <row r="299" spans="1:28" hidden="1" x14ac:dyDescent="0.25">
      <c r="A299" s="28" t="s">
        <v>242</v>
      </c>
      <c r="B299" s="159">
        <v>298</v>
      </c>
      <c r="C299" s="146">
        <v>1</v>
      </c>
      <c r="D299" s="146"/>
      <c r="E299" s="146"/>
      <c r="F299" s="146" t="s">
        <v>268</v>
      </c>
      <c r="G299" s="141" t="str">
        <f t="shared" si="61"/>
        <v>rk_14</v>
      </c>
      <c r="H299" s="148" t="s">
        <v>619</v>
      </c>
      <c r="I299" s="161">
        <v>43270</v>
      </c>
      <c r="J299" s="48" t="s">
        <v>142</v>
      </c>
      <c r="K299" s="186" t="s">
        <v>267</v>
      </c>
      <c r="L299" s="146"/>
      <c r="M299" s="141" t="s">
        <v>270</v>
      </c>
      <c r="N299" s="43">
        <v>0.72986111111111107</v>
      </c>
      <c r="O299" s="51">
        <v>0</v>
      </c>
      <c r="P299" s="51" t="s">
        <v>12</v>
      </c>
      <c r="Q299" s="51"/>
      <c r="R299" s="51"/>
      <c r="S299" s="51"/>
      <c r="T299" s="97">
        <f t="shared" si="59"/>
        <v>0.72916666666666663</v>
      </c>
      <c r="U299" s="97">
        <f t="shared" si="60"/>
        <v>0.70833333333333326</v>
      </c>
      <c r="V299" s="41" t="str">
        <f>IFERROR(VLOOKUP(L299,'[1]ZESTAWIENIE NUMERÓW BOCZNYCH'!$A:$B,1,0),"")</f>
        <v/>
      </c>
      <c r="W299" s="51" t="str">
        <f>IFERROR(VLOOKUP(V299,'[1]ZESTAWIENIE NUMERÓW BOCZNYCH'!$A:$B,2,0),P299)</f>
        <v>T</v>
      </c>
      <c r="X299" s="51">
        <f>VLOOKUP(W299,'[1]LICZBA MIEJSC'!$A:$C,2,0)</f>
        <v>55</v>
      </c>
      <c r="Y299" s="51">
        <f>VLOOKUP(W299,'[1]LICZBA MIEJSC'!$A:$C,3,0)</f>
        <v>0</v>
      </c>
      <c r="Z299" s="51">
        <f t="shared" si="62"/>
        <v>55</v>
      </c>
      <c r="AA299" s="41">
        <f t="shared" si="63"/>
        <v>0</v>
      </c>
      <c r="AB299" s="101">
        <f t="shared" si="64"/>
        <v>0</v>
      </c>
    </row>
    <row r="300" spans="1:28" hidden="1" x14ac:dyDescent="0.25">
      <c r="A300" s="28" t="s">
        <v>242</v>
      </c>
      <c r="B300" s="159">
        <v>299</v>
      </c>
      <c r="C300" s="146">
        <v>2</v>
      </c>
      <c r="D300" s="146"/>
      <c r="E300" s="146"/>
      <c r="F300" s="146" t="s">
        <v>268</v>
      </c>
      <c r="G300" s="141" t="str">
        <f t="shared" si="61"/>
        <v>rk_14</v>
      </c>
      <c r="H300" s="148" t="s">
        <v>619</v>
      </c>
      <c r="I300" s="161">
        <v>43270</v>
      </c>
      <c r="J300" s="145" t="s">
        <v>157</v>
      </c>
      <c r="K300" s="144" t="s">
        <v>209</v>
      </c>
      <c r="L300" s="146"/>
      <c r="M300" s="141" t="s">
        <v>270</v>
      </c>
      <c r="N300" s="43">
        <v>0.73333333333333339</v>
      </c>
      <c r="O300" s="51">
        <v>3</v>
      </c>
      <c r="P300" s="51" t="s">
        <v>16</v>
      </c>
      <c r="Q300" s="51"/>
      <c r="R300" s="51"/>
      <c r="S300" s="51"/>
      <c r="T300" s="97">
        <f t="shared" si="59"/>
        <v>0.72916666666666663</v>
      </c>
      <c r="U300" s="97">
        <f t="shared" si="60"/>
        <v>0.70833333333333326</v>
      </c>
      <c r="V300" s="41" t="str">
        <f>IFERROR(VLOOKUP(L300,'[1]ZESTAWIENIE NUMERÓW BOCZNYCH'!$A:$B,1,0),"")</f>
        <v/>
      </c>
      <c r="W300" s="51" t="str">
        <f>IFERROR(VLOOKUP(V300,'[1]ZESTAWIENIE NUMERÓW BOCZNYCH'!$A:$B,2,0),P300)</f>
        <v>B</v>
      </c>
      <c r="X300" s="51">
        <f>VLOOKUP(W300,'[1]LICZBA MIEJSC'!$A:$C,2,0)</f>
        <v>20</v>
      </c>
      <c r="Y300" s="51">
        <f>VLOOKUP(W300,'[1]LICZBA MIEJSC'!$A:$C,3,0)</f>
        <v>0</v>
      </c>
      <c r="Z300" s="51">
        <f t="shared" si="62"/>
        <v>20</v>
      </c>
      <c r="AA300" s="41">
        <f t="shared" si="63"/>
        <v>18</v>
      </c>
      <c r="AB300" s="101">
        <f t="shared" si="64"/>
        <v>0.9</v>
      </c>
    </row>
    <row r="301" spans="1:28" hidden="1" x14ac:dyDescent="0.25">
      <c r="A301" s="28" t="s">
        <v>242</v>
      </c>
      <c r="B301" s="159">
        <v>300</v>
      </c>
      <c r="C301" s="146">
        <v>2</v>
      </c>
      <c r="D301" s="146"/>
      <c r="E301" s="146"/>
      <c r="F301" s="146" t="s">
        <v>268</v>
      </c>
      <c r="G301" s="141" t="str">
        <f t="shared" si="61"/>
        <v>rk_14</v>
      </c>
      <c r="H301" s="148" t="s">
        <v>619</v>
      </c>
      <c r="I301" s="161">
        <v>43270</v>
      </c>
      <c r="J301" s="145" t="s">
        <v>158</v>
      </c>
      <c r="K301" s="155" t="s">
        <v>158</v>
      </c>
      <c r="L301" s="146"/>
      <c r="M301" s="141" t="s">
        <v>270</v>
      </c>
      <c r="N301" s="43">
        <v>0.73958333333333337</v>
      </c>
      <c r="O301" s="51">
        <v>2</v>
      </c>
      <c r="P301" s="51" t="s">
        <v>16</v>
      </c>
      <c r="Q301" s="51"/>
      <c r="R301" s="51"/>
      <c r="S301" s="51"/>
      <c r="T301" s="97">
        <f t="shared" si="59"/>
        <v>0.73958333333333326</v>
      </c>
      <c r="U301" s="97">
        <f t="shared" si="60"/>
        <v>0.70833333333333326</v>
      </c>
      <c r="V301" s="41" t="str">
        <f>IFERROR(VLOOKUP(L301,'[1]ZESTAWIENIE NUMERÓW BOCZNYCH'!$A:$B,1,0),"")</f>
        <v/>
      </c>
      <c r="W301" s="51" t="str">
        <f>IFERROR(VLOOKUP(V301,'[1]ZESTAWIENIE NUMERÓW BOCZNYCH'!$A:$B,2,0),P301)</f>
        <v>B</v>
      </c>
      <c r="X301" s="51">
        <f>VLOOKUP(W301,'[1]LICZBA MIEJSC'!$A:$C,2,0)</f>
        <v>20</v>
      </c>
      <c r="Y301" s="51">
        <f>VLOOKUP(W301,'[1]LICZBA MIEJSC'!$A:$C,3,0)</f>
        <v>0</v>
      </c>
      <c r="Z301" s="51">
        <f t="shared" si="62"/>
        <v>20</v>
      </c>
      <c r="AA301" s="41">
        <f t="shared" si="63"/>
        <v>10</v>
      </c>
      <c r="AB301" s="101">
        <f t="shared" si="64"/>
        <v>0.5</v>
      </c>
    </row>
    <row r="302" spans="1:28" hidden="1" x14ac:dyDescent="0.25">
      <c r="A302" s="28" t="s">
        <v>242</v>
      </c>
      <c r="B302" s="159">
        <v>301</v>
      </c>
      <c r="C302" s="146">
        <v>1</v>
      </c>
      <c r="D302" s="146"/>
      <c r="E302" s="146"/>
      <c r="F302" s="146" t="s">
        <v>268</v>
      </c>
      <c r="G302" s="141" t="str">
        <f t="shared" si="61"/>
        <v>rk_14</v>
      </c>
      <c r="H302" s="148" t="s">
        <v>620</v>
      </c>
      <c r="I302" s="161">
        <v>43270</v>
      </c>
      <c r="J302" s="145" t="s">
        <v>158</v>
      </c>
      <c r="K302" s="155" t="s">
        <v>158</v>
      </c>
      <c r="L302" s="146"/>
      <c r="M302" s="141" t="s">
        <v>244</v>
      </c>
      <c r="N302" s="43">
        <v>0.3</v>
      </c>
      <c r="O302" s="51">
        <v>1</v>
      </c>
      <c r="P302" s="51" t="s">
        <v>12</v>
      </c>
      <c r="Q302" s="51"/>
      <c r="R302" s="51"/>
      <c r="S302" s="51"/>
      <c r="T302" s="97">
        <f t="shared" si="59"/>
        <v>0.29166666666666663</v>
      </c>
      <c r="U302" s="97">
        <f t="shared" si="60"/>
        <v>0.29166666666666663</v>
      </c>
      <c r="V302" s="41" t="str">
        <f>IFERROR(VLOOKUP(L302,'[1]ZESTAWIENIE NUMERÓW BOCZNYCH'!$A:$B,1,0),"")</f>
        <v/>
      </c>
      <c r="W302" s="51" t="str">
        <f>IFERROR(VLOOKUP(V302,'[1]ZESTAWIENIE NUMERÓW BOCZNYCH'!$A:$B,2,0),P302)</f>
        <v>T</v>
      </c>
      <c r="X302" s="51">
        <f>VLOOKUP(W302,'[1]LICZBA MIEJSC'!$A:$C,2,0)</f>
        <v>55</v>
      </c>
      <c r="Y302" s="51">
        <f>VLOOKUP(W302,'[1]LICZBA MIEJSC'!$A:$C,3,0)</f>
        <v>0</v>
      </c>
      <c r="Z302" s="51">
        <f t="shared" si="62"/>
        <v>55</v>
      </c>
      <c r="AA302" s="41">
        <f t="shared" si="63"/>
        <v>6</v>
      </c>
      <c r="AB302" s="101">
        <f t="shared" si="64"/>
        <v>0.10909090909090909</v>
      </c>
    </row>
    <row r="303" spans="1:28" hidden="1" x14ac:dyDescent="0.25">
      <c r="A303" s="28" t="s">
        <v>242</v>
      </c>
      <c r="B303" s="159">
        <v>302</v>
      </c>
      <c r="C303" s="146">
        <v>1</v>
      </c>
      <c r="D303" s="146"/>
      <c r="E303" s="146"/>
      <c r="F303" s="146" t="s">
        <v>268</v>
      </c>
      <c r="G303" s="141" t="str">
        <f t="shared" si="61"/>
        <v>rk_14</v>
      </c>
      <c r="H303" s="148" t="s">
        <v>620</v>
      </c>
      <c r="I303" s="161">
        <v>43270</v>
      </c>
      <c r="J303" s="48" t="s">
        <v>142</v>
      </c>
      <c r="K303" s="168" t="s">
        <v>271</v>
      </c>
      <c r="L303" s="146"/>
      <c r="M303" s="141" t="s">
        <v>244</v>
      </c>
      <c r="N303" s="43">
        <v>0.30972222222222223</v>
      </c>
      <c r="O303" s="51">
        <v>0</v>
      </c>
      <c r="P303" s="51" t="s">
        <v>14</v>
      </c>
      <c r="Q303" s="51"/>
      <c r="R303" s="51"/>
      <c r="S303" s="51"/>
      <c r="T303" s="97">
        <f t="shared" si="59"/>
        <v>0.30208333333333331</v>
      </c>
      <c r="U303" s="97">
        <f t="shared" si="60"/>
        <v>0.29166666666666663</v>
      </c>
      <c r="V303" s="41" t="str">
        <f>IFERROR(VLOOKUP(L303,'[1]ZESTAWIENIE NUMERÓW BOCZNYCH'!$A:$B,1,0),"")</f>
        <v/>
      </c>
      <c r="W303" s="51" t="str">
        <f>IFERROR(VLOOKUP(V303,'[1]ZESTAWIENIE NUMERÓW BOCZNYCH'!$A:$B,2,0),P303)</f>
        <v>AK</v>
      </c>
      <c r="X303" s="51">
        <f>VLOOKUP(W303,'[1]LICZBA MIEJSC'!$A:$C,2,0)</f>
        <v>20</v>
      </c>
      <c r="Y303" s="51">
        <f>VLOOKUP(W303,'[1]LICZBA MIEJSC'!$A:$C,3,0)</f>
        <v>60</v>
      </c>
      <c r="Z303" s="51">
        <f t="shared" si="62"/>
        <v>80</v>
      </c>
      <c r="AA303" s="41">
        <f t="shared" si="63"/>
        <v>0</v>
      </c>
      <c r="AB303" s="101">
        <f t="shared" si="64"/>
        <v>0</v>
      </c>
    </row>
    <row r="304" spans="1:28" hidden="1" x14ac:dyDescent="0.25">
      <c r="A304" s="28" t="s">
        <v>242</v>
      </c>
      <c r="B304" s="159">
        <v>303</v>
      </c>
      <c r="C304" s="146">
        <v>1</v>
      </c>
      <c r="D304" s="146"/>
      <c r="E304" s="146"/>
      <c r="F304" s="146" t="s">
        <v>268</v>
      </c>
      <c r="G304" s="141" t="str">
        <f t="shared" si="61"/>
        <v>rk_14</v>
      </c>
      <c r="H304" s="148" t="s">
        <v>620</v>
      </c>
      <c r="I304" s="161">
        <v>43270</v>
      </c>
      <c r="J304" s="48" t="s">
        <v>142</v>
      </c>
      <c r="K304" s="168" t="s">
        <v>274</v>
      </c>
      <c r="L304" s="146"/>
      <c r="M304" s="141" t="s">
        <v>244</v>
      </c>
      <c r="N304" s="43">
        <v>0.33194444444444443</v>
      </c>
      <c r="O304" s="51">
        <v>2</v>
      </c>
      <c r="P304" s="51" t="s">
        <v>14</v>
      </c>
      <c r="Q304" s="51"/>
      <c r="R304" s="51"/>
      <c r="S304" s="51"/>
      <c r="T304" s="97">
        <f t="shared" si="59"/>
        <v>0.32291666666666663</v>
      </c>
      <c r="U304" s="97">
        <f t="shared" si="60"/>
        <v>0.29166666666666663</v>
      </c>
      <c r="V304" s="41" t="str">
        <f>IFERROR(VLOOKUP(L304,'[1]ZESTAWIENIE NUMERÓW BOCZNYCH'!$A:$B,1,0),"")</f>
        <v/>
      </c>
      <c r="W304" s="51" t="str">
        <f>IFERROR(VLOOKUP(V304,'[1]ZESTAWIENIE NUMERÓW BOCZNYCH'!$A:$B,2,0),P304)</f>
        <v>AK</v>
      </c>
      <c r="X304" s="51">
        <f>VLOOKUP(W304,'[1]LICZBA MIEJSC'!$A:$C,2,0)</f>
        <v>20</v>
      </c>
      <c r="Y304" s="51">
        <f>VLOOKUP(W304,'[1]LICZBA MIEJSC'!$A:$C,3,0)</f>
        <v>60</v>
      </c>
      <c r="Z304" s="51">
        <f t="shared" si="62"/>
        <v>80</v>
      </c>
      <c r="AA304" s="41">
        <f t="shared" si="63"/>
        <v>10</v>
      </c>
      <c r="AB304" s="101">
        <f t="shared" si="64"/>
        <v>0.125</v>
      </c>
    </row>
    <row r="305" spans="1:28" hidden="1" x14ac:dyDescent="0.25">
      <c r="A305" s="28" t="s">
        <v>242</v>
      </c>
      <c r="B305" s="159">
        <v>304</v>
      </c>
      <c r="C305" s="146">
        <v>1</v>
      </c>
      <c r="D305" s="146"/>
      <c r="E305" s="146"/>
      <c r="F305" s="146" t="s">
        <v>268</v>
      </c>
      <c r="G305" s="141" t="str">
        <f t="shared" si="61"/>
        <v>rk_14</v>
      </c>
      <c r="H305" s="148" t="s">
        <v>620</v>
      </c>
      <c r="I305" s="161">
        <v>43270</v>
      </c>
      <c r="J305" s="145" t="s">
        <v>157</v>
      </c>
      <c r="K305" s="140" t="s">
        <v>253</v>
      </c>
      <c r="L305" s="146"/>
      <c r="M305" s="141" t="s">
        <v>244</v>
      </c>
      <c r="N305" s="43">
        <v>0.59652777777777777</v>
      </c>
      <c r="O305" s="51">
        <v>3</v>
      </c>
      <c r="P305" s="51" t="s">
        <v>12</v>
      </c>
      <c r="Q305" s="51"/>
      <c r="R305" s="51"/>
      <c r="S305" s="51"/>
      <c r="T305" s="97">
        <f t="shared" si="59"/>
        <v>0.59375</v>
      </c>
      <c r="U305" s="97">
        <f t="shared" si="60"/>
        <v>0.58333333333333326</v>
      </c>
      <c r="V305" s="41" t="str">
        <f>IFERROR(VLOOKUP(L305,'[1]ZESTAWIENIE NUMERÓW BOCZNYCH'!$A:$B,1,0),"")</f>
        <v/>
      </c>
      <c r="W305" s="51" t="str">
        <f>IFERROR(VLOOKUP(V305,'[1]ZESTAWIENIE NUMERÓW BOCZNYCH'!$A:$B,2,0),P305)</f>
        <v>T</v>
      </c>
      <c r="X305" s="51">
        <f>VLOOKUP(W305,'[1]LICZBA MIEJSC'!$A:$C,2,0)</f>
        <v>55</v>
      </c>
      <c r="Y305" s="51">
        <f>VLOOKUP(W305,'[1]LICZBA MIEJSC'!$A:$C,3,0)</f>
        <v>0</v>
      </c>
      <c r="Z305" s="51">
        <f t="shared" si="62"/>
        <v>55</v>
      </c>
      <c r="AA305" s="41">
        <f t="shared" si="63"/>
        <v>50</v>
      </c>
      <c r="AB305" s="101">
        <f t="shared" si="64"/>
        <v>0.90909090909090906</v>
      </c>
    </row>
    <row r="306" spans="1:28" hidden="1" x14ac:dyDescent="0.25">
      <c r="A306" s="28" t="s">
        <v>242</v>
      </c>
      <c r="B306" s="159">
        <v>305</v>
      </c>
      <c r="C306" s="146">
        <v>1</v>
      </c>
      <c r="D306" s="146"/>
      <c r="E306" s="146"/>
      <c r="F306" s="146" t="s">
        <v>268</v>
      </c>
      <c r="G306" s="141" t="str">
        <f t="shared" si="61"/>
        <v>rk_14</v>
      </c>
      <c r="H306" s="148" t="s">
        <v>620</v>
      </c>
      <c r="I306" s="161">
        <v>43270</v>
      </c>
      <c r="J306" s="48" t="s">
        <v>141</v>
      </c>
      <c r="K306" s="174" t="s">
        <v>123</v>
      </c>
      <c r="L306" s="146"/>
      <c r="M306" s="141" t="s">
        <v>244</v>
      </c>
      <c r="N306" s="43">
        <v>0.63263888888888886</v>
      </c>
      <c r="O306" s="51">
        <v>2</v>
      </c>
      <c r="P306" s="51" t="s">
        <v>12</v>
      </c>
      <c r="Q306" s="51"/>
      <c r="R306" s="51"/>
      <c r="S306" s="51"/>
      <c r="T306" s="97">
        <f t="shared" si="59"/>
        <v>0.625</v>
      </c>
      <c r="U306" s="97">
        <f t="shared" si="60"/>
        <v>0.625</v>
      </c>
      <c r="V306" s="41" t="str">
        <f>IFERROR(VLOOKUP(L306,'[1]ZESTAWIENIE NUMERÓW BOCZNYCH'!$A:$B,1,0),"")</f>
        <v/>
      </c>
      <c r="W306" s="51" t="str">
        <f>IFERROR(VLOOKUP(V306,'[1]ZESTAWIENIE NUMERÓW BOCZNYCH'!$A:$B,2,0),P306)</f>
        <v>T</v>
      </c>
      <c r="X306" s="51">
        <f>VLOOKUP(W306,'[1]LICZBA MIEJSC'!$A:$C,2,0)</f>
        <v>55</v>
      </c>
      <c r="Y306" s="51">
        <f>VLOOKUP(W306,'[1]LICZBA MIEJSC'!$A:$C,3,0)</f>
        <v>0</v>
      </c>
      <c r="Z306" s="51">
        <f t="shared" si="62"/>
        <v>55</v>
      </c>
      <c r="AA306" s="41">
        <f t="shared" si="63"/>
        <v>28</v>
      </c>
      <c r="AB306" s="101">
        <f t="shared" si="64"/>
        <v>0.50909090909090904</v>
      </c>
    </row>
    <row r="307" spans="1:28" hidden="1" x14ac:dyDescent="0.25">
      <c r="A307" s="28" t="s">
        <v>242</v>
      </c>
      <c r="B307" s="159">
        <v>306</v>
      </c>
      <c r="C307" s="146">
        <v>1</v>
      </c>
      <c r="D307" s="146"/>
      <c r="E307" s="146"/>
      <c r="F307" s="146" t="s">
        <v>268</v>
      </c>
      <c r="G307" s="141" t="str">
        <f t="shared" si="61"/>
        <v>rk_14</v>
      </c>
      <c r="H307" s="148" t="s">
        <v>620</v>
      </c>
      <c r="I307" s="161">
        <v>43270</v>
      </c>
      <c r="J307" s="48" t="s">
        <v>142</v>
      </c>
      <c r="K307" s="186" t="s">
        <v>261</v>
      </c>
      <c r="L307" s="146"/>
      <c r="M307" s="141" t="s">
        <v>244</v>
      </c>
      <c r="N307" s="43">
        <v>0.67222222222222217</v>
      </c>
      <c r="O307" s="51">
        <v>2</v>
      </c>
      <c r="P307" s="51" t="s">
        <v>12</v>
      </c>
      <c r="Q307" s="51"/>
      <c r="R307" s="51"/>
      <c r="S307" s="51"/>
      <c r="T307" s="97">
        <f t="shared" si="59"/>
        <v>0.66666666666666663</v>
      </c>
      <c r="U307" s="97">
        <f t="shared" si="60"/>
        <v>0.66666666666666663</v>
      </c>
      <c r="V307" s="41" t="str">
        <f>IFERROR(VLOOKUP(L307,'[1]ZESTAWIENIE NUMERÓW BOCZNYCH'!$A:$B,1,0),"")</f>
        <v/>
      </c>
      <c r="W307" s="51" t="str">
        <f>IFERROR(VLOOKUP(V307,'[1]ZESTAWIENIE NUMERÓW BOCZNYCH'!$A:$B,2,0),P307)</f>
        <v>T</v>
      </c>
      <c r="X307" s="51">
        <f>VLOOKUP(W307,'[1]LICZBA MIEJSC'!$A:$C,2,0)</f>
        <v>55</v>
      </c>
      <c r="Y307" s="51">
        <f>VLOOKUP(W307,'[1]LICZBA MIEJSC'!$A:$C,3,0)</f>
        <v>0</v>
      </c>
      <c r="Z307" s="51">
        <f t="shared" si="62"/>
        <v>55</v>
      </c>
      <c r="AA307" s="41">
        <f t="shared" si="63"/>
        <v>28</v>
      </c>
      <c r="AB307" s="101">
        <f t="shared" si="64"/>
        <v>0.50909090909090904</v>
      </c>
    </row>
    <row r="308" spans="1:28" hidden="1" x14ac:dyDescent="0.25">
      <c r="A308" s="28" t="s">
        <v>242</v>
      </c>
      <c r="B308" s="159">
        <v>307</v>
      </c>
      <c r="C308" s="146">
        <v>1</v>
      </c>
      <c r="D308" s="146"/>
      <c r="E308" s="146"/>
      <c r="F308" s="146" t="s">
        <v>268</v>
      </c>
      <c r="G308" s="141" t="str">
        <f t="shared" si="61"/>
        <v>rk_14</v>
      </c>
      <c r="H308" s="148" t="s">
        <v>620</v>
      </c>
      <c r="I308" s="161">
        <v>43270</v>
      </c>
      <c r="J308" s="145" t="s">
        <v>158</v>
      </c>
      <c r="K308" s="155" t="s">
        <v>158</v>
      </c>
      <c r="L308" s="146"/>
      <c r="M308" s="141" t="s">
        <v>244</v>
      </c>
      <c r="N308" s="43">
        <v>0.67361111111111116</v>
      </c>
      <c r="O308" s="51">
        <v>2</v>
      </c>
      <c r="P308" s="51" t="s">
        <v>12</v>
      </c>
      <c r="Q308" s="51"/>
      <c r="R308" s="51"/>
      <c r="S308" s="51"/>
      <c r="T308" s="97">
        <f t="shared" si="59"/>
        <v>0.66666666666666663</v>
      </c>
      <c r="U308" s="97">
        <f t="shared" si="60"/>
        <v>0.66666666666666663</v>
      </c>
      <c r="V308" s="41" t="str">
        <f>IFERROR(VLOOKUP(L308,'[1]ZESTAWIENIE NUMERÓW BOCZNYCH'!$A:$B,1,0),"")</f>
        <v/>
      </c>
      <c r="W308" s="51" t="str">
        <f>IFERROR(VLOOKUP(V308,'[1]ZESTAWIENIE NUMERÓW BOCZNYCH'!$A:$B,2,0),P308)</f>
        <v>T</v>
      </c>
      <c r="X308" s="51">
        <f>VLOOKUP(W308,'[1]LICZBA MIEJSC'!$A:$C,2,0)</f>
        <v>55</v>
      </c>
      <c r="Y308" s="51">
        <f>VLOOKUP(W308,'[1]LICZBA MIEJSC'!$A:$C,3,0)</f>
        <v>0</v>
      </c>
      <c r="Z308" s="51">
        <f t="shared" si="62"/>
        <v>55</v>
      </c>
      <c r="AA308" s="41">
        <f t="shared" si="63"/>
        <v>28</v>
      </c>
      <c r="AB308" s="101">
        <f t="shared" si="64"/>
        <v>0.50909090909090904</v>
      </c>
    </row>
    <row r="309" spans="1:28" hidden="1" x14ac:dyDescent="0.25">
      <c r="A309" s="28" t="s">
        <v>242</v>
      </c>
      <c r="B309" s="159">
        <v>308</v>
      </c>
      <c r="C309" s="146">
        <v>1</v>
      </c>
      <c r="D309" s="146"/>
      <c r="E309" s="146"/>
      <c r="F309" s="146" t="s">
        <v>268</v>
      </c>
      <c r="G309" s="141" t="str">
        <f t="shared" si="61"/>
        <v>rk_14</v>
      </c>
      <c r="H309" s="148" t="s">
        <v>620</v>
      </c>
      <c r="I309" s="161">
        <v>43270</v>
      </c>
      <c r="J309" s="145" t="s">
        <v>158</v>
      </c>
      <c r="K309" s="155" t="s">
        <v>158</v>
      </c>
      <c r="L309" s="146"/>
      <c r="M309" s="141" t="s">
        <v>244</v>
      </c>
      <c r="N309" s="43">
        <v>0.69930555555555562</v>
      </c>
      <c r="O309" s="51">
        <v>1</v>
      </c>
      <c r="P309" s="51" t="s">
        <v>12</v>
      </c>
      <c r="Q309" s="51"/>
      <c r="R309" s="51"/>
      <c r="S309" s="51"/>
      <c r="T309" s="97">
        <f t="shared" si="59"/>
        <v>0.69791666666666663</v>
      </c>
      <c r="U309" s="97">
        <f t="shared" si="60"/>
        <v>0.66666666666666663</v>
      </c>
      <c r="V309" s="41" t="str">
        <f>IFERROR(VLOOKUP(L309,'[1]ZESTAWIENIE NUMERÓW BOCZNYCH'!$A:$B,1,0),"")</f>
        <v/>
      </c>
      <c r="W309" s="51" t="str">
        <f>IFERROR(VLOOKUP(V309,'[1]ZESTAWIENIE NUMERÓW BOCZNYCH'!$A:$B,2,0),P309)</f>
        <v>T</v>
      </c>
      <c r="X309" s="51">
        <f>VLOOKUP(W309,'[1]LICZBA MIEJSC'!$A:$C,2,0)</f>
        <v>55</v>
      </c>
      <c r="Y309" s="51">
        <f>VLOOKUP(W309,'[1]LICZBA MIEJSC'!$A:$C,3,0)</f>
        <v>0</v>
      </c>
      <c r="Z309" s="51">
        <f t="shared" si="62"/>
        <v>55</v>
      </c>
      <c r="AA309" s="41">
        <f t="shared" si="63"/>
        <v>6</v>
      </c>
      <c r="AB309" s="101">
        <f t="shared" si="64"/>
        <v>0.10909090909090909</v>
      </c>
    </row>
    <row r="310" spans="1:28" hidden="1" x14ac:dyDescent="0.25">
      <c r="A310" s="28" t="s">
        <v>242</v>
      </c>
      <c r="B310" s="159">
        <v>309</v>
      </c>
      <c r="C310" s="146">
        <v>1</v>
      </c>
      <c r="D310" s="146"/>
      <c r="E310" s="146"/>
      <c r="F310" s="146" t="s">
        <v>268</v>
      </c>
      <c r="G310" s="141" t="str">
        <f t="shared" si="61"/>
        <v>rk_14</v>
      </c>
      <c r="H310" s="148" t="s">
        <v>620</v>
      </c>
      <c r="I310" s="161">
        <v>43270</v>
      </c>
      <c r="J310" s="48" t="s">
        <v>141</v>
      </c>
      <c r="K310" s="174" t="s">
        <v>123</v>
      </c>
      <c r="L310" s="146"/>
      <c r="M310" s="141" t="s">
        <v>244</v>
      </c>
      <c r="N310" s="43">
        <v>0.71111111111111114</v>
      </c>
      <c r="O310" s="51">
        <v>1</v>
      </c>
      <c r="P310" s="51" t="s">
        <v>12</v>
      </c>
      <c r="Q310" s="51"/>
      <c r="R310" s="51"/>
      <c r="S310" s="51"/>
      <c r="T310" s="97">
        <f t="shared" si="59"/>
        <v>0.70833333333333326</v>
      </c>
      <c r="U310" s="97">
        <f t="shared" si="60"/>
        <v>0.70833333333333326</v>
      </c>
      <c r="V310" s="41" t="str">
        <f>IFERROR(VLOOKUP(L310,'[1]ZESTAWIENIE NUMERÓW BOCZNYCH'!$A:$B,1,0),"")</f>
        <v/>
      </c>
      <c r="W310" s="51" t="str">
        <f>IFERROR(VLOOKUP(V310,'[1]ZESTAWIENIE NUMERÓW BOCZNYCH'!$A:$B,2,0),P310)</f>
        <v>T</v>
      </c>
      <c r="X310" s="51">
        <f>VLOOKUP(W310,'[1]LICZBA MIEJSC'!$A:$C,2,0)</f>
        <v>55</v>
      </c>
      <c r="Y310" s="51">
        <f>VLOOKUP(W310,'[1]LICZBA MIEJSC'!$A:$C,3,0)</f>
        <v>0</v>
      </c>
      <c r="Z310" s="51">
        <f t="shared" si="62"/>
        <v>55</v>
      </c>
      <c r="AA310" s="41">
        <f t="shared" si="63"/>
        <v>6</v>
      </c>
      <c r="AB310" s="101">
        <f t="shared" si="64"/>
        <v>0.10909090909090909</v>
      </c>
    </row>
    <row r="311" spans="1:28" hidden="1" x14ac:dyDescent="0.25">
      <c r="A311" s="28" t="s">
        <v>242</v>
      </c>
      <c r="B311" s="159">
        <v>310</v>
      </c>
      <c r="C311" s="146">
        <v>1</v>
      </c>
      <c r="D311" s="146"/>
      <c r="E311" s="146"/>
      <c r="F311" s="146" t="s">
        <v>268</v>
      </c>
      <c r="G311" s="141" t="str">
        <f t="shared" si="61"/>
        <v>rk_14</v>
      </c>
      <c r="H311" s="148" t="s">
        <v>620</v>
      </c>
      <c r="I311" s="161">
        <v>43270</v>
      </c>
      <c r="J311" s="145" t="s">
        <v>158</v>
      </c>
      <c r="K311" s="155" t="s">
        <v>158</v>
      </c>
      <c r="L311" s="146"/>
      <c r="M311" s="141" t="s">
        <v>244</v>
      </c>
      <c r="N311" s="43">
        <v>0.73263888888888884</v>
      </c>
      <c r="O311" s="51">
        <v>2</v>
      </c>
      <c r="P311" s="51" t="s">
        <v>16</v>
      </c>
      <c r="Q311" s="51"/>
      <c r="R311" s="51"/>
      <c r="S311" s="51"/>
      <c r="T311" s="97">
        <f t="shared" si="59"/>
        <v>0.72916666666666663</v>
      </c>
      <c r="U311" s="97">
        <f t="shared" si="60"/>
        <v>0.70833333333333326</v>
      </c>
      <c r="V311" s="41" t="str">
        <f>IFERROR(VLOOKUP(L311,'[1]ZESTAWIENIE NUMERÓW BOCZNYCH'!$A:$B,1,0),"")</f>
        <v/>
      </c>
      <c r="W311" s="51" t="str">
        <f>IFERROR(VLOOKUP(V311,'[1]ZESTAWIENIE NUMERÓW BOCZNYCH'!$A:$B,2,0),P311)</f>
        <v>B</v>
      </c>
      <c r="X311" s="51">
        <f>VLOOKUP(W311,'[1]LICZBA MIEJSC'!$A:$C,2,0)</f>
        <v>20</v>
      </c>
      <c r="Y311" s="51">
        <f>VLOOKUP(W311,'[1]LICZBA MIEJSC'!$A:$C,3,0)</f>
        <v>0</v>
      </c>
      <c r="Z311" s="51">
        <f t="shared" si="62"/>
        <v>20</v>
      </c>
      <c r="AA311" s="41">
        <f t="shared" si="63"/>
        <v>10</v>
      </c>
      <c r="AB311" s="101">
        <f t="shared" si="64"/>
        <v>0.5</v>
      </c>
    </row>
    <row r="312" spans="1:28" hidden="1" x14ac:dyDescent="0.25">
      <c r="A312" s="28" t="s">
        <v>242</v>
      </c>
      <c r="B312" s="159">
        <v>311</v>
      </c>
      <c r="C312" s="146">
        <v>1</v>
      </c>
      <c r="D312" s="146"/>
      <c r="E312" s="146"/>
      <c r="F312" s="146" t="s">
        <v>268</v>
      </c>
      <c r="G312" s="141" t="str">
        <f t="shared" si="61"/>
        <v>rk_14</v>
      </c>
      <c r="H312" s="148" t="s">
        <v>620</v>
      </c>
      <c r="I312" s="161">
        <v>43270</v>
      </c>
      <c r="J312" s="145" t="s">
        <v>158</v>
      </c>
      <c r="K312" s="155" t="s">
        <v>158</v>
      </c>
      <c r="L312" s="146"/>
      <c r="M312" s="141" t="s">
        <v>244</v>
      </c>
      <c r="N312" s="43">
        <v>0.73263888888888884</v>
      </c>
      <c r="O312" s="51">
        <v>0</v>
      </c>
      <c r="P312" s="51" t="s">
        <v>16</v>
      </c>
      <c r="Q312" s="51"/>
      <c r="R312" s="51"/>
      <c r="S312" s="51"/>
      <c r="T312" s="97">
        <f t="shared" si="59"/>
        <v>0.72916666666666663</v>
      </c>
      <c r="U312" s="97">
        <f t="shared" si="60"/>
        <v>0.70833333333333326</v>
      </c>
      <c r="V312" s="41" t="str">
        <f>IFERROR(VLOOKUP(L312,'[1]ZESTAWIENIE NUMERÓW BOCZNYCH'!$A:$B,1,0),"")</f>
        <v/>
      </c>
      <c r="W312" s="51" t="str">
        <f>IFERROR(VLOOKUP(V312,'[1]ZESTAWIENIE NUMERÓW BOCZNYCH'!$A:$B,2,0),P312)</f>
        <v>B</v>
      </c>
      <c r="X312" s="51">
        <f>VLOOKUP(W312,'[1]LICZBA MIEJSC'!$A:$C,2,0)</f>
        <v>20</v>
      </c>
      <c r="Y312" s="51">
        <f>VLOOKUP(W312,'[1]LICZBA MIEJSC'!$A:$C,3,0)</f>
        <v>0</v>
      </c>
      <c r="Z312" s="51">
        <f t="shared" si="62"/>
        <v>20</v>
      </c>
      <c r="AA312" s="41">
        <f t="shared" si="63"/>
        <v>0</v>
      </c>
      <c r="AB312" s="101">
        <f t="shared" si="64"/>
        <v>0</v>
      </c>
    </row>
    <row r="313" spans="1:28" x14ac:dyDescent="0.25">
      <c r="A313" s="28" t="s">
        <v>275</v>
      </c>
      <c r="B313" s="159">
        <v>312</v>
      </c>
      <c r="C313" s="146">
        <v>1</v>
      </c>
      <c r="D313" s="146"/>
      <c r="E313" s="146"/>
      <c r="F313" s="146" t="s">
        <v>276</v>
      </c>
      <c r="G313" s="141" t="str">
        <f t="shared" ref="G313:G376" si="65">IF(ISERROR(RIGHT(LEFT(F313,FIND("_",MID(F313,4,150))+2))*1),LEFT(F313,FIND("_",MID(F313,4,150))+1),LEFT(F313,FIND("_",MID(F313,4,150))+2))</f>
        <v>rk_15</v>
      </c>
      <c r="H313" s="148" t="s">
        <v>619</v>
      </c>
      <c r="I313" s="161">
        <v>43270</v>
      </c>
      <c r="J313" s="48" t="s">
        <v>141</v>
      </c>
      <c r="K313" s="149" t="s">
        <v>137</v>
      </c>
      <c r="L313" s="146"/>
      <c r="M313" s="157"/>
      <c r="N313" s="43">
        <v>0.25347222222222221</v>
      </c>
      <c r="O313" s="51">
        <v>1</v>
      </c>
      <c r="P313" s="51" t="s">
        <v>12</v>
      </c>
      <c r="Q313" s="51"/>
      <c r="R313" s="51"/>
      <c r="S313" s="51"/>
      <c r="T313" s="97">
        <f t="shared" si="59"/>
        <v>0.25</v>
      </c>
      <c r="U313" s="97">
        <f t="shared" si="60"/>
        <v>0.25</v>
      </c>
      <c r="V313" s="41" t="str">
        <f>IFERROR(VLOOKUP(L313,'[1]ZESTAWIENIE NUMERÓW BOCZNYCH'!$A:$B,1,0),"")</f>
        <v/>
      </c>
      <c r="W313" s="51" t="str">
        <f>IFERROR(VLOOKUP(V313,'[1]ZESTAWIENIE NUMERÓW BOCZNYCH'!$A:$B,2,0),P313)</f>
        <v>T</v>
      </c>
      <c r="X313" s="51">
        <f>VLOOKUP(W313,'[1]LICZBA MIEJSC'!$A:$C,2,0)</f>
        <v>55</v>
      </c>
      <c r="Y313" s="51">
        <f>VLOOKUP(W313,'[1]LICZBA MIEJSC'!$A:$C,3,0)</f>
        <v>0</v>
      </c>
      <c r="Z313" s="51">
        <f t="shared" ref="Z313:Z376" si="66">X313+Y313</f>
        <v>55</v>
      </c>
      <c r="AA313" s="41">
        <f t="shared" ref="AA313:AA376" si="67">ROUND(IF(O313=$AD$1,0,IF(O313=$AF$1,Z313*0.1,IF(O313=$AH$1,X313/2,IF(O313=$AJ$1,X313*0.9,IF(O313=$AL$1,X313+(Y313*0.5),IF(O313=$AN$1,Z313*0.9,IF(O313=$AP$1,Z313*1.1,"BŁĄD"))))))),0)</f>
        <v>6</v>
      </c>
      <c r="AB313" s="101">
        <f t="shared" ref="AB313:AB376" si="68">AA313/Z313</f>
        <v>0.10909090909090909</v>
      </c>
    </row>
    <row r="314" spans="1:28" x14ac:dyDescent="0.25">
      <c r="A314" s="28" t="s">
        <v>275</v>
      </c>
      <c r="B314" s="159">
        <v>313</v>
      </c>
      <c r="C314" s="146">
        <v>1</v>
      </c>
      <c r="D314" s="146"/>
      <c r="E314" s="146"/>
      <c r="F314" s="146" t="s">
        <v>276</v>
      </c>
      <c r="G314" s="141" t="str">
        <f t="shared" si="65"/>
        <v>rk_15</v>
      </c>
      <c r="H314" s="148" t="s">
        <v>620</v>
      </c>
      <c r="I314" s="161">
        <v>43270</v>
      </c>
      <c r="J314" s="48" t="s">
        <v>142</v>
      </c>
      <c r="K314" s="168" t="s">
        <v>260</v>
      </c>
      <c r="L314" s="146"/>
      <c r="M314" s="157"/>
      <c r="N314" s="43">
        <v>0.25625000000000003</v>
      </c>
      <c r="O314" s="51">
        <v>3</v>
      </c>
      <c r="P314" s="51" t="s">
        <v>12</v>
      </c>
      <c r="Q314" s="51"/>
      <c r="R314" s="51"/>
      <c r="S314" s="51"/>
      <c r="T314" s="97">
        <f t="shared" si="59"/>
        <v>0.25</v>
      </c>
      <c r="U314" s="97">
        <f t="shared" si="60"/>
        <v>0.25</v>
      </c>
      <c r="V314" s="41" t="str">
        <f>IFERROR(VLOOKUP(L314,'[1]ZESTAWIENIE NUMERÓW BOCZNYCH'!$A:$B,1,0),"")</f>
        <v/>
      </c>
      <c r="W314" s="51" t="str">
        <f>IFERROR(VLOOKUP(V314,'[1]ZESTAWIENIE NUMERÓW BOCZNYCH'!$A:$B,2,0),P314)</f>
        <v>T</v>
      </c>
      <c r="X314" s="51">
        <f>VLOOKUP(W314,'[1]LICZBA MIEJSC'!$A:$C,2,0)</f>
        <v>55</v>
      </c>
      <c r="Y314" s="51">
        <f>VLOOKUP(W314,'[1]LICZBA MIEJSC'!$A:$C,3,0)</f>
        <v>0</v>
      </c>
      <c r="Z314" s="51">
        <f t="shared" si="66"/>
        <v>55</v>
      </c>
      <c r="AA314" s="41">
        <f t="shared" si="67"/>
        <v>50</v>
      </c>
      <c r="AB314" s="101">
        <f t="shared" si="68"/>
        <v>0.90909090909090906</v>
      </c>
    </row>
    <row r="315" spans="1:28" x14ac:dyDescent="0.25">
      <c r="A315" s="28" t="s">
        <v>275</v>
      </c>
      <c r="B315" s="159">
        <v>314</v>
      </c>
      <c r="C315" s="146">
        <v>1</v>
      </c>
      <c r="D315" s="146"/>
      <c r="E315" s="146"/>
      <c r="F315" s="146" t="s">
        <v>276</v>
      </c>
      <c r="G315" s="141" t="str">
        <f t="shared" si="65"/>
        <v>rk_15</v>
      </c>
      <c r="H315" s="148" t="s">
        <v>619</v>
      </c>
      <c r="I315" s="161">
        <v>43270</v>
      </c>
      <c r="J315" s="313" t="s">
        <v>141</v>
      </c>
      <c r="K315" s="186" t="s">
        <v>277</v>
      </c>
      <c r="L315" s="146"/>
      <c r="M315" s="157"/>
      <c r="N315" s="43">
        <v>0.25694444444444448</v>
      </c>
      <c r="O315" s="51">
        <v>2</v>
      </c>
      <c r="P315" s="51" t="s">
        <v>12</v>
      </c>
      <c r="Q315" s="51"/>
      <c r="R315" s="51"/>
      <c r="S315" s="51"/>
      <c r="T315" s="97">
        <f t="shared" si="59"/>
        <v>0.25</v>
      </c>
      <c r="U315" s="97">
        <f t="shared" si="60"/>
        <v>0.25</v>
      </c>
      <c r="V315" s="41" t="str">
        <f>IFERROR(VLOOKUP(L315,'[1]ZESTAWIENIE NUMERÓW BOCZNYCH'!$A:$B,1,0),"")</f>
        <v/>
      </c>
      <c r="W315" s="51" t="str">
        <f>IFERROR(VLOOKUP(V315,'[1]ZESTAWIENIE NUMERÓW BOCZNYCH'!$A:$B,2,0),P315)</f>
        <v>T</v>
      </c>
      <c r="X315" s="51">
        <f>VLOOKUP(W315,'[1]LICZBA MIEJSC'!$A:$C,2,0)</f>
        <v>55</v>
      </c>
      <c r="Y315" s="51">
        <f>VLOOKUP(W315,'[1]LICZBA MIEJSC'!$A:$C,3,0)</f>
        <v>0</v>
      </c>
      <c r="Z315" s="51">
        <f t="shared" si="66"/>
        <v>55</v>
      </c>
      <c r="AA315" s="41">
        <f t="shared" si="67"/>
        <v>28</v>
      </c>
      <c r="AB315" s="101">
        <f t="shared" si="68"/>
        <v>0.50909090909090904</v>
      </c>
    </row>
    <row r="316" spans="1:28" x14ac:dyDescent="0.25">
      <c r="A316" s="28" t="s">
        <v>275</v>
      </c>
      <c r="B316" s="159">
        <v>315</v>
      </c>
      <c r="C316" s="146">
        <v>1</v>
      </c>
      <c r="D316" s="146"/>
      <c r="E316" s="146"/>
      <c r="F316" s="146" t="s">
        <v>276</v>
      </c>
      <c r="G316" s="141" t="str">
        <f t="shared" si="65"/>
        <v>rk_15</v>
      </c>
      <c r="H316" s="148" t="s">
        <v>620</v>
      </c>
      <c r="I316" s="161">
        <v>43270</v>
      </c>
      <c r="J316" s="315" t="s">
        <v>142</v>
      </c>
      <c r="K316" s="186" t="s">
        <v>278</v>
      </c>
      <c r="L316" s="146"/>
      <c r="M316" s="157"/>
      <c r="N316" s="43">
        <v>0.25763888888888892</v>
      </c>
      <c r="O316" s="51">
        <v>2</v>
      </c>
      <c r="P316" s="51" t="s">
        <v>12</v>
      </c>
      <c r="Q316" s="51"/>
      <c r="R316" s="51"/>
      <c r="S316" s="51"/>
      <c r="T316" s="97">
        <f t="shared" si="59"/>
        <v>0.25</v>
      </c>
      <c r="U316" s="97">
        <f t="shared" si="60"/>
        <v>0.25</v>
      </c>
      <c r="V316" s="41" t="str">
        <f>IFERROR(VLOOKUP(L316,'[1]ZESTAWIENIE NUMERÓW BOCZNYCH'!$A:$B,1,0),"")</f>
        <v/>
      </c>
      <c r="W316" s="51" t="str">
        <f>IFERROR(VLOOKUP(V316,'[1]ZESTAWIENIE NUMERÓW BOCZNYCH'!$A:$B,2,0),P316)</f>
        <v>T</v>
      </c>
      <c r="X316" s="51">
        <f>VLOOKUP(W316,'[1]LICZBA MIEJSC'!$A:$C,2,0)</f>
        <v>55</v>
      </c>
      <c r="Y316" s="51">
        <f>VLOOKUP(W316,'[1]LICZBA MIEJSC'!$A:$C,3,0)</f>
        <v>0</v>
      </c>
      <c r="Z316" s="51">
        <f t="shared" si="66"/>
        <v>55</v>
      </c>
      <c r="AA316" s="41">
        <f t="shared" si="67"/>
        <v>28</v>
      </c>
      <c r="AB316" s="101">
        <f t="shared" si="68"/>
        <v>0.50909090909090904</v>
      </c>
    </row>
    <row r="317" spans="1:28" x14ac:dyDescent="0.25">
      <c r="A317" s="28" t="s">
        <v>275</v>
      </c>
      <c r="B317" s="159">
        <v>316</v>
      </c>
      <c r="C317" s="146">
        <v>1</v>
      </c>
      <c r="D317" s="146"/>
      <c r="E317" s="146"/>
      <c r="F317" s="146" t="s">
        <v>276</v>
      </c>
      <c r="G317" s="141" t="str">
        <f t="shared" si="65"/>
        <v>rk_15</v>
      </c>
      <c r="H317" s="148" t="s">
        <v>619</v>
      </c>
      <c r="I317" s="161">
        <v>43270</v>
      </c>
      <c r="J317" s="313" t="s">
        <v>141</v>
      </c>
      <c r="K317" s="160" t="s">
        <v>123</v>
      </c>
      <c r="L317" s="146"/>
      <c r="M317" s="141" t="s">
        <v>279</v>
      </c>
      <c r="N317" s="43">
        <v>0.25833333333333336</v>
      </c>
      <c r="O317" s="51">
        <v>1</v>
      </c>
      <c r="P317" s="51" t="s">
        <v>12</v>
      </c>
      <c r="Q317" s="51"/>
      <c r="R317" s="51"/>
      <c r="S317" s="51"/>
      <c r="T317" s="97">
        <f t="shared" si="59"/>
        <v>0.25</v>
      </c>
      <c r="U317" s="97">
        <f t="shared" si="60"/>
        <v>0.25</v>
      </c>
      <c r="V317" s="41" t="str">
        <f>IFERROR(VLOOKUP(L317,'[1]ZESTAWIENIE NUMERÓW BOCZNYCH'!$A:$B,1,0),"")</f>
        <v/>
      </c>
      <c r="W317" s="51" t="str">
        <f>IFERROR(VLOOKUP(V317,'[1]ZESTAWIENIE NUMERÓW BOCZNYCH'!$A:$B,2,0),P317)</f>
        <v>T</v>
      </c>
      <c r="X317" s="51">
        <f>VLOOKUP(W317,'[1]LICZBA MIEJSC'!$A:$C,2,0)</f>
        <v>55</v>
      </c>
      <c r="Y317" s="51">
        <f>VLOOKUP(W317,'[1]LICZBA MIEJSC'!$A:$C,3,0)</f>
        <v>0</v>
      </c>
      <c r="Z317" s="51">
        <f t="shared" si="66"/>
        <v>55</v>
      </c>
      <c r="AA317" s="41">
        <f t="shared" si="67"/>
        <v>6</v>
      </c>
      <c r="AB317" s="101">
        <f t="shared" si="68"/>
        <v>0.10909090909090909</v>
      </c>
    </row>
    <row r="318" spans="1:28" x14ac:dyDescent="0.25">
      <c r="A318" s="28" t="s">
        <v>275</v>
      </c>
      <c r="B318" s="159">
        <v>317</v>
      </c>
      <c r="C318" s="146">
        <v>1</v>
      </c>
      <c r="D318" s="146"/>
      <c r="E318" s="146"/>
      <c r="F318" s="146" t="s">
        <v>276</v>
      </c>
      <c r="G318" s="141" t="str">
        <f t="shared" si="65"/>
        <v>rk_15</v>
      </c>
      <c r="H318" s="148" t="s">
        <v>619</v>
      </c>
      <c r="I318" s="161">
        <v>43270</v>
      </c>
      <c r="J318" s="315" t="s">
        <v>142</v>
      </c>
      <c r="K318" s="186" t="s">
        <v>280</v>
      </c>
      <c r="L318" s="146"/>
      <c r="M318" s="157"/>
      <c r="N318" s="43">
        <v>0.26041666666666669</v>
      </c>
      <c r="O318" s="51">
        <v>2</v>
      </c>
      <c r="P318" s="51" t="s">
        <v>16</v>
      </c>
      <c r="Q318" s="51"/>
      <c r="R318" s="51"/>
      <c r="S318" s="51"/>
      <c r="T318" s="97">
        <f t="shared" si="59"/>
        <v>0.26041666666666663</v>
      </c>
      <c r="U318" s="97">
        <f t="shared" si="60"/>
        <v>0.25</v>
      </c>
      <c r="V318" s="41" t="str">
        <f>IFERROR(VLOOKUP(L318,'[1]ZESTAWIENIE NUMERÓW BOCZNYCH'!$A:$B,1,0),"")</f>
        <v/>
      </c>
      <c r="W318" s="51" t="str">
        <f>IFERROR(VLOOKUP(V318,'[1]ZESTAWIENIE NUMERÓW BOCZNYCH'!$A:$B,2,0),P318)</f>
        <v>B</v>
      </c>
      <c r="X318" s="51">
        <f>VLOOKUP(W318,'[1]LICZBA MIEJSC'!$A:$C,2,0)</f>
        <v>20</v>
      </c>
      <c r="Y318" s="51">
        <f>VLOOKUP(W318,'[1]LICZBA MIEJSC'!$A:$C,3,0)</f>
        <v>0</v>
      </c>
      <c r="Z318" s="51">
        <f t="shared" si="66"/>
        <v>20</v>
      </c>
      <c r="AA318" s="41">
        <f t="shared" si="67"/>
        <v>10</v>
      </c>
      <c r="AB318" s="101">
        <f t="shared" si="68"/>
        <v>0.5</v>
      </c>
    </row>
    <row r="319" spans="1:28" x14ac:dyDescent="0.25">
      <c r="A319" s="28" t="s">
        <v>275</v>
      </c>
      <c r="B319" s="159">
        <v>318</v>
      </c>
      <c r="C319" s="146">
        <v>1</v>
      </c>
      <c r="D319" s="146"/>
      <c r="E319" s="146"/>
      <c r="F319" s="146" t="s">
        <v>276</v>
      </c>
      <c r="G319" s="141" t="str">
        <f t="shared" si="65"/>
        <v>rk_15</v>
      </c>
      <c r="H319" s="148" t="s">
        <v>620</v>
      </c>
      <c r="I319" s="161">
        <v>43270</v>
      </c>
      <c r="J319" s="317" t="s">
        <v>158</v>
      </c>
      <c r="K319" s="155" t="s">
        <v>158</v>
      </c>
      <c r="L319" s="146"/>
      <c r="M319" s="170" t="s">
        <v>126</v>
      </c>
      <c r="N319" s="43">
        <v>0.26250000000000001</v>
      </c>
      <c r="O319" s="51">
        <v>2</v>
      </c>
      <c r="P319" s="51" t="s">
        <v>16</v>
      </c>
      <c r="Q319" s="51"/>
      <c r="R319" s="51"/>
      <c r="S319" s="51"/>
      <c r="T319" s="97">
        <f t="shared" si="59"/>
        <v>0.26041666666666663</v>
      </c>
      <c r="U319" s="97">
        <f t="shared" si="60"/>
        <v>0.25</v>
      </c>
      <c r="V319" s="41" t="str">
        <f>IFERROR(VLOOKUP(L319,'[1]ZESTAWIENIE NUMERÓW BOCZNYCH'!$A:$B,1,0),"")</f>
        <v/>
      </c>
      <c r="W319" s="51" t="str">
        <f>IFERROR(VLOOKUP(V319,'[1]ZESTAWIENIE NUMERÓW BOCZNYCH'!$A:$B,2,0),P319)</f>
        <v>B</v>
      </c>
      <c r="X319" s="51">
        <f>VLOOKUP(W319,'[1]LICZBA MIEJSC'!$A:$C,2,0)</f>
        <v>20</v>
      </c>
      <c r="Y319" s="51">
        <f>VLOOKUP(W319,'[1]LICZBA MIEJSC'!$A:$C,3,0)</f>
        <v>0</v>
      </c>
      <c r="Z319" s="51">
        <f t="shared" si="66"/>
        <v>20</v>
      </c>
      <c r="AA319" s="41">
        <f t="shared" si="67"/>
        <v>10</v>
      </c>
      <c r="AB319" s="101">
        <f t="shared" si="68"/>
        <v>0.5</v>
      </c>
    </row>
    <row r="320" spans="1:28" x14ac:dyDescent="0.25">
      <c r="A320" s="28" t="s">
        <v>275</v>
      </c>
      <c r="B320" s="159">
        <v>319</v>
      </c>
      <c r="C320" s="146">
        <v>1</v>
      </c>
      <c r="D320" s="146"/>
      <c r="E320" s="146"/>
      <c r="F320" s="146" t="s">
        <v>276</v>
      </c>
      <c r="G320" s="141" t="str">
        <f t="shared" si="65"/>
        <v>rk_15</v>
      </c>
      <c r="H320" s="148" t="s">
        <v>620</v>
      </c>
      <c r="I320" s="161">
        <v>43270</v>
      </c>
      <c r="J320" s="48" t="s">
        <v>141</v>
      </c>
      <c r="K320" s="174" t="s">
        <v>123</v>
      </c>
      <c r="L320" s="146"/>
      <c r="M320" s="188"/>
      <c r="N320" s="43">
        <v>0.2638888888888889</v>
      </c>
      <c r="O320" s="51">
        <v>1</v>
      </c>
      <c r="P320" s="51" t="s">
        <v>16</v>
      </c>
      <c r="Q320" s="51"/>
      <c r="R320" s="51"/>
      <c r="S320" s="51"/>
      <c r="T320" s="97">
        <f t="shared" si="59"/>
        <v>0.26041666666666663</v>
      </c>
      <c r="U320" s="97">
        <f t="shared" si="60"/>
        <v>0.25</v>
      </c>
      <c r="V320" s="41" t="str">
        <f>IFERROR(VLOOKUP(L320,'[1]ZESTAWIENIE NUMERÓW BOCZNYCH'!$A:$B,1,0),"")</f>
        <v/>
      </c>
      <c r="W320" s="51" t="str">
        <f>IFERROR(VLOOKUP(V320,'[1]ZESTAWIENIE NUMERÓW BOCZNYCH'!$A:$B,2,0),P320)</f>
        <v>B</v>
      </c>
      <c r="X320" s="51">
        <f>VLOOKUP(W320,'[1]LICZBA MIEJSC'!$A:$C,2,0)</f>
        <v>20</v>
      </c>
      <c r="Y320" s="51">
        <f>VLOOKUP(W320,'[1]LICZBA MIEJSC'!$A:$C,3,0)</f>
        <v>0</v>
      </c>
      <c r="Z320" s="51">
        <f t="shared" si="66"/>
        <v>20</v>
      </c>
      <c r="AA320" s="41">
        <f t="shared" si="67"/>
        <v>2</v>
      </c>
      <c r="AB320" s="101">
        <f t="shared" si="68"/>
        <v>0.1</v>
      </c>
    </row>
    <row r="321" spans="1:28" x14ac:dyDescent="0.25">
      <c r="A321" s="28" t="s">
        <v>275</v>
      </c>
      <c r="B321" s="159">
        <v>320</v>
      </c>
      <c r="C321" s="146">
        <v>1</v>
      </c>
      <c r="D321" s="146"/>
      <c r="E321" s="146"/>
      <c r="F321" s="146" t="s">
        <v>276</v>
      </c>
      <c r="G321" s="141" t="str">
        <f t="shared" si="65"/>
        <v>rk_15</v>
      </c>
      <c r="H321" s="148" t="s">
        <v>619</v>
      </c>
      <c r="I321" s="161">
        <v>43270</v>
      </c>
      <c r="J321" s="48" t="s">
        <v>141</v>
      </c>
      <c r="K321" s="186" t="s">
        <v>240</v>
      </c>
      <c r="L321" s="146"/>
      <c r="M321" s="157"/>
      <c r="N321" s="43">
        <v>0.26874999999999999</v>
      </c>
      <c r="O321" s="51">
        <v>2</v>
      </c>
      <c r="P321" s="51" t="s">
        <v>12</v>
      </c>
      <c r="Q321" s="51"/>
      <c r="R321" s="51"/>
      <c r="S321" s="51"/>
      <c r="T321" s="97">
        <f t="shared" si="59"/>
        <v>0.26041666666666663</v>
      </c>
      <c r="U321" s="97">
        <f t="shared" si="60"/>
        <v>0.25</v>
      </c>
      <c r="V321" s="41" t="str">
        <f>IFERROR(VLOOKUP(L321,'[1]ZESTAWIENIE NUMERÓW BOCZNYCH'!$A:$B,1,0),"")</f>
        <v/>
      </c>
      <c r="W321" s="51" t="str">
        <f>IFERROR(VLOOKUP(V321,'[1]ZESTAWIENIE NUMERÓW BOCZNYCH'!$A:$B,2,0),P321)</f>
        <v>T</v>
      </c>
      <c r="X321" s="51">
        <f>VLOOKUP(W321,'[1]LICZBA MIEJSC'!$A:$C,2,0)</f>
        <v>55</v>
      </c>
      <c r="Y321" s="51">
        <f>VLOOKUP(W321,'[1]LICZBA MIEJSC'!$A:$C,3,0)</f>
        <v>0</v>
      </c>
      <c r="Z321" s="51">
        <f t="shared" si="66"/>
        <v>55</v>
      </c>
      <c r="AA321" s="41">
        <f t="shared" si="67"/>
        <v>28</v>
      </c>
      <c r="AB321" s="101">
        <f t="shared" si="68"/>
        <v>0.50909090909090904</v>
      </c>
    </row>
    <row r="322" spans="1:28" ht="14.25" customHeight="1" x14ac:dyDescent="0.25">
      <c r="A322" s="28" t="s">
        <v>275</v>
      </c>
      <c r="B322" s="159">
        <v>321</v>
      </c>
      <c r="C322" s="146">
        <v>1</v>
      </c>
      <c r="D322" s="146"/>
      <c r="E322" s="146"/>
      <c r="F322" s="146" t="s">
        <v>276</v>
      </c>
      <c r="G322" s="141" t="str">
        <f t="shared" si="65"/>
        <v>rk_15</v>
      </c>
      <c r="H322" s="148" t="s">
        <v>620</v>
      </c>
      <c r="I322" s="161">
        <v>43270</v>
      </c>
      <c r="J322" s="48" t="s">
        <v>142</v>
      </c>
      <c r="K322" s="186" t="s">
        <v>281</v>
      </c>
      <c r="L322" s="146"/>
      <c r="M322" s="157"/>
      <c r="N322" s="43">
        <v>0.26874999999999999</v>
      </c>
      <c r="O322" s="51">
        <v>1</v>
      </c>
      <c r="P322" s="51" t="s">
        <v>12</v>
      </c>
      <c r="Q322" s="51"/>
      <c r="R322" s="51"/>
      <c r="S322" s="51"/>
      <c r="T322" s="97">
        <f t="shared" si="59"/>
        <v>0.26041666666666663</v>
      </c>
      <c r="U322" s="97">
        <f t="shared" si="60"/>
        <v>0.25</v>
      </c>
      <c r="V322" s="41" t="str">
        <f>IFERROR(VLOOKUP(L322,'[1]ZESTAWIENIE NUMERÓW BOCZNYCH'!$A:$B,1,0),"")</f>
        <v/>
      </c>
      <c r="W322" s="51" t="str">
        <f>IFERROR(VLOOKUP(V322,'[1]ZESTAWIENIE NUMERÓW BOCZNYCH'!$A:$B,2,0),P322)</f>
        <v>T</v>
      </c>
      <c r="X322" s="51">
        <f>VLOOKUP(W322,'[1]LICZBA MIEJSC'!$A:$C,2,0)</f>
        <v>55</v>
      </c>
      <c r="Y322" s="51">
        <f>VLOOKUP(W322,'[1]LICZBA MIEJSC'!$A:$C,3,0)</f>
        <v>0</v>
      </c>
      <c r="Z322" s="51">
        <f t="shared" si="66"/>
        <v>55</v>
      </c>
      <c r="AA322" s="41">
        <f t="shared" si="67"/>
        <v>6</v>
      </c>
      <c r="AB322" s="101">
        <f t="shared" si="68"/>
        <v>0.10909090909090909</v>
      </c>
    </row>
    <row r="323" spans="1:28" x14ac:dyDescent="0.25">
      <c r="A323" s="28" t="s">
        <v>275</v>
      </c>
      <c r="B323" s="159">
        <v>322</v>
      </c>
      <c r="C323" s="146">
        <v>1</v>
      </c>
      <c r="D323" s="146"/>
      <c r="E323" s="146"/>
      <c r="F323" s="146" t="s">
        <v>276</v>
      </c>
      <c r="G323" s="141" t="str">
        <f t="shared" si="65"/>
        <v>rk_15</v>
      </c>
      <c r="H323" s="148" t="s">
        <v>622</v>
      </c>
      <c r="I323" s="161">
        <v>43270</v>
      </c>
      <c r="J323" s="48" t="s">
        <v>141</v>
      </c>
      <c r="K323" s="160" t="s">
        <v>123</v>
      </c>
      <c r="L323" s="146"/>
      <c r="M323" s="141" t="s">
        <v>279</v>
      </c>
      <c r="N323" s="43">
        <v>0.26944444444444443</v>
      </c>
      <c r="O323" s="51">
        <v>3</v>
      </c>
      <c r="P323" s="51" t="s">
        <v>12</v>
      </c>
      <c r="Q323" s="51"/>
      <c r="R323" s="51"/>
      <c r="S323" s="51"/>
      <c r="T323" s="97">
        <f t="shared" ref="T323:T386" si="69">FLOOR(N323,"0:15")</f>
        <v>0.26041666666666663</v>
      </c>
      <c r="U323" s="97">
        <f t="shared" ref="U323:U386" si="70">FLOOR(N323,TIME(1,0,0))</f>
        <v>0.25</v>
      </c>
      <c r="V323" s="41" t="str">
        <f>IFERROR(VLOOKUP(L323,'[1]ZESTAWIENIE NUMERÓW BOCZNYCH'!$A:$B,1,0),"")</f>
        <v/>
      </c>
      <c r="W323" s="51" t="str">
        <f>IFERROR(VLOOKUP(V323,'[1]ZESTAWIENIE NUMERÓW BOCZNYCH'!$A:$B,2,0),P323)</f>
        <v>T</v>
      </c>
      <c r="X323" s="51">
        <f>VLOOKUP(W323,'[1]LICZBA MIEJSC'!$A:$C,2,0)</f>
        <v>55</v>
      </c>
      <c r="Y323" s="51">
        <f>VLOOKUP(W323,'[1]LICZBA MIEJSC'!$A:$C,3,0)</f>
        <v>0</v>
      </c>
      <c r="Z323" s="51">
        <f t="shared" si="66"/>
        <v>55</v>
      </c>
      <c r="AA323" s="41">
        <f t="shared" si="67"/>
        <v>50</v>
      </c>
      <c r="AB323" s="101">
        <f t="shared" si="68"/>
        <v>0.90909090909090906</v>
      </c>
    </row>
    <row r="324" spans="1:28" x14ac:dyDescent="0.25">
      <c r="A324" s="28" t="s">
        <v>275</v>
      </c>
      <c r="B324" s="159">
        <v>323</v>
      </c>
      <c r="C324" s="146">
        <v>2</v>
      </c>
      <c r="D324" s="146"/>
      <c r="E324" s="146"/>
      <c r="F324" s="146" t="s">
        <v>276</v>
      </c>
      <c r="G324" s="141" t="str">
        <f t="shared" si="65"/>
        <v>rk_15</v>
      </c>
      <c r="H324" s="148" t="s">
        <v>619</v>
      </c>
      <c r="I324" s="161">
        <v>43270</v>
      </c>
      <c r="J324" s="316" t="s">
        <v>141</v>
      </c>
      <c r="K324" s="140" t="s">
        <v>282</v>
      </c>
      <c r="L324" s="146"/>
      <c r="M324" s="141" t="s">
        <v>283</v>
      </c>
      <c r="N324" s="43">
        <v>0.27152777777777776</v>
      </c>
      <c r="O324" s="51">
        <v>2</v>
      </c>
      <c r="P324" s="51" t="s">
        <v>12</v>
      </c>
      <c r="Q324" s="51"/>
      <c r="R324" s="51"/>
      <c r="S324" s="51"/>
      <c r="T324" s="97">
        <f t="shared" si="69"/>
        <v>0.27083333333333331</v>
      </c>
      <c r="U324" s="97">
        <f t="shared" si="70"/>
        <v>0.25</v>
      </c>
      <c r="V324" s="41" t="str">
        <f>IFERROR(VLOOKUP(L324,'[1]ZESTAWIENIE NUMERÓW BOCZNYCH'!$A:$B,1,0),"")</f>
        <v/>
      </c>
      <c r="W324" s="51" t="str">
        <f>IFERROR(VLOOKUP(V324,'[1]ZESTAWIENIE NUMERÓW BOCZNYCH'!$A:$B,2,0),P324)</f>
        <v>T</v>
      </c>
      <c r="X324" s="51">
        <f>VLOOKUP(W324,'[1]LICZBA MIEJSC'!$A:$C,2,0)</f>
        <v>55</v>
      </c>
      <c r="Y324" s="51">
        <f>VLOOKUP(W324,'[1]LICZBA MIEJSC'!$A:$C,3,0)</f>
        <v>0</v>
      </c>
      <c r="Z324" s="51">
        <f t="shared" si="66"/>
        <v>55</v>
      </c>
      <c r="AA324" s="41">
        <f t="shared" si="67"/>
        <v>28</v>
      </c>
      <c r="AB324" s="101">
        <f t="shared" si="68"/>
        <v>0.50909090909090904</v>
      </c>
    </row>
    <row r="325" spans="1:28" x14ac:dyDescent="0.25">
      <c r="A325" s="28" t="s">
        <v>275</v>
      </c>
      <c r="B325" s="159">
        <v>324</v>
      </c>
      <c r="C325" s="146">
        <v>2</v>
      </c>
      <c r="D325" s="146"/>
      <c r="E325" s="146"/>
      <c r="F325" s="146" t="s">
        <v>276</v>
      </c>
      <c r="G325" s="141" t="str">
        <f t="shared" si="65"/>
        <v>rk_15</v>
      </c>
      <c r="H325" s="148" t="s">
        <v>619</v>
      </c>
      <c r="I325" s="161">
        <v>43270</v>
      </c>
      <c r="J325" s="313" t="s">
        <v>142</v>
      </c>
      <c r="K325" s="186" t="s">
        <v>281</v>
      </c>
      <c r="L325" s="146"/>
      <c r="M325" s="157"/>
      <c r="N325" s="43">
        <v>0.2722222222222222</v>
      </c>
      <c r="O325" s="51">
        <v>2</v>
      </c>
      <c r="P325" s="51" t="s">
        <v>12</v>
      </c>
      <c r="Q325" s="51"/>
      <c r="R325" s="51"/>
      <c r="S325" s="51"/>
      <c r="T325" s="97">
        <f t="shared" si="69"/>
        <v>0.27083333333333331</v>
      </c>
      <c r="U325" s="97">
        <f t="shared" si="70"/>
        <v>0.25</v>
      </c>
      <c r="V325" s="41" t="str">
        <f>IFERROR(VLOOKUP(L325,'[1]ZESTAWIENIE NUMERÓW BOCZNYCH'!$A:$B,1,0),"")</f>
        <v/>
      </c>
      <c r="W325" s="51" t="str">
        <f>IFERROR(VLOOKUP(V325,'[1]ZESTAWIENIE NUMERÓW BOCZNYCH'!$A:$B,2,0),P325)</f>
        <v>T</v>
      </c>
      <c r="X325" s="51">
        <f>VLOOKUP(W325,'[1]LICZBA MIEJSC'!$A:$C,2,0)</f>
        <v>55</v>
      </c>
      <c r="Y325" s="51">
        <f>VLOOKUP(W325,'[1]LICZBA MIEJSC'!$A:$C,3,0)</f>
        <v>0</v>
      </c>
      <c r="Z325" s="51">
        <f t="shared" si="66"/>
        <v>55</v>
      </c>
      <c r="AA325" s="41">
        <f t="shared" si="67"/>
        <v>28</v>
      </c>
      <c r="AB325" s="101">
        <f t="shared" si="68"/>
        <v>0.50909090909090904</v>
      </c>
    </row>
    <row r="326" spans="1:28" x14ac:dyDescent="0.25">
      <c r="A326" s="28" t="s">
        <v>275</v>
      </c>
      <c r="B326" s="159">
        <v>325</v>
      </c>
      <c r="C326" s="146">
        <v>2</v>
      </c>
      <c r="D326" s="146"/>
      <c r="E326" s="146"/>
      <c r="F326" s="146" t="s">
        <v>276</v>
      </c>
      <c r="G326" s="141" t="str">
        <f t="shared" si="65"/>
        <v>rk_15</v>
      </c>
      <c r="H326" s="148" t="s">
        <v>619</v>
      </c>
      <c r="I326" s="161">
        <v>43270</v>
      </c>
      <c r="J326" s="99" t="s">
        <v>141</v>
      </c>
      <c r="K326" s="147" t="s">
        <v>284</v>
      </c>
      <c r="L326" s="142"/>
      <c r="M326" s="157" t="s">
        <v>283</v>
      </c>
      <c r="N326" s="43">
        <v>0.27638888888888885</v>
      </c>
      <c r="O326" s="51">
        <v>2</v>
      </c>
      <c r="P326" s="51" t="s">
        <v>12</v>
      </c>
      <c r="Q326" s="51"/>
      <c r="R326" s="51"/>
      <c r="S326" s="51"/>
      <c r="T326" s="97">
        <f t="shared" si="69"/>
        <v>0.27083333333333331</v>
      </c>
      <c r="U326" s="97">
        <f t="shared" si="70"/>
        <v>0.25</v>
      </c>
      <c r="V326" s="41" t="str">
        <f>IFERROR(VLOOKUP(L326,'[1]ZESTAWIENIE NUMERÓW BOCZNYCH'!$A:$B,1,0),"")</f>
        <v/>
      </c>
      <c r="W326" s="51" t="str">
        <f>IFERROR(VLOOKUP(V326,'[1]ZESTAWIENIE NUMERÓW BOCZNYCH'!$A:$B,2,0),P326)</f>
        <v>T</v>
      </c>
      <c r="X326" s="51">
        <f>VLOOKUP(W326,'[1]LICZBA MIEJSC'!$A:$C,2,0)</f>
        <v>55</v>
      </c>
      <c r="Y326" s="51">
        <f>VLOOKUP(W326,'[1]LICZBA MIEJSC'!$A:$C,3,0)</f>
        <v>0</v>
      </c>
      <c r="Z326" s="51">
        <f t="shared" si="66"/>
        <v>55</v>
      </c>
      <c r="AA326" s="41">
        <f t="shared" si="67"/>
        <v>28</v>
      </c>
      <c r="AB326" s="101">
        <f t="shared" si="68"/>
        <v>0.50909090909090904</v>
      </c>
    </row>
    <row r="327" spans="1:28" x14ac:dyDescent="0.25">
      <c r="A327" s="28" t="s">
        <v>275</v>
      </c>
      <c r="B327" s="159">
        <v>326</v>
      </c>
      <c r="C327" s="146">
        <v>2</v>
      </c>
      <c r="D327" s="146"/>
      <c r="E327" s="146"/>
      <c r="F327" s="146" t="s">
        <v>276</v>
      </c>
      <c r="G327" s="141" t="str">
        <f t="shared" si="65"/>
        <v>rk_15</v>
      </c>
      <c r="H327" s="148" t="s">
        <v>620</v>
      </c>
      <c r="I327" s="161">
        <v>43270</v>
      </c>
      <c r="J327" s="99" t="s">
        <v>141</v>
      </c>
      <c r="K327" s="147" t="s">
        <v>284</v>
      </c>
      <c r="L327" s="142"/>
      <c r="M327" s="157"/>
      <c r="N327" s="43">
        <v>0.27708333333333335</v>
      </c>
      <c r="O327" s="51">
        <v>3</v>
      </c>
      <c r="P327" s="51" t="s">
        <v>12</v>
      </c>
      <c r="Q327" s="51"/>
      <c r="R327" s="51"/>
      <c r="S327" s="51"/>
      <c r="T327" s="97">
        <f t="shared" si="69"/>
        <v>0.27083333333333331</v>
      </c>
      <c r="U327" s="97">
        <f t="shared" si="70"/>
        <v>0.25</v>
      </c>
      <c r="V327" s="41" t="str">
        <f>IFERROR(VLOOKUP(L327,'[1]ZESTAWIENIE NUMERÓW BOCZNYCH'!$A:$B,1,0),"")</f>
        <v/>
      </c>
      <c r="W327" s="51" t="str">
        <f>IFERROR(VLOOKUP(V327,'[1]ZESTAWIENIE NUMERÓW BOCZNYCH'!$A:$B,2,0),P327)</f>
        <v>T</v>
      </c>
      <c r="X327" s="51">
        <f>VLOOKUP(W327,'[1]LICZBA MIEJSC'!$A:$C,2,0)</f>
        <v>55</v>
      </c>
      <c r="Y327" s="51">
        <f>VLOOKUP(W327,'[1]LICZBA MIEJSC'!$A:$C,3,0)</f>
        <v>0</v>
      </c>
      <c r="Z327" s="51">
        <f t="shared" si="66"/>
        <v>55</v>
      </c>
      <c r="AA327" s="41">
        <f t="shared" si="67"/>
        <v>50</v>
      </c>
      <c r="AB327" s="101">
        <f t="shared" si="68"/>
        <v>0.90909090909090906</v>
      </c>
    </row>
    <row r="328" spans="1:28" x14ac:dyDescent="0.25">
      <c r="A328" s="28" t="s">
        <v>275</v>
      </c>
      <c r="B328" s="159">
        <v>327</v>
      </c>
      <c r="C328" s="318">
        <v>2</v>
      </c>
      <c r="D328" s="318"/>
      <c r="E328" s="318"/>
      <c r="F328" s="318" t="s">
        <v>276</v>
      </c>
      <c r="G328" s="141" t="str">
        <f t="shared" si="65"/>
        <v>rk_15</v>
      </c>
      <c r="H328" s="148" t="s">
        <v>619</v>
      </c>
      <c r="I328" s="139">
        <v>43270</v>
      </c>
      <c r="J328" s="313" t="s">
        <v>142</v>
      </c>
      <c r="K328" s="186" t="s">
        <v>285</v>
      </c>
      <c r="L328" s="318"/>
      <c r="M328" s="157"/>
      <c r="N328" s="43">
        <v>0.27847222222222223</v>
      </c>
      <c r="O328" s="51">
        <v>2</v>
      </c>
      <c r="P328" s="51" t="s">
        <v>16</v>
      </c>
      <c r="Q328" s="51"/>
      <c r="R328" s="51"/>
      <c r="S328" s="51"/>
      <c r="T328" s="97">
        <f t="shared" si="69"/>
        <v>0.27083333333333331</v>
      </c>
      <c r="U328" s="97">
        <f t="shared" si="70"/>
        <v>0.25</v>
      </c>
      <c r="V328" s="41" t="str">
        <f>IFERROR(VLOOKUP(L328,'[1]ZESTAWIENIE NUMERÓW BOCZNYCH'!$A:$B,1,0),"")</f>
        <v/>
      </c>
      <c r="W328" s="51" t="str">
        <f>IFERROR(VLOOKUP(V328,'[1]ZESTAWIENIE NUMERÓW BOCZNYCH'!$A:$B,2,0),P328)</f>
        <v>B</v>
      </c>
      <c r="X328" s="51">
        <f>VLOOKUP(W328,'[1]LICZBA MIEJSC'!$A:$C,2,0)</f>
        <v>20</v>
      </c>
      <c r="Y328" s="51">
        <f>VLOOKUP(W328,'[1]LICZBA MIEJSC'!$A:$C,3,0)</f>
        <v>0</v>
      </c>
      <c r="Z328" s="51">
        <f t="shared" si="66"/>
        <v>20</v>
      </c>
      <c r="AA328" s="41">
        <f t="shared" si="67"/>
        <v>10</v>
      </c>
      <c r="AB328" s="101">
        <f t="shared" si="68"/>
        <v>0.5</v>
      </c>
    </row>
    <row r="329" spans="1:28" x14ac:dyDescent="0.25">
      <c r="A329" s="28" t="s">
        <v>275</v>
      </c>
      <c r="B329" s="159">
        <v>328</v>
      </c>
      <c r="C329" s="318">
        <v>2</v>
      </c>
      <c r="D329" s="318"/>
      <c r="E329" s="318"/>
      <c r="F329" s="318" t="s">
        <v>276</v>
      </c>
      <c r="G329" s="141" t="str">
        <f t="shared" si="65"/>
        <v>rk_15</v>
      </c>
      <c r="H329" s="148" t="s">
        <v>619</v>
      </c>
      <c r="I329" s="139">
        <v>43270</v>
      </c>
      <c r="J329" s="48" t="s">
        <v>141</v>
      </c>
      <c r="K329" s="151" t="s">
        <v>127</v>
      </c>
      <c r="L329" s="318"/>
      <c r="M329" s="189" t="s">
        <v>286</v>
      </c>
      <c r="N329" s="43">
        <v>0.27986111111111112</v>
      </c>
      <c r="O329" s="51">
        <v>3</v>
      </c>
      <c r="P329" s="51" t="s">
        <v>12</v>
      </c>
      <c r="Q329" s="51"/>
      <c r="R329" s="51"/>
      <c r="S329" s="51"/>
      <c r="T329" s="97">
        <f t="shared" si="69"/>
        <v>0.27083333333333331</v>
      </c>
      <c r="U329" s="97">
        <f t="shared" si="70"/>
        <v>0.25</v>
      </c>
      <c r="V329" s="41" t="str">
        <f>IFERROR(VLOOKUP(L329,'[1]ZESTAWIENIE NUMERÓW BOCZNYCH'!$A:$B,1,0),"")</f>
        <v/>
      </c>
      <c r="W329" s="51" t="str">
        <f>IFERROR(VLOOKUP(V329,'[1]ZESTAWIENIE NUMERÓW BOCZNYCH'!$A:$B,2,0),P329)</f>
        <v>T</v>
      </c>
      <c r="X329" s="51">
        <f>VLOOKUP(W329,'[1]LICZBA MIEJSC'!$A:$C,2,0)</f>
        <v>55</v>
      </c>
      <c r="Y329" s="51">
        <f>VLOOKUP(W329,'[1]LICZBA MIEJSC'!$A:$C,3,0)</f>
        <v>0</v>
      </c>
      <c r="Z329" s="51">
        <f t="shared" si="66"/>
        <v>55</v>
      </c>
      <c r="AA329" s="41">
        <f t="shared" si="67"/>
        <v>50</v>
      </c>
      <c r="AB329" s="101">
        <f t="shared" si="68"/>
        <v>0.90909090909090906</v>
      </c>
    </row>
    <row r="330" spans="1:28" x14ac:dyDescent="0.25">
      <c r="A330" s="28" t="s">
        <v>275</v>
      </c>
      <c r="B330" s="159">
        <v>329</v>
      </c>
      <c r="C330" s="318">
        <v>2</v>
      </c>
      <c r="D330" s="318"/>
      <c r="E330" s="318"/>
      <c r="F330" s="318" t="s">
        <v>276</v>
      </c>
      <c r="G330" s="141" t="str">
        <f t="shared" si="65"/>
        <v>rk_15</v>
      </c>
      <c r="H330" s="148" t="s">
        <v>620</v>
      </c>
      <c r="I330" s="139">
        <v>43270</v>
      </c>
      <c r="J330" s="99" t="s">
        <v>141</v>
      </c>
      <c r="K330" s="147" t="s">
        <v>287</v>
      </c>
      <c r="L330" s="314"/>
      <c r="M330" s="157"/>
      <c r="N330" s="43">
        <v>0.28680555555555554</v>
      </c>
      <c r="O330" s="51">
        <v>2</v>
      </c>
      <c r="P330" s="51" t="s">
        <v>12</v>
      </c>
      <c r="Q330" s="51"/>
      <c r="R330" s="51"/>
      <c r="S330" s="51"/>
      <c r="T330" s="97">
        <f t="shared" si="69"/>
        <v>0.28125</v>
      </c>
      <c r="U330" s="97">
        <f t="shared" si="70"/>
        <v>0.25</v>
      </c>
      <c r="V330" s="41" t="str">
        <f>IFERROR(VLOOKUP(L330,'[1]ZESTAWIENIE NUMERÓW BOCZNYCH'!$A:$B,1,0),"")</f>
        <v/>
      </c>
      <c r="W330" s="51" t="str">
        <f>IFERROR(VLOOKUP(V330,'[1]ZESTAWIENIE NUMERÓW BOCZNYCH'!$A:$B,2,0),P330)</f>
        <v>T</v>
      </c>
      <c r="X330" s="51">
        <f>VLOOKUP(W330,'[1]LICZBA MIEJSC'!$A:$C,2,0)</f>
        <v>55</v>
      </c>
      <c r="Y330" s="51">
        <f>VLOOKUP(W330,'[1]LICZBA MIEJSC'!$A:$C,3,0)</f>
        <v>0</v>
      </c>
      <c r="Z330" s="51">
        <f t="shared" si="66"/>
        <v>55</v>
      </c>
      <c r="AA330" s="41">
        <f t="shared" si="67"/>
        <v>28</v>
      </c>
      <c r="AB330" s="101">
        <f t="shared" si="68"/>
        <v>0.50909090909090904</v>
      </c>
    </row>
    <row r="331" spans="1:28" x14ac:dyDescent="0.25">
      <c r="A331" s="28" t="s">
        <v>275</v>
      </c>
      <c r="B331" s="159">
        <v>330</v>
      </c>
      <c r="C331" s="318">
        <v>2</v>
      </c>
      <c r="D331" s="318"/>
      <c r="E331" s="318"/>
      <c r="F331" s="318" t="s">
        <v>276</v>
      </c>
      <c r="G331" s="141" t="str">
        <f t="shared" si="65"/>
        <v>rk_15</v>
      </c>
      <c r="H331" s="148" t="s">
        <v>619</v>
      </c>
      <c r="I331" s="139">
        <v>43270</v>
      </c>
      <c r="J331" s="313" t="s">
        <v>141</v>
      </c>
      <c r="K331" s="149" t="s">
        <v>137</v>
      </c>
      <c r="L331" s="318"/>
      <c r="M331" s="188"/>
      <c r="N331" s="43">
        <v>0.28750000000000003</v>
      </c>
      <c r="O331" s="51">
        <v>2</v>
      </c>
      <c r="P331" s="51" t="s">
        <v>16</v>
      </c>
      <c r="Q331" s="51"/>
      <c r="R331" s="51"/>
      <c r="S331" s="51"/>
      <c r="T331" s="97">
        <f t="shared" si="69"/>
        <v>0.28125</v>
      </c>
      <c r="U331" s="97">
        <f t="shared" si="70"/>
        <v>0.25</v>
      </c>
      <c r="V331" s="41" t="str">
        <f>IFERROR(VLOOKUP(L331,'[1]ZESTAWIENIE NUMERÓW BOCZNYCH'!$A:$B,1,0),"")</f>
        <v/>
      </c>
      <c r="W331" s="51" t="str">
        <f>IFERROR(VLOOKUP(V331,'[1]ZESTAWIENIE NUMERÓW BOCZNYCH'!$A:$B,2,0),P331)</f>
        <v>B</v>
      </c>
      <c r="X331" s="51">
        <f>VLOOKUP(W331,'[1]LICZBA MIEJSC'!$A:$C,2,0)</f>
        <v>20</v>
      </c>
      <c r="Y331" s="51">
        <f>VLOOKUP(W331,'[1]LICZBA MIEJSC'!$A:$C,3,0)</f>
        <v>0</v>
      </c>
      <c r="Z331" s="51">
        <f t="shared" si="66"/>
        <v>20</v>
      </c>
      <c r="AA331" s="41">
        <f t="shared" si="67"/>
        <v>10</v>
      </c>
      <c r="AB331" s="101">
        <f t="shared" si="68"/>
        <v>0.5</v>
      </c>
    </row>
    <row r="332" spans="1:28" x14ac:dyDescent="0.25">
      <c r="A332" s="28" t="s">
        <v>275</v>
      </c>
      <c r="B332" s="159">
        <v>331</v>
      </c>
      <c r="C332" s="318">
        <v>2</v>
      </c>
      <c r="D332" s="318"/>
      <c r="E332" s="318"/>
      <c r="F332" s="318" t="s">
        <v>276</v>
      </c>
      <c r="G332" s="141" t="str">
        <f t="shared" si="65"/>
        <v>rk_15</v>
      </c>
      <c r="H332" s="141" t="s">
        <v>620</v>
      </c>
      <c r="I332" s="139">
        <v>43270</v>
      </c>
      <c r="J332" s="313" t="s">
        <v>141</v>
      </c>
      <c r="K332" s="160" t="s">
        <v>123</v>
      </c>
      <c r="L332" s="318" t="s">
        <v>288</v>
      </c>
      <c r="M332" s="141" t="s">
        <v>289</v>
      </c>
      <c r="N332" s="43">
        <v>0.2902777777777778</v>
      </c>
      <c r="O332" s="51">
        <v>2</v>
      </c>
      <c r="P332" s="51" t="s">
        <v>12</v>
      </c>
      <c r="Q332" s="51"/>
      <c r="R332" s="51"/>
      <c r="S332" s="51"/>
      <c r="T332" s="97">
        <f t="shared" si="69"/>
        <v>0.28125</v>
      </c>
      <c r="U332" s="97">
        <f t="shared" si="70"/>
        <v>0.25</v>
      </c>
      <c r="V332" s="41" t="str">
        <f>IFERROR(VLOOKUP(L332,'[1]ZESTAWIENIE NUMERÓW BOCZNYCH'!$A:$B,1,0),"")</f>
        <v/>
      </c>
      <c r="W332" s="51" t="str">
        <f>IFERROR(VLOOKUP(V332,'[1]ZESTAWIENIE NUMERÓW BOCZNYCH'!$A:$B,2,0),P332)</f>
        <v>T</v>
      </c>
      <c r="X332" s="51">
        <f>VLOOKUP(W332,'[1]LICZBA MIEJSC'!$A:$C,2,0)</f>
        <v>55</v>
      </c>
      <c r="Y332" s="51">
        <f>VLOOKUP(W332,'[1]LICZBA MIEJSC'!$A:$C,3,0)</f>
        <v>0</v>
      </c>
      <c r="Z332" s="51">
        <f t="shared" si="66"/>
        <v>55</v>
      </c>
      <c r="AA332" s="41">
        <f t="shared" si="67"/>
        <v>28</v>
      </c>
      <c r="AB332" s="101">
        <f t="shared" si="68"/>
        <v>0.50909090909090904</v>
      </c>
    </row>
    <row r="333" spans="1:28" x14ac:dyDescent="0.25">
      <c r="A333" s="28" t="s">
        <v>275</v>
      </c>
      <c r="B333" s="159">
        <v>332</v>
      </c>
      <c r="C333" s="318">
        <v>2</v>
      </c>
      <c r="D333" s="318"/>
      <c r="E333" s="318"/>
      <c r="F333" s="318" t="s">
        <v>276</v>
      </c>
      <c r="G333" s="141" t="str">
        <f t="shared" si="65"/>
        <v>rk_15</v>
      </c>
      <c r="H333" s="141" t="s">
        <v>620</v>
      </c>
      <c r="I333" s="139">
        <v>43270</v>
      </c>
      <c r="J333" s="317" t="s">
        <v>158</v>
      </c>
      <c r="K333" s="155" t="s">
        <v>158</v>
      </c>
      <c r="L333" s="318"/>
      <c r="M333" s="170" t="s">
        <v>126</v>
      </c>
      <c r="N333" s="43">
        <v>0.2902777777777778</v>
      </c>
      <c r="O333" s="51">
        <v>2</v>
      </c>
      <c r="P333" s="51" t="s">
        <v>16</v>
      </c>
      <c r="Q333" s="51"/>
      <c r="R333" s="51"/>
      <c r="S333" s="51"/>
      <c r="T333" s="97">
        <f t="shared" si="69"/>
        <v>0.28125</v>
      </c>
      <c r="U333" s="97">
        <f t="shared" si="70"/>
        <v>0.25</v>
      </c>
      <c r="V333" s="41" t="str">
        <f>IFERROR(VLOOKUP(L333,'[1]ZESTAWIENIE NUMERÓW BOCZNYCH'!$A:$B,1,0),"")</f>
        <v/>
      </c>
      <c r="W333" s="51" t="str">
        <f>IFERROR(VLOOKUP(V333,'[1]ZESTAWIENIE NUMERÓW BOCZNYCH'!$A:$B,2,0),P333)</f>
        <v>B</v>
      </c>
      <c r="X333" s="51">
        <f>VLOOKUP(W333,'[1]LICZBA MIEJSC'!$A:$C,2,0)</f>
        <v>20</v>
      </c>
      <c r="Y333" s="51">
        <f>VLOOKUP(W333,'[1]LICZBA MIEJSC'!$A:$C,3,0)</f>
        <v>0</v>
      </c>
      <c r="Z333" s="51">
        <f t="shared" si="66"/>
        <v>20</v>
      </c>
      <c r="AA333" s="41">
        <f t="shared" si="67"/>
        <v>10</v>
      </c>
      <c r="AB333" s="101">
        <f t="shared" si="68"/>
        <v>0.5</v>
      </c>
    </row>
    <row r="334" spans="1:28" x14ac:dyDescent="0.25">
      <c r="A334" s="28" t="s">
        <v>275</v>
      </c>
      <c r="B334" s="159">
        <v>333</v>
      </c>
      <c r="C334" s="318">
        <v>2</v>
      </c>
      <c r="D334" s="318"/>
      <c r="E334" s="318"/>
      <c r="F334" s="318" t="s">
        <v>276</v>
      </c>
      <c r="G334" s="141" t="str">
        <f t="shared" si="65"/>
        <v>rk_15</v>
      </c>
      <c r="H334" s="141" t="s">
        <v>619</v>
      </c>
      <c r="I334" s="139">
        <v>43270</v>
      </c>
      <c r="J334" s="316" t="s">
        <v>141</v>
      </c>
      <c r="K334" s="147" t="s">
        <v>284</v>
      </c>
      <c r="L334" s="314"/>
      <c r="M334" s="157" t="s">
        <v>270</v>
      </c>
      <c r="N334" s="43">
        <v>0.29305555555555557</v>
      </c>
      <c r="O334" s="51">
        <v>1</v>
      </c>
      <c r="P334" s="51" t="s">
        <v>12</v>
      </c>
      <c r="Q334" s="51"/>
      <c r="R334" s="51"/>
      <c r="S334" s="51"/>
      <c r="T334" s="97">
        <f t="shared" si="69"/>
        <v>0.29166666666666663</v>
      </c>
      <c r="U334" s="97">
        <f t="shared" si="70"/>
        <v>0.29166666666666663</v>
      </c>
      <c r="V334" s="41" t="str">
        <f>IFERROR(VLOOKUP(L334,'[1]ZESTAWIENIE NUMERÓW BOCZNYCH'!$A:$B,1,0),"")</f>
        <v/>
      </c>
      <c r="W334" s="51" t="str">
        <f>IFERROR(VLOOKUP(V334,'[1]ZESTAWIENIE NUMERÓW BOCZNYCH'!$A:$B,2,0),P334)</f>
        <v>T</v>
      </c>
      <c r="X334" s="51">
        <f>VLOOKUP(W334,'[1]LICZBA MIEJSC'!$A:$C,2,0)</f>
        <v>55</v>
      </c>
      <c r="Y334" s="51">
        <f>VLOOKUP(W334,'[1]LICZBA MIEJSC'!$A:$C,3,0)</f>
        <v>0</v>
      </c>
      <c r="Z334" s="51">
        <f t="shared" si="66"/>
        <v>55</v>
      </c>
      <c r="AA334" s="41">
        <f t="shared" si="67"/>
        <v>6</v>
      </c>
      <c r="AB334" s="101">
        <f t="shared" si="68"/>
        <v>0.10909090909090909</v>
      </c>
    </row>
    <row r="335" spans="1:28" x14ac:dyDescent="0.25">
      <c r="A335" s="28" t="s">
        <v>275</v>
      </c>
      <c r="B335" s="159">
        <v>334</v>
      </c>
      <c r="C335" s="318">
        <v>2</v>
      </c>
      <c r="D335" s="318"/>
      <c r="E335" s="318"/>
      <c r="F335" s="318" t="s">
        <v>276</v>
      </c>
      <c r="G335" s="141" t="str">
        <f t="shared" si="65"/>
        <v>rk_15</v>
      </c>
      <c r="H335" s="141" t="s">
        <v>622</v>
      </c>
      <c r="I335" s="139">
        <v>43270</v>
      </c>
      <c r="J335" s="316" t="s">
        <v>141</v>
      </c>
      <c r="K335" s="147" t="s">
        <v>290</v>
      </c>
      <c r="L335" s="314"/>
      <c r="M335" s="157" t="s">
        <v>279</v>
      </c>
      <c r="N335" s="43">
        <v>0.29930555555555555</v>
      </c>
      <c r="O335" s="51">
        <v>2</v>
      </c>
      <c r="P335" s="51" t="s">
        <v>12</v>
      </c>
      <c r="Q335" s="51"/>
      <c r="R335" s="51"/>
      <c r="S335" s="51"/>
      <c r="T335" s="97">
        <f t="shared" si="69"/>
        <v>0.29166666666666663</v>
      </c>
      <c r="U335" s="97">
        <f t="shared" si="70"/>
        <v>0.29166666666666663</v>
      </c>
      <c r="V335" s="41" t="str">
        <f>IFERROR(VLOOKUP(L335,'[1]ZESTAWIENIE NUMERÓW BOCZNYCH'!$A:$B,1,0),"")</f>
        <v/>
      </c>
      <c r="W335" s="51" t="str">
        <f>IFERROR(VLOOKUP(V335,'[1]ZESTAWIENIE NUMERÓW BOCZNYCH'!$A:$B,2,0),P335)</f>
        <v>T</v>
      </c>
      <c r="X335" s="51">
        <f>VLOOKUP(W335,'[1]LICZBA MIEJSC'!$A:$C,2,0)</f>
        <v>55</v>
      </c>
      <c r="Y335" s="51">
        <f>VLOOKUP(W335,'[1]LICZBA MIEJSC'!$A:$C,3,0)</f>
        <v>0</v>
      </c>
      <c r="Z335" s="51">
        <f t="shared" si="66"/>
        <v>55</v>
      </c>
      <c r="AA335" s="41">
        <f t="shared" si="67"/>
        <v>28</v>
      </c>
      <c r="AB335" s="101">
        <f t="shared" si="68"/>
        <v>0.50909090909090904</v>
      </c>
    </row>
    <row r="336" spans="1:28" x14ac:dyDescent="0.25">
      <c r="A336" s="28" t="s">
        <v>275</v>
      </c>
      <c r="B336" s="159">
        <v>335</v>
      </c>
      <c r="C336" s="318">
        <v>3</v>
      </c>
      <c r="D336" s="318"/>
      <c r="E336" s="318"/>
      <c r="F336" s="318" t="s">
        <v>276</v>
      </c>
      <c r="G336" s="141" t="str">
        <f t="shared" si="65"/>
        <v>rk_15</v>
      </c>
      <c r="H336" s="141" t="s">
        <v>619</v>
      </c>
      <c r="I336" s="139">
        <v>43270</v>
      </c>
      <c r="J336" s="313" t="s">
        <v>141</v>
      </c>
      <c r="K336" s="151" t="s">
        <v>127</v>
      </c>
      <c r="L336" s="318"/>
      <c r="M336" s="141" t="s">
        <v>291</v>
      </c>
      <c r="N336" s="43">
        <v>0.3034722222222222</v>
      </c>
      <c r="O336" s="51">
        <v>3</v>
      </c>
      <c r="P336" s="51" t="s">
        <v>12</v>
      </c>
      <c r="Q336" s="51"/>
      <c r="R336" s="51"/>
      <c r="S336" s="51"/>
      <c r="T336" s="97">
        <f t="shared" si="69"/>
        <v>0.30208333333333331</v>
      </c>
      <c r="U336" s="97">
        <f t="shared" si="70"/>
        <v>0.29166666666666663</v>
      </c>
      <c r="V336" s="41" t="str">
        <f>IFERROR(VLOOKUP(L336,'[1]ZESTAWIENIE NUMERÓW BOCZNYCH'!$A:$B,1,0),"")</f>
        <v/>
      </c>
      <c r="W336" s="51" t="str">
        <f>IFERROR(VLOOKUP(V336,'[1]ZESTAWIENIE NUMERÓW BOCZNYCH'!$A:$B,2,0),P336)</f>
        <v>T</v>
      </c>
      <c r="X336" s="51">
        <f>VLOOKUP(W336,'[1]LICZBA MIEJSC'!$A:$C,2,0)</f>
        <v>55</v>
      </c>
      <c r="Y336" s="51">
        <f>VLOOKUP(W336,'[1]LICZBA MIEJSC'!$A:$C,3,0)</f>
        <v>0</v>
      </c>
      <c r="Z336" s="51">
        <f t="shared" si="66"/>
        <v>55</v>
      </c>
      <c r="AA336" s="41">
        <f t="shared" si="67"/>
        <v>50</v>
      </c>
      <c r="AB336" s="101">
        <f t="shared" si="68"/>
        <v>0.90909090909090906</v>
      </c>
    </row>
    <row r="337" spans="1:28" x14ac:dyDescent="0.25">
      <c r="A337" s="28" t="s">
        <v>275</v>
      </c>
      <c r="B337" s="159">
        <v>336</v>
      </c>
      <c r="C337" s="318">
        <v>3</v>
      </c>
      <c r="D337" s="318"/>
      <c r="E337" s="318"/>
      <c r="F337" s="318" t="s">
        <v>276</v>
      </c>
      <c r="G337" s="141" t="str">
        <f t="shared" si="65"/>
        <v>rk_15</v>
      </c>
      <c r="H337" s="141" t="s">
        <v>620</v>
      </c>
      <c r="I337" s="139">
        <v>43270</v>
      </c>
      <c r="J337" s="145" t="s">
        <v>157</v>
      </c>
      <c r="K337" s="140" t="s">
        <v>292</v>
      </c>
      <c r="L337" s="318"/>
      <c r="M337" s="170" t="s">
        <v>126</v>
      </c>
      <c r="N337" s="43">
        <v>0.30833333333333335</v>
      </c>
      <c r="O337" s="51">
        <v>2</v>
      </c>
      <c r="P337" s="51" t="s">
        <v>12</v>
      </c>
      <c r="Q337" s="51"/>
      <c r="R337" s="51"/>
      <c r="S337" s="51"/>
      <c r="T337" s="97">
        <f t="shared" si="69"/>
        <v>0.30208333333333331</v>
      </c>
      <c r="U337" s="97">
        <f t="shared" si="70"/>
        <v>0.29166666666666663</v>
      </c>
      <c r="V337" s="41" t="str">
        <f>IFERROR(VLOOKUP(L337,'[1]ZESTAWIENIE NUMERÓW BOCZNYCH'!$A:$B,1,0),"")</f>
        <v/>
      </c>
      <c r="W337" s="51" t="str">
        <f>IFERROR(VLOOKUP(V337,'[1]ZESTAWIENIE NUMERÓW BOCZNYCH'!$A:$B,2,0),P337)</f>
        <v>T</v>
      </c>
      <c r="X337" s="51">
        <f>VLOOKUP(W337,'[1]LICZBA MIEJSC'!$A:$C,2,0)</f>
        <v>55</v>
      </c>
      <c r="Y337" s="51">
        <f>VLOOKUP(W337,'[1]LICZBA MIEJSC'!$A:$C,3,0)</f>
        <v>0</v>
      </c>
      <c r="Z337" s="51">
        <f t="shared" si="66"/>
        <v>55</v>
      </c>
      <c r="AA337" s="41">
        <f t="shared" si="67"/>
        <v>28</v>
      </c>
      <c r="AB337" s="101">
        <f t="shared" si="68"/>
        <v>0.50909090909090904</v>
      </c>
    </row>
    <row r="338" spans="1:28" x14ac:dyDescent="0.25">
      <c r="A338" s="28" t="s">
        <v>275</v>
      </c>
      <c r="B338" s="159">
        <v>337</v>
      </c>
      <c r="C338" s="318">
        <v>3</v>
      </c>
      <c r="D338" s="318"/>
      <c r="E338" s="318"/>
      <c r="F338" s="318" t="s">
        <v>276</v>
      </c>
      <c r="G338" s="141" t="str">
        <f t="shared" si="65"/>
        <v>rk_15</v>
      </c>
      <c r="H338" s="141" t="s">
        <v>619</v>
      </c>
      <c r="I338" s="139">
        <v>43270</v>
      </c>
      <c r="J338" s="316" t="s">
        <v>141</v>
      </c>
      <c r="K338" s="140" t="s">
        <v>282</v>
      </c>
      <c r="L338" s="318"/>
      <c r="M338" s="141" t="s">
        <v>283</v>
      </c>
      <c r="N338" s="43">
        <v>0.31319444444444444</v>
      </c>
      <c r="O338" s="51">
        <v>2</v>
      </c>
      <c r="P338" s="51" t="s">
        <v>16</v>
      </c>
      <c r="Q338" s="51"/>
      <c r="R338" s="51"/>
      <c r="S338" s="51"/>
      <c r="T338" s="97">
        <f t="shared" si="69"/>
        <v>0.3125</v>
      </c>
      <c r="U338" s="97">
        <f t="shared" si="70"/>
        <v>0.29166666666666663</v>
      </c>
      <c r="V338" s="41" t="str">
        <f>IFERROR(VLOOKUP(L338,'[1]ZESTAWIENIE NUMERÓW BOCZNYCH'!$A:$B,1,0),"")</f>
        <v/>
      </c>
      <c r="W338" s="51" t="str">
        <f>IFERROR(VLOOKUP(V338,'[1]ZESTAWIENIE NUMERÓW BOCZNYCH'!$A:$B,2,0),P338)</f>
        <v>B</v>
      </c>
      <c r="X338" s="51">
        <f>VLOOKUP(W338,'[1]LICZBA MIEJSC'!$A:$C,2,0)</f>
        <v>20</v>
      </c>
      <c r="Y338" s="51">
        <f>VLOOKUP(W338,'[1]LICZBA MIEJSC'!$A:$C,3,0)</f>
        <v>0</v>
      </c>
      <c r="Z338" s="51">
        <f t="shared" si="66"/>
        <v>20</v>
      </c>
      <c r="AA338" s="41">
        <f t="shared" si="67"/>
        <v>10</v>
      </c>
      <c r="AB338" s="101">
        <f t="shared" si="68"/>
        <v>0.5</v>
      </c>
    </row>
    <row r="339" spans="1:28" x14ac:dyDescent="0.25">
      <c r="A339" s="28" t="s">
        <v>275</v>
      </c>
      <c r="B339" s="159">
        <v>338</v>
      </c>
      <c r="C339" s="318">
        <v>3</v>
      </c>
      <c r="D339" s="318"/>
      <c r="E339" s="318"/>
      <c r="F339" s="318" t="s">
        <v>276</v>
      </c>
      <c r="G339" s="141" t="str">
        <f t="shared" si="65"/>
        <v>rk_15</v>
      </c>
      <c r="H339" s="141" t="s">
        <v>620</v>
      </c>
      <c r="I339" s="139">
        <v>43270</v>
      </c>
      <c r="J339" s="145" t="s">
        <v>158</v>
      </c>
      <c r="K339" s="155" t="s">
        <v>158</v>
      </c>
      <c r="L339" s="318"/>
      <c r="M339" s="157"/>
      <c r="N339" s="43">
        <v>0.31319444444444444</v>
      </c>
      <c r="O339" s="51">
        <v>2</v>
      </c>
      <c r="P339" s="51" t="s">
        <v>16</v>
      </c>
      <c r="Q339" s="51"/>
      <c r="R339" s="51"/>
      <c r="S339" s="51"/>
      <c r="T339" s="97">
        <f t="shared" si="69"/>
        <v>0.3125</v>
      </c>
      <c r="U339" s="97">
        <f t="shared" si="70"/>
        <v>0.29166666666666663</v>
      </c>
      <c r="V339" s="41" t="str">
        <f>IFERROR(VLOOKUP(L339,'[1]ZESTAWIENIE NUMERÓW BOCZNYCH'!$A:$B,1,0),"")</f>
        <v/>
      </c>
      <c r="W339" s="51" t="str">
        <f>IFERROR(VLOOKUP(V339,'[1]ZESTAWIENIE NUMERÓW BOCZNYCH'!$A:$B,2,0),P339)</f>
        <v>B</v>
      </c>
      <c r="X339" s="51">
        <f>VLOOKUP(W339,'[1]LICZBA MIEJSC'!$A:$C,2,0)</f>
        <v>20</v>
      </c>
      <c r="Y339" s="51">
        <f>VLOOKUP(W339,'[1]LICZBA MIEJSC'!$A:$C,3,0)</f>
        <v>0</v>
      </c>
      <c r="Z339" s="51">
        <f t="shared" si="66"/>
        <v>20</v>
      </c>
      <c r="AA339" s="41">
        <f t="shared" si="67"/>
        <v>10</v>
      </c>
      <c r="AB339" s="101">
        <f t="shared" si="68"/>
        <v>0.5</v>
      </c>
    </row>
    <row r="340" spans="1:28" x14ac:dyDescent="0.25">
      <c r="A340" s="28" t="s">
        <v>275</v>
      </c>
      <c r="B340" s="159">
        <v>339</v>
      </c>
      <c r="C340" s="318">
        <v>3</v>
      </c>
      <c r="D340" s="318"/>
      <c r="E340" s="318"/>
      <c r="F340" s="318" t="s">
        <v>276</v>
      </c>
      <c r="G340" s="141" t="str">
        <f t="shared" si="65"/>
        <v>rk_15</v>
      </c>
      <c r="H340" s="141" t="s">
        <v>620</v>
      </c>
      <c r="I340" s="139">
        <v>43270</v>
      </c>
      <c r="J340" s="313" t="s">
        <v>141</v>
      </c>
      <c r="K340" s="174" t="s">
        <v>123</v>
      </c>
      <c r="L340" s="318"/>
      <c r="M340" s="157" t="s">
        <v>293</v>
      </c>
      <c r="N340" s="43">
        <v>0.31458333333333333</v>
      </c>
      <c r="O340" s="51">
        <v>2</v>
      </c>
      <c r="P340" s="51" t="s">
        <v>16</v>
      </c>
      <c r="Q340" s="51"/>
      <c r="R340" s="51"/>
      <c r="S340" s="51"/>
      <c r="T340" s="97">
        <f t="shared" si="69"/>
        <v>0.3125</v>
      </c>
      <c r="U340" s="97">
        <f t="shared" si="70"/>
        <v>0.29166666666666663</v>
      </c>
      <c r="V340" s="41" t="str">
        <f>IFERROR(VLOOKUP(L340,'[1]ZESTAWIENIE NUMERÓW BOCZNYCH'!$A:$B,1,0),"")</f>
        <v/>
      </c>
      <c r="W340" s="51" t="str">
        <f>IFERROR(VLOOKUP(V340,'[1]ZESTAWIENIE NUMERÓW BOCZNYCH'!$A:$B,2,0),P340)</f>
        <v>B</v>
      </c>
      <c r="X340" s="51">
        <f>VLOOKUP(W340,'[1]LICZBA MIEJSC'!$A:$C,2,0)</f>
        <v>20</v>
      </c>
      <c r="Y340" s="51">
        <f>VLOOKUP(W340,'[1]LICZBA MIEJSC'!$A:$C,3,0)</f>
        <v>0</v>
      </c>
      <c r="Z340" s="51">
        <f t="shared" si="66"/>
        <v>20</v>
      </c>
      <c r="AA340" s="41">
        <f t="shared" si="67"/>
        <v>10</v>
      </c>
      <c r="AB340" s="101">
        <f t="shared" si="68"/>
        <v>0.5</v>
      </c>
    </row>
    <row r="341" spans="1:28" x14ac:dyDescent="0.25">
      <c r="A341" s="28" t="s">
        <v>275</v>
      </c>
      <c r="B341" s="159">
        <v>340</v>
      </c>
      <c r="C341" s="318">
        <v>3</v>
      </c>
      <c r="D341" s="318"/>
      <c r="E341" s="318"/>
      <c r="F341" s="318" t="s">
        <v>276</v>
      </c>
      <c r="G341" s="141" t="str">
        <f t="shared" si="65"/>
        <v>rk_15</v>
      </c>
      <c r="H341" s="141" t="s">
        <v>620</v>
      </c>
      <c r="I341" s="139">
        <v>43270</v>
      </c>
      <c r="J341" s="48" t="s">
        <v>141</v>
      </c>
      <c r="K341" s="155" t="s">
        <v>137</v>
      </c>
      <c r="L341" s="318"/>
      <c r="M341" s="141" t="s">
        <v>289</v>
      </c>
      <c r="N341" s="43">
        <v>0.31597222222222221</v>
      </c>
      <c r="O341" s="51">
        <v>1</v>
      </c>
      <c r="P341" s="51" t="s">
        <v>12</v>
      </c>
      <c r="Q341" s="51"/>
      <c r="R341" s="51"/>
      <c r="S341" s="51"/>
      <c r="T341" s="97">
        <f t="shared" si="69"/>
        <v>0.3125</v>
      </c>
      <c r="U341" s="97">
        <f t="shared" si="70"/>
        <v>0.29166666666666663</v>
      </c>
      <c r="V341" s="41" t="str">
        <f>IFERROR(VLOOKUP(L341,'[1]ZESTAWIENIE NUMERÓW BOCZNYCH'!$A:$B,1,0),"")</f>
        <v/>
      </c>
      <c r="W341" s="51" t="str">
        <f>IFERROR(VLOOKUP(V341,'[1]ZESTAWIENIE NUMERÓW BOCZNYCH'!$A:$B,2,0),P341)</f>
        <v>T</v>
      </c>
      <c r="X341" s="51">
        <f>VLOOKUP(W341,'[1]LICZBA MIEJSC'!$A:$C,2,0)</f>
        <v>55</v>
      </c>
      <c r="Y341" s="51">
        <f>VLOOKUP(W341,'[1]LICZBA MIEJSC'!$A:$C,3,0)</f>
        <v>0</v>
      </c>
      <c r="Z341" s="51">
        <f t="shared" si="66"/>
        <v>55</v>
      </c>
      <c r="AA341" s="41">
        <f t="shared" si="67"/>
        <v>6</v>
      </c>
      <c r="AB341" s="101">
        <f t="shared" si="68"/>
        <v>0.10909090909090909</v>
      </c>
    </row>
    <row r="342" spans="1:28" x14ac:dyDescent="0.25">
      <c r="A342" s="28" t="s">
        <v>275</v>
      </c>
      <c r="B342" s="159">
        <v>341</v>
      </c>
      <c r="C342" s="318">
        <v>3</v>
      </c>
      <c r="D342" s="318"/>
      <c r="E342" s="318"/>
      <c r="F342" s="318" t="s">
        <v>276</v>
      </c>
      <c r="G342" s="141" t="str">
        <f t="shared" si="65"/>
        <v>rk_15</v>
      </c>
      <c r="H342" s="141" t="s">
        <v>619</v>
      </c>
      <c r="I342" s="139">
        <v>43270</v>
      </c>
      <c r="J342" s="313" t="s">
        <v>141</v>
      </c>
      <c r="K342" s="168" t="s">
        <v>240</v>
      </c>
      <c r="L342" s="318"/>
      <c r="M342" s="157"/>
      <c r="N342" s="43">
        <v>0.31597222222222221</v>
      </c>
      <c r="O342" s="51">
        <v>2</v>
      </c>
      <c r="P342" s="51" t="s">
        <v>12</v>
      </c>
      <c r="Q342" s="51"/>
      <c r="R342" s="51"/>
      <c r="S342" s="51"/>
      <c r="T342" s="97">
        <f t="shared" si="69"/>
        <v>0.3125</v>
      </c>
      <c r="U342" s="97">
        <f t="shared" si="70"/>
        <v>0.29166666666666663</v>
      </c>
      <c r="V342" s="41" t="str">
        <f>IFERROR(VLOOKUP(L342,'[1]ZESTAWIENIE NUMERÓW BOCZNYCH'!$A:$B,1,0),"")</f>
        <v/>
      </c>
      <c r="W342" s="51" t="str">
        <f>IFERROR(VLOOKUP(V342,'[1]ZESTAWIENIE NUMERÓW BOCZNYCH'!$A:$B,2,0),P342)</f>
        <v>T</v>
      </c>
      <c r="X342" s="51">
        <f>VLOOKUP(W342,'[1]LICZBA MIEJSC'!$A:$C,2,0)</f>
        <v>55</v>
      </c>
      <c r="Y342" s="51">
        <f>VLOOKUP(W342,'[1]LICZBA MIEJSC'!$A:$C,3,0)</f>
        <v>0</v>
      </c>
      <c r="Z342" s="51">
        <f t="shared" si="66"/>
        <v>55</v>
      </c>
      <c r="AA342" s="41">
        <f t="shared" si="67"/>
        <v>28</v>
      </c>
      <c r="AB342" s="101">
        <f t="shared" si="68"/>
        <v>0.50909090909090904</v>
      </c>
    </row>
    <row r="343" spans="1:28" x14ac:dyDescent="0.25">
      <c r="A343" s="28" t="s">
        <v>275</v>
      </c>
      <c r="B343" s="159">
        <v>342</v>
      </c>
      <c r="C343" s="318">
        <v>3</v>
      </c>
      <c r="D343" s="318"/>
      <c r="E343" s="318"/>
      <c r="F343" s="318" t="s">
        <v>276</v>
      </c>
      <c r="G343" s="141" t="str">
        <f t="shared" si="65"/>
        <v>rk_15</v>
      </c>
      <c r="H343" s="141" t="s">
        <v>622</v>
      </c>
      <c r="I343" s="139">
        <v>43270</v>
      </c>
      <c r="J343" s="313" t="s">
        <v>141</v>
      </c>
      <c r="K343" s="140" t="s">
        <v>294</v>
      </c>
      <c r="L343" s="318"/>
      <c r="M343" s="141" t="s">
        <v>279</v>
      </c>
      <c r="N343" s="43">
        <v>0.31666666666666665</v>
      </c>
      <c r="O343" s="51">
        <v>2</v>
      </c>
      <c r="P343" s="51" t="s">
        <v>12</v>
      </c>
      <c r="Q343" s="51"/>
      <c r="R343" s="51"/>
      <c r="S343" s="51"/>
      <c r="T343" s="97">
        <f t="shared" si="69"/>
        <v>0.3125</v>
      </c>
      <c r="U343" s="97">
        <f t="shared" si="70"/>
        <v>0.29166666666666663</v>
      </c>
      <c r="V343" s="41" t="str">
        <f>IFERROR(VLOOKUP(L343,'[1]ZESTAWIENIE NUMERÓW BOCZNYCH'!$A:$B,1,0),"")</f>
        <v/>
      </c>
      <c r="W343" s="51" t="str">
        <f>IFERROR(VLOOKUP(V343,'[1]ZESTAWIENIE NUMERÓW BOCZNYCH'!$A:$B,2,0),P343)</f>
        <v>T</v>
      </c>
      <c r="X343" s="51">
        <f>VLOOKUP(W343,'[1]LICZBA MIEJSC'!$A:$C,2,0)</f>
        <v>55</v>
      </c>
      <c r="Y343" s="51">
        <f>VLOOKUP(W343,'[1]LICZBA MIEJSC'!$A:$C,3,0)</f>
        <v>0</v>
      </c>
      <c r="Z343" s="51">
        <f t="shared" si="66"/>
        <v>55</v>
      </c>
      <c r="AA343" s="41">
        <f t="shared" si="67"/>
        <v>28</v>
      </c>
      <c r="AB343" s="101">
        <f t="shared" si="68"/>
        <v>0.50909090909090904</v>
      </c>
    </row>
    <row r="344" spans="1:28" x14ac:dyDescent="0.25">
      <c r="A344" s="28" t="s">
        <v>275</v>
      </c>
      <c r="B344" s="159">
        <v>343</v>
      </c>
      <c r="C344" s="318">
        <v>3</v>
      </c>
      <c r="D344" s="318"/>
      <c r="E344" s="318"/>
      <c r="F344" s="318" t="s">
        <v>276</v>
      </c>
      <c r="G344" s="141" t="str">
        <f t="shared" si="65"/>
        <v>rk_15</v>
      </c>
      <c r="H344" s="141" t="s">
        <v>620</v>
      </c>
      <c r="I344" s="139">
        <v>43270</v>
      </c>
      <c r="J344" s="145" t="s">
        <v>158</v>
      </c>
      <c r="K344" s="155" t="s">
        <v>158</v>
      </c>
      <c r="L344" s="318"/>
      <c r="M344" s="157"/>
      <c r="N344" s="43">
        <v>0.31736111111111115</v>
      </c>
      <c r="O344" s="51">
        <v>3</v>
      </c>
      <c r="P344" s="51" t="s">
        <v>16</v>
      </c>
      <c r="Q344" s="51"/>
      <c r="R344" s="51"/>
      <c r="S344" s="51"/>
      <c r="T344" s="97">
        <f t="shared" si="69"/>
        <v>0.3125</v>
      </c>
      <c r="U344" s="97">
        <f t="shared" si="70"/>
        <v>0.29166666666666663</v>
      </c>
      <c r="V344" s="41" t="str">
        <f>IFERROR(VLOOKUP(L344,'[1]ZESTAWIENIE NUMERÓW BOCZNYCH'!$A:$B,1,0),"")</f>
        <v/>
      </c>
      <c r="W344" s="51" t="str">
        <f>IFERROR(VLOOKUP(V344,'[1]ZESTAWIENIE NUMERÓW BOCZNYCH'!$A:$B,2,0),P344)</f>
        <v>B</v>
      </c>
      <c r="X344" s="51">
        <f>VLOOKUP(W344,'[1]LICZBA MIEJSC'!$A:$C,2,0)</f>
        <v>20</v>
      </c>
      <c r="Y344" s="51">
        <f>VLOOKUP(W344,'[1]LICZBA MIEJSC'!$A:$C,3,0)</f>
        <v>0</v>
      </c>
      <c r="Z344" s="51">
        <f t="shared" si="66"/>
        <v>20</v>
      </c>
      <c r="AA344" s="41">
        <f t="shared" si="67"/>
        <v>18</v>
      </c>
      <c r="AB344" s="101">
        <f t="shared" si="68"/>
        <v>0.9</v>
      </c>
    </row>
    <row r="345" spans="1:28" x14ac:dyDescent="0.25">
      <c r="A345" s="28" t="s">
        <v>275</v>
      </c>
      <c r="B345" s="159">
        <v>344</v>
      </c>
      <c r="C345" s="318">
        <v>3</v>
      </c>
      <c r="D345" s="318"/>
      <c r="E345" s="318"/>
      <c r="F345" s="318" t="s">
        <v>276</v>
      </c>
      <c r="G345" s="141" t="str">
        <f t="shared" si="65"/>
        <v>rk_15</v>
      </c>
      <c r="H345" s="141" t="s">
        <v>622</v>
      </c>
      <c r="I345" s="139">
        <v>43270</v>
      </c>
      <c r="J345" s="316" t="s">
        <v>141</v>
      </c>
      <c r="K345" s="140" t="s">
        <v>295</v>
      </c>
      <c r="L345" s="314"/>
      <c r="M345" s="157" t="s">
        <v>279</v>
      </c>
      <c r="N345" s="43">
        <v>0.31805555555555554</v>
      </c>
      <c r="O345" s="51">
        <v>1</v>
      </c>
      <c r="P345" s="51" t="s">
        <v>16</v>
      </c>
      <c r="Q345" s="51"/>
      <c r="R345" s="51"/>
      <c r="S345" s="51"/>
      <c r="T345" s="97">
        <f t="shared" si="69"/>
        <v>0.3125</v>
      </c>
      <c r="U345" s="97">
        <f t="shared" si="70"/>
        <v>0.29166666666666663</v>
      </c>
      <c r="V345" s="41" t="str">
        <f>IFERROR(VLOOKUP(L345,'[1]ZESTAWIENIE NUMERÓW BOCZNYCH'!$A:$B,1,0),"")</f>
        <v/>
      </c>
      <c r="W345" s="51" t="str">
        <f>IFERROR(VLOOKUP(V345,'[1]ZESTAWIENIE NUMERÓW BOCZNYCH'!$A:$B,2,0),P345)</f>
        <v>B</v>
      </c>
      <c r="X345" s="51">
        <f>VLOOKUP(W345,'[1]LICZBA MIEJSC'!$A:$C,2,0)</f>
        <v>20</v>
      </c>
      <c r="Y345" s="51">
        <f>VLOOKUP(W345,'[1]LICZBA MIEJSC'!$A:$C,3,0)</f>
        <v>0</v>
      </c>
      <c r="Z345" s="51">
        <f t="shared" si="66"/>
        <v>20</v>
      </c>
      <c r="AA345" s="41">
        <f t="shared" si="67"/>
        <v>2</v>
      </c>
      <c r="AB345" s="101">
        <f t="shared" si="68"/>
        <v>0.1</v>
      </c>
    </row>
    <row r="346" spans="1:28" x14ac:dyDescent="0.25">
      <c r="A346" s="28" t="s">
        <v>275</v>
      </c>
      <c r="B346" s="159">
        <v>345</v>
      </c>
      <c r="C346" s="318">
        <v>3</v>
      </c>
      <c r="D346" s="318"/>
      <c r="E346" s="318"/>
      <c r="F346" s="318" t="s">
        <v>276</v>
      </c>
      <c r="G346" s="141" t="str">
        <f t="shared" si="65"/>
        <v>rk_15</v>
      </c>
      <c r="H346" s="141" t="s">
        <v>619</v>
      </c>
      <c r="I346" s="139">
        <v>43270</v>
      </c>
      <c r="J346" s="317" t="s">
        <v>158</v>
      </c>
      <c r="K346" s="155" t="s">
        <v>158</v>
      </c>
      <c r="L346" s="318"/>
      <c r="M346" s="157"/>
      <c r="N346" s="43">
        <v>0.33263888888888887</v>
      </c>
      <c r="O346" s="51">
        <v>3</v>
      </c>
      <c r="P346" s="51" t="s">
        <v>12</v>
      </c>
      <c r="Q346" s="51"/>
      <c r="R346" s="51"/>
      <c r="S346" s="51"/>
      <c r="T346" s="97">
        <f t="shared" si="69"/>
        <v>0.32291666666666663</v>
      </c>
      <c r="U346" s="97">
        <f t="shared" si="70"/>
        <v>0.29166666666666663</v>
      </c>
      <c r="V346" s="41" t="str">
        <f>IFERROR(VLOOKUP(L346,'[1]ZESTAWIENIE NUMERÓW BOCZNYCH'!$A:$B,1,0),"")</f>
        <v/>
      </c>
      <c r="W346" s="51" t="str">
        <f>IFERROR(VLOOKUP(V346,'[1]ZESTAWIENIE NUMERÓW BOCZNYCH'!$A:$B,2,0),P346)</f>
        <v>T</v>
      </c>
      <c r="X346" s="51">
        <f>VLOOKUP(W346,'[1]LICZBA MIEJSC'!$A:$C,2,0)</f>
        <v>55</v>
      </c>
      <c r="Y346" s="51">
        <f>VLOOKUP(W346,'[1]LICZBA MIEJSC'!$A:$C,3,0)</f>
        <v>0</v>
      </c>
      <c r="Z346" s="51">
        <f t="shared" si="66"/>
        <v>55</v>
      </c>
      <c r="AA346" s="41">
        <f t="shared" si="67"/>
        <v>50</v>
      </c>
      <c r="AB346" s="101">
        <f t="shared" si="68"/>
        <v>0.90909090909090906</v>
      </c>
    </row>
    <row r="347" spans="1:28" x14ac:dyDescent="0.25">
      <c r="A347" s="28" t="s">
        <v>275</v>
      </c>
      <c r="B347" s="159">
        <v>346</v>
      </c>
      <c r="C347" s="318">
        <v>3</v>
      </c>
      <c r="D347" s="318"/>
      <c r="E347" s="318"/>
      <c r="F347" s="318" t="s">
        <v>276</v>
      </c>
      <c r="G347" s="141" t="str">
        <f t="shared" si="65"/>
        <v>rk_15</v>
      </c>
      <c r="H347" s="141" t="s">
        <v>620</v>
      </c>
      <c r="I347" s="139">
        <v>43270</v>
      </c>
      <c r="J347" s="99" t="s">
        <v>141</v>
      </c>
      <c r="K347" s="140" t="s">
        <v>284</v>
      </c>
      <c r="L347" s="314"/>
      <c r="M347" s="180" t="s">
        <v>126</v>
      </c>
      <c r="N347" s="43">
        <v>0.33611111111111108</v>
      </c>
      <c r="O347" s="51">
        <v>2</v>
      </c>
      <c r="P347" s="51" t="s">
        <v>12</v>
      </c>
      <c r="Q347" s="51"/>
      <c r="R347" s="51"/>
      <c r="S347" s="51"/>
      <c r="T347" s="97">
        <f t="shared" si="69"/>
        <v>0.33333333333333331</v>
      </c>
      <c r="U347" s="97">
        <f t="shared" si="70"/>
        <v>0.33333333333333331</v>
      </c>
      <c r="V347" s="41" t="str">
        <f>IFERROR(VLOOKUP(L347,'[1]ZESTAWIENIE NUMERÓW BOCZNYCH'!$A:$B,1,0),"")</f>
        <v/>
      </c>
      <c r="W347" s="51" t="str">
        <f>IFERROR(VLOOKUP(V347,'[1]ZESTAWIENIE NUMERÓW BOCZNYCH'!$A:$B,2,0),P347)</f>
        <v>T</v>
      </c>
      <c r="X347" s="51">
        <f>VLOOKUP(W347,'[1]LICZBA MIEJSC'!$A:$C,2,0)</f>
        <v>55</v>
      </c>
      <c r="Y347" s="51">
        <f>VLOOKUP(W347,'[1]LICZBA MIEJSC'!$A:$C,3,0)</f>
        <v>0</v>
      </c>
      <c r="Z347" s="51">
        <f t="shared" si="66"/>
        <v>55</v>
      </c>
      <c r="AA347" s="41">
        <f t="shared" si="67"/>
        <v>28</v>
      </c>
      <c r="AB347" s="101">
        <f t="shared" si="68"/>
        <v>0.50909090909090904</v>
      </c>
    </row>
    <row r="348" spans="1:28" x14ac:dyDescent="0.25">
      <c r="A348" s="28" t="s">
        <v>275</v>
      </c>
      <c r="B348" s="159">
        <v>347</v>
      </c>
      <c r="C348" s="318">
        <v>4</v>
      </c>
      <c r="D348" s="318"/>
      <c r="E348" s="318"/>
      <c r="F348" s="318" t="s">
        <v>276</v>
      </c>
      <c r="G348" s="141" t="str">
        <f t="shared" si="65"/>
        <v>rk_15</v>
      </c>
      <c r="H348" s="141" t="s">
        <v>620</v>
      </c>
      <c r="I348" s="139">
        <v>43270</v>
      </c>
      <c r="J348" s="145" t="s">
        <v>158</v>
      </c>
      <c r="K348" s="155" t="s">
        <v>158</v>
      </c>
      <c r="L348" s="318"/>
      <c r="M348" s="157"/>
      <c r="N348" s="43">
        <v>0.34166666666666662</v>
      </c>
      <c r="O348" s="51">
        <v>3</v>
      </c>
      <c r="P348" s="51" t="s">
        <v>16</v>
      </c>
      <c r="Q348" s="51"/>
      <c r="R348" s="51"/>
      <c r="S348" s="51"/>
      <c r="T348" s="97">
        <f t="shared" si="69"/>
        <v>0.33333333333333331</v>
      </c>
      <c r="U348" s="97">
        <f t="shared" si="70"/>
        <v>0.33333333333333331</v>
      </c>
      <c r="V348" s="41" t="str">
        <f>IFERROR(VLOOKUP(L348,'[1]ZESTAWIENIE NUMERÓW BOCZNYCH'!$A:$B,1,0),"")</f>
        <v/>
      </c>
      <c r="W348" s="51" t="str">
        <f>IFERROR(VLOOKUP(V348,'[1]ZESTAWIENIE NUMERÓW BOCZNYCH'!$A:$B,2,0),P348)</f>
        <v>B</v>
      </c>
      <c r="X348" s="51">
        <f>VLOOKUP(W348,'[1]LICZBA MIEJSC'!$A:$C,2,0)</f>
        <v>20</v>
      </c>
      <c r="Y348" s="51">
        <f>VLOOKUP(W348,'[1]LICZBA MIEJSC'!$A:$C,3,0)</f>
        <v>0</v>
      </c>
      <c r="Z348" s="51">
        <f t="shared" si="66"/>
        <v>20</v>
      </c>
      <c r="AA348" s="41">
        <f t="shared" si="67"/>
        <v>18</v>
      </c>
      <c r="AB348" s="101">
        <f t="shared" si="68"/>
        <v>0.9</v>
      </c>
    </row>
    <row r="349" spans="1:28" x14ac:dyDescent="0.25">
      <c r="A349" s="28" t="s">
        <v>275</v>
      </c>
      <c r="B349" s="159">
        <v>348</v>
      </c>
      <c r="C349" s="318">
        <v>4</v>
      </c>
      <c r="D349" s="318"/>
      <c r="E349" s="318"/>
      <c r="F349" s="318" t="s">
        <v>276</v>
      </c>
      <c r="G349" s="141" t="str">
        <f t="shared" si="65"/>
        <v>rk_15</v>
      </c>
      <c r="H349" s="141" t="s">
        <v>619</v>
      </c>
      <c r="I349" s="139">
        <v>43270</v>
      </c>
      <c r="J349" s="317" t="s">
        <v>157</v>
      </c>
      <c r="K349" s="168" t="s">
        <v>296</v>
      </c>
      <c r="L349" s="318"/>
      <c r="M349" s="157"/>
      <c r="N349" s="43">
        <v>0.34375</v>
      </c>
      <c r="O349" s="51">
        <v>2</v>
      </c>
      <c r="P349" s="51" t="s">
        <v>12</v>
      </c>
      <c r="Q349" s="51"/>
      <c r="R349" s="51"/>
      <c r="S349" s="51"/>
      <c r="T349" s="97">
        <f t="shared" si="69"/>
        <v>0.34375</v>
      </c>
      <c r="U349" s="97">
        <f t="shared" si="70"/>
        <v>0.33333333333333331</v>
      </c>
      <c r="V349" s="41" t="str">
        <f>IFERROR(VLOOKUP(L349,'[1]ZESTAWIENIE NUMERÓW BOCZNYCH'!$A:$B,1,0),"")</f>
        <v/>
      </c>
      <c r="W349" s="51" t="str">
        <f>IFERROR(VLOOKUP(V349,'[1]ZESTAWIENIE NUMERÓW BOCZNYCH'!$A:$B,2,0),P349)</f>
        <v>T</v>
      </c>
      <c r="X349" s="51">
        <f>VLOOKUP(W349,'[1]LICZBA MIEJSC'!$A:$C,2,0)</f>
        <v>55</v>
      </c>
      <c r="Y349" s="51">
        <f>VLOOKUP(W349,'[1]LICZBA MIEJSC'!$A:$C,3,0)</f>
        <v>0</v>
      </c>
      <c r="Z349" s="51">
        <f t="shared" si="66"/>
        <v>55</v>
      </c>
      <c r="AA349" s="41">
        <f t="shared" si="67"/>
        <v>28</v>
      </c>
      <c r="AB349" s="101">
        <f t="shared" si="68"/>
        <v>0.50909090909090904</v>
      </c>
    </row>
    <row r="350" spans="1:28" x14ac:dyDescent="0.25">
      <c r="A350" s="28" t="s">
        <v>275</v>
      </c>
      <c r="B350" s="159">
        <v>349</v>
      </c>
      <c r="C350" s="318">
        <v>4</v>
      </c>
      <c r="D350" s="318"/>
      <c r="E350" s="318"/>
      <c r="F350" s="318" t="s">
        <v>276</v>
      </c>
      <c r="G350" s="141" t="str">
        <f t="shared" si="65"/>
        <v>rk_15</v>
      </c>
      <c r="H350" s="141" t="s">
        <v>622</v>
      </c>
      <c r="I350" s="139">
        <v>43270</v>
      </c>
      <c r="J350" s="316" t="s">
        <v>141</v>
      </c>
      <c r="K350" s="140" t="s">
        <v>282</v>
      </c>
      <c r="L350" s="318"/>
      <c r="M350" s="141" t="s">
        <v>279</v>
      </c>
      <c r="N350" s="43">
        <v>0.34930555555555554</v>
      </c>
      <c r="O350" s="51">
        <v>2</v>
      </c>
      <c r="P350" s="51" t="s">
        <v>12</v>
      </c>
      <c r="Q350" s="51"/>
      <c r="R350" s="51"/>
      <c r="S350" s="51"/>
      <c r="T350" s="97">
        <f t="shared" si="69"/>
        <v>0.34375</v>
      </c>
      <c r="U350" s="97">
        <f t="shared" si="70"/>
        <v>0.33333333333333331</v>
      </c>
      <c r="V350" s="41" t="str">
        <f>IFERROR(VLOOKUP(L350,'[1]ZESTAWIENIE NUMERÓW BOCZNYCH'!$A:$B,1,0),"")</f>
        <v/>
      </c>
      <c r="W350" s="51" t="str">
        <f>IFERROR(VLOOKUP(V350,'[1]ZESTAWIENIE NUMERÓW BOCZNYCH'!$A:$B,2,0),P350)</f>
        <v>T</v>
      </c>
      <c r="X350" s="51">
        <f>VLOOKUP(W350,'[1]LICZBA MIEJSC'!$A:$C,2,0)</f>
        <v>55</v>
      </c>
      <c r="Y350" s="51">
        <f>VLOOKUP(W350,'[1]LICZBA MIEJSC'!$A:$C,3,0)</f>
        <v>0</v>
      </c>
      <c r="Z350" s="51">
        <f t="shared" si="66"/>
        <v>55</v>
      </c>
      <c r="AA350" s="41">
        <f t="shared" si="67"/>
        <v>28</v>
      </c>
      <c r="AB350" s="101">
        <f t="shared" si="68"/>
        <v>0.50909090909090904</v>
      </c>
    </row>
    <row r="351" spans="1:28" x14ac:dyDescent="0.25">
      <c r="A351" s="28" t="s">
        <v>275</v>
      </c>
      <c r="B351" s="159">
        <v>350</v>
      </c>
      <c r="C351" s="318">
        <v>4</v>
      </c>
      <c r="D351" s="318"/>
      <c r="E351" s="318"/>
      <c r="F351" s="318" t="s">
        <v>276</v>
      </c>
      <c r="G351" s="141" t="str">
        <f t="shared" si="65"/>
        <v>rk_15</v>
      </c>
      <c r="H351" s="141" t="s">
        <v>620</v>
      </c>
      <c r="I351" s="139">
        <v>43270</v>
      </c>
      <c r="J351" s="145" t="s">
        <v>157</v>
      </c>
      <c r="K351" s="140" t="s">
        <v>292</v>
      </c>
      <c r="L351" s="318"/>
      <c r="M351" s="170" t="s">
        <v>126</v>
      </c>
      <c r="N351" s="43">
        <v>0.3527777777777778</v>
      </c>
      <c r="O351" s="51">
        <v>2</v>
      </c>
      <c r="P351" s="51" t="s">
        <v>12</v>
      </c>
      <c r="Q351" s="51"/>
      <c r="R351" s="51"/>
      <c r="S351" s="51"/>
      <c r="T351" s="97">
        <f t="shared" si="69"/>
        <v>0.34375</v>
      </c>
      <c r="U351" s="97">
        <f t="shared" si="70"/>
        <v>0.33333333333333331</v>
      </c>
      <c r="V351" s="41" t="str">
        <f>IFERROR(VLOOKUP(L351,'[1]ZESTAWIENIE NUMERÓW BOCZNYCH'!$A:$B,1,0),"")</f>
        <v/>
      </c>
      <c r="W351" s="51" t="str">
        <f>IFERROR(VLOOKUP(V351,'[1]ZESTAWIENIE NUMERÓW BOCZNYCH'!$A:$B,2,0),P351)</f>
        <v>T</v>
      </c>
      <c r="X351" s="51">
        <f>VLOOKUP(W351,'[1]LICZBA MIEJSC'!$A:$C,2,0)</f>
        <v>55</v>
      </c>
      <c r="Y351" s="51">
        <f>VLOOKUP(W351,'[1]LICZBA MIEJSC'!$A:$C,3,0)</f>
        <v>0</v>
      </c>
      <c r="Z351" s="51">
        <f t="shared" si="66"/>
        <v>55</v>
      </c>
      <c r="AA351" s="41">
        <f t="shared" si="67"/>
        <v>28</v>
      </c>
      <c r="AB351" s="101">
        <f t="shared" si="68"/>
        <v>0.50909090909090904</v>
      </c>
    </row>
    <row r="352" spans="1:28" x14ac:dyDescent="0.25">
      <c r="A352" s="28" t="s">
        <v>275</v>
      </c>
      <c r="B352" s="159">
        <v>351</v>
      </c>
      <c r="C352" s="318">
        <v>4</v>
      </c>
      <c r="D352" s="318"/>
      <c r="E352" s="318"/>
      <c r="F352" s="318" t="s">
        <v>276</v>
      </c>
      <c r="G352" s="141" t="str">
        <f t="shared" si="65"/>
        <v>rk_15</v>
      </c>
      <c r="H352" s="141" t="s">
        <v>620</v>
      </c>
      <c r="I352" s="139">
        <v>43270</v>
      </c>
      <c r="J352" s="317" t="s">
        <v>157</v>
      </c>
      <c r="K352" s="140" t="s">
        <v>292</v>
      </c>
      <c r="L352" s="318"/>
      <c r="M352" s="157"/>
      <c r="N352" s="43">
        <v>0.35416666666666669</v>
      </c>
      <c r="O352" s="51">
        <v>3</v>
      </c>
      <c r="P352" s="51" t="s">
        <v>12</v>
      </c>
      <c r="Q352" s="51"/>
      <c r="R352" s="51"/>
      <c r="S352" s="51"/>
      <c r="T352" s="97">
        <f t="shared" si="69"/>
        <v>0.35416666666666663</v>
      </c>
      <c r="U352" s="97">
        <f t="shared" si="70"/>
        <v>0.33333333333333331</v>
      </c>
      <c r="V352" s="41" t="str">
        <f>IFERROR(VLOOKUP(L352,'[1]ZESTAWIENIE NUMERÓW BOCZNYCH'!$A:$B,1,0),"")</f>
        <v/>
      </c>
      <c r="W352" s="51" t="str">
        <f>IFERROR(VLOOKUP(V352,'[1]ZESTAWIENIE NUMERÓW BOCZNYCH'!$A:$B,2,0),P352)</f>
        <v>T</v>
      </c>
      <c r="X352" s="51">
        <f>VLOOKUP(W352,'[1]LICZBA MIEJSC'!$A:$C,2,0)</f>
        <v>55</v>
      </c>
      <c r="Y352" s="51">
        <f>VLOOKUP(W352,'[1]LICZBA MIEJSC'!$A:$C,3,0)</f>
        <v>0</v>
      </c>
      <c r="Z352" s="51">
        <f t="shared" si="66"/>
        <v>55</v>
      </c>
      <c r="AA352" s="41">
        <f t="shared" si="67"/>
        <v>50</v>
      </c>
      <c r="AB352" s="101">
        <f t="shared" si="68"/>
        <v>0.90909090909090906</v>
      </c>
    </row>
    <row r="353" spans="1:28" x14ac:dyDescent="0.25">
      <c r="A353" s="28" t="s">
        <v>275</v>
      </c>
      <c r="B353" s="159">
        <v>352</v>
      </c>
      <c r="C353" s="318">
        <v>4</v>
      </c>
      <c r="D353" s="318"/>
      <c r="E353" s="318"/>
      <c r="F353" s="318" t="s">
        <v>276</v>
      </c>
      <c r="G353" s="141" t="str">
        <f t="shared" si="65"/>
        <v>rk_15</v>
      </c>
      <c r="H353" s="141" t="s">
        <v>619</v>
      </c>
      <c r="I353" s="139">
        <v>43270</v>
      </c>
      <c r="J353" s="145" t="s">
        <v>157</v>
      </c>
      <c r="K353" s="168" t="s">
        <v>297</v>
      </c>
      <c r="L353" s="318"/>
      <c r="M353" s="157"/>
      <c r="N353" s="43">
        <v>0.35555555555555557</v>
      </c>
      <c r="O353" s="51">
        <v>3</v>
      </c>
      <c r="P353" s="51" t="s">
        <v>12</v>
      </c>
      <c r="Q353" s="51"/>
      <c r="R353" s="51"/>
      <c r="S353" s="51"/>
      <c r="T353" s="97">
        <f t="shared" si="69"/>
        <v>0.35416666666666663</v>
      </c>
      <c r="U353" s="97">
        <f t="shared" si="70"/>
        <v>0.33333333333333331</v>
      </c>
      <c r="V353" s="41" t="str">
        <f>IFERROR(VLOOKUP(L353,'[1]ZESTAWIENIE NUMERÓW BOCZNYCH'!$A:$B,1,0),"")</f>
        <v/>
      </c>
      <c r="W353" s="51" t="str">
        <f>IFERROR(VLOOKUP(V353,'[1]ZESTAWIENIE NUMERÓW BOCZNYCH'!$A:$B,2,0),P353)</f>
        <v>T</v>
      </c>
      <c r="X353" s="51">
        <f>VLOOKUP(W353,'[1]LICZBA MIEJSC'!$A:$C,2,0)</f>
        <v>55</v>
      </c>
      <c r="Y353" s="51">
        <f>VLOOKUP(W353,'[1]LICZBA MIEJSC'!$A:$C,3,0)</f>
        <v>0</v>
      </c>
      <c r="Z353" s="51">
        <f t="shared" si="66"/>
        <v>55</v>
      </c>
      <c r="AA353" s="41">
        <f t="shared" si="67"/>
        <v>50</v>
      </c>
      <c r="AB353" s="101">
        <f t="shared" si="68"/>
        <v>0.90909090909090906</v>
      </c>
    </row>
    <row r="354" spans="1:28" x14ac:dyDescent="0.25">
      <c r="A354" s="28" t="s">
        <v>275</v>
      </c>
      <c r="B354" s="159">
        <v>353</v>
      </c>
      <c r="C354" s="318">
        <v>4</v>
      </c>
      <c r="D354" s="318"/>
      <c r="E354" s="318"/>
      <c r="F354" s="318" t="s">
        <v>276</v>
      </c>
      <c r="G354" s="141" t="str">
        <f t="shared" si="65"/>
        <v>rk_15</v>
      </c>
      <c r="H354" s="141" t="s">
        <v>620</v>
      </c>
      <c r="I354" s="139">
        <v>43270</v>
      </c>
      <c r="J354" s="313" t="s">
        <v>142</v>
      </c>
      <c r="K354" s="168" t="s">
        <v>298</v>
      </c>
      <c r="L354" s="318"/>
      <c r="M354" s="157"/>
      <c r="N354" s="43">
        <v>0.3576388888888889</v>
      </c>
      <c r="O354" s="51">
        <v>1</v>
      </c>
      <c r="P354" s="51" t="s">
        <v>12</v>
      </c>
      <c r="Q354" s="51"/>
      <c r="R354" s="51"/>
      <c r="S354" s="51"/>
      <c r="T354" s="97">
        <f t="shared" si="69"/>
        <v>0.35416666666666663</v>
      </c>
      <c r="U354" s="97">
        <f t="shared" si="70"/>
        <v>0.33333333333333331</v>
      </c>
      <c r="V354" s="41" t="str">
        <f>IFERROR(VLOOKUP(L354,'[1]ZESTAWIENIE NUMERÓW BOCZNYCH'!$A:$B,1,0),"")</f>
        <v/>
      </c>
      <c r="W354" s="51" t="str">
        <f>IFERROR(VLOOKUP(V354,'[1]ZESTAWIENIE NUMERÓW BOCZNYCH'!$A:$B,2,0),P354)</f>
        <v>T</v>
      </c>
      <c r="X354" s="51">
        <f>VLOOKUP(W354,'[1]LICZBA MIEJSC'!$A:$C,2,0)</f>
        <v>55</v>
      </c>
      <c r="Y354" s="51">
        <f>VLOOKUP(W354,'[1]LICZBA MIEJSC'!$A:$C,3,0)</f>
        <v>0</v>
      </c>
      <c r="Z354" s="51">
        <f t="shared" si="66"/>
        <v>55</v>
      </c>
      <c r="AA354" s="41">
        <f t="shared" si="67"/>
        <v>6</v>
      </c>
      <c r="AB354" s="101">
        <f t="shared" si="68"/>
        <v>0.10909090909090909</v>
      </c>
    </row>
    <row r="355" spans="1:28" x14ac:dyDescent="0.25">
      <c r="A355" s="28" t="s">
        <v>275</v>
      </c>
      <c r="B355" s="159">
        <v>354</v>
      </c>
      <c r="C355" s="318">
        <v>4</v>
      </c>
      <c r="D355" s="318"/>
      <c r="E355" s="318"/>
      <c r="F355" s="318" t="s">
        <v>276</v>
      </c>
      <c r="G355" s="141" t="str">
        <f t="shared" si="65"/>
        <v>rk_15</v>
      </c>
      <c r="H355" s="141" t="s">
        <v>620</v>
      </c>
      <c r="I355" s="139">
        <v>43270</v>
      </c>
      <c r="J355" s="313" t="s">
        <v>141</v>
      </c>
      <c r="K355" s="168" t="s">
        <v>299</v>
      </c>
      <c r="L355" s="318"/>
      <c r="M355" s="170" t="s">
        <v>126</v>
      </c>
      <c r="N355" s="43">
        <v>0.35902777777777778</v>
      </c>
      <c r="O355" s="51">
        <v>3</v>
      </c>
      <c r="P355" s="51" t="s">
        <v>12</v>
      </c>
      <c r="Q355" s="51"/>
      <c r="R355" s="51"/>
      <c r="S355" s="51"/>
      <c r="T355" s="97">
        <f t="shared" si="69"/>
        <v>0.35416666666666663</v>
      </c>
      <c r="U355" s="97">
        <f t="shared" si="70"/>
        <v>0.33333333333333331</v>
      </c>
      <c r="V355" s="41" t="str">
        <f>IFERROR(VLOOKUP(L355,'[1]ZESTAWIENIE NUMERÓW BOCZNYCH'!$A:$B,1,0),"")</f>
        <v/>
      </c>
      <c r="W355" s="51" t="str">
        <f>IFERROR(VLOOKUP(V355,'[1]ZESTAWIENIE NUMERÓW BOCZNYCH'!$A:$B,2,0),P355)</f>
        <v>T</v>
      </c>
      <c r="X355" s="51">
        <f>VLOOKUP(W355,'[1]LICZBA MIEJSC'!$A:$C,2,0)</f>
        <v>55</v>
      </c>
      <c r="Y355" s="51">
        <f>VLOOKUP(W355,'[1]LICZBA MIEJSC'!$A:$C,3,0)</f>
        <v>0</v>
      </c>
      <c r="Z355" s="51">
        <f t="shared" si="66"/>
        <v>55</v>
      </c>
      <c r="AA355" s="41">
        <f t="shared" si="67"/>
        <v>50</v>
      </c>
      <c r="AB355" s="101">
        <f t="shared" si="68"/>
        <v>0.90909090909090906</v>
      </c>
    </row>
    <row r="356" spans="1:28" x14ac:dyDescent="0.25">
      <c r="A356" s="28" t="s">
        <v>275</v>
      </c>
      <c r="B356" s="159">
        <v>355</v>
      </c>
      <c r="C356" s="318">
        <v>4</v>
      </c>
      <c r="D356" s="318"/>
      <c r="E356" s="318"/>
      <c r="F356" s="318" t="s">
        <v>276</v>
      </c>
      <c r="G356" s="141" t="str">
        <f t="shared" si="65"/>
        <v>rk_15</v>
      </c>
      <c r="H356" s="141" t="s">
        <v>619</v>
      </c>
      <c r="I356" s="139">
        <v>43270</v>
      </c>
      <c r="J356" s="145" t="s">
        <v>157</v>
      </c>
      <c r="K356" s="144" t="s">
        <v>152</v>
      </c>
      <c r="L356" s="318"/>
      <c r="M356" s="157"/>
      <c r="N356" s="43">
        <v>0.35972222222222222</v>
      </c>
      <c r="O356" s="51">
        <v>2</v>
      </c>
      <c r="P356" s="51" t="s">
        <v>12</v>
      </c>
      <c r="Q356" s="51"/>
      <c r="R356" s="51"/>
      <c r="S356" s="51"/>
      <c r="T356" s="97">
        <f t="shared" si="69"/>
        <v>0.35416666666666663</v>
      </c>
      <c r="U356" s="97">
        <f t="shared" si="70"/>
        <v>0.33333333333333331</v>
      </c>
      <c r="V356" s="41" t="str">
        <f>IFERROR(VLOOKUP(L356,'[1]ZESTAWIENIE NUMERÓW BOCZNYCH'!$A:$B,1,0),"")</f>
        <v/>
      </c>
      <c r="W356" s="51" t="str">
        <f>IFERROR(VLOOKUP(V356,'[1]ZESTAWIENIE NUMERÓW BOCZNYCH'!$A:$B,2,0),P356)</f>
        <v>T</v>
      </c>
      <c r="X356" s="51">
        <f>VLOOKUP(W356,'[1]LICZBA MIEJSC'!$A:$C,2,0)</f>
        <v>55</v>
      </c>
      <c r="Y356" s="51">
        <f>VLOOKUP(W356,'[1]LICZBA MIEJSC'!$A:$C,3,0)</f>
        <v>0</v>
      </c>
      <c r="Z356" s="51">
        <f t="shared" si="66"/>
        <v>55</v>
      </c>
      <c r="AA356" s="41">
        <f t="shared" si="67"/>
        <v>28</v>
      </c>
      <c r="AB356" s="101">
        <f t="shared" si="68"/>
        <v>0.50909090909090904</v>
      </c>
    </row>
    <row r="357" spans="1:28" x14ac:dyDescent="0.25">
      <c r="A357" s="28" t="s">
        <v>275</v>
      </c>
      <c r="B357" s="159">
        <v>356</v>
      </c>
      <c r="C357" s="318">
        <v>4</v>
      </c>
      <c r="D357" s="318"/>
      <c r="E357" s="318"/>
      <c r="F357" s="318" t="s">
        <v>276</v>
      </c>
      <c r="G357" s="141" t="str">
        <f t="shared" si="65"/>
        <v>rk_15</v>
      </c>
      <c r="H357" s="141" t="s">
        <v>620</v>
      </c>
      <c r="I357" s="139">
        <v>43270</v>
      </c>
      <c r="J357" s="313" t="s">
        <v>142</v>
      </c>
      <c r="K357" s="168" t="s">
        <v>300</v>
      </c>
      <c r="L357" s="318"/>
      <c r="M357" s="157"/>
      <c r="N357" s="43">
        <v>0.36180555555555555</v>
      </c>
      <c r="O357" s="51">
        <v>2</v>
      </c>
      <c r="P357" s="51" t="s">
        <v>16</v>
      </c>
      <c r="Q357" s="51"/>
      <c r="R357" s="51"/>
      <c r="S357" s="51"/>
      <c r="T357" s="97">
        <f t="shared" si="69"/>
        <v>0.35416666666666663</v>
      </c>
      <c r="U357" s="97">
        <f t="shared" si="70"/>
        <v>0.33333333333333331</v>
      </c>
      <c r="V357" s="41" t="str">
        <f>IFERROR(VLOOKUP(L357,'[1]ZESTAWIENIE NUMERÓW BOCZNYCH'!$A:$B,1,0),"")</f>
        <v/>
      </c>
      <c r="W357" s="51" t="str">
        <f>IFERROR(VLOOKUP(V357,'[1]ZESTAWIENIE NUMERÓW BOCZNYCH'!$A:$B,2,0),P357)</f>
        <v>B</v>
      </c>
      <c r="X357" s="51">
        <f>VLOOKUP(W357,'[1]LICZBA MIEJSC'!$A:$C,2,0)</f>
        <v>20</v>
      </c>
      <c r="Y357" s="51">
        <f>VLOOKUP(W357,'[1]LICZBA MIEJSC'!$A:$C,3,0)</f>
        <v>0</v>
      </c>
      <c r="Z357" s="51">
        <f t="shared" si="66"/>
        <v>20</v>
      </c>
      <c r="AA357" s="41">
        <f t="shared" si="67"/>
        <v>10</v>
      </c>
      <c r="AB357" s="101">
        <f t="shared" si="68"/>
        <v>0.5</v>
      </c>
    </row>
    <row r="358" spans="1:28" x14ac:dyDescent="0.25">
      <c r="A358" s="28" t="s">
        <v>275</v>
      </c>
      <c r="B358" s="159">
        <v>357</v>
      </c>
      <c r="C358" s="318">
        <v>4</v>
      </c>
      <c r="D358" s="318"/>
      <c r="E358" s="318"/>
      <c r="F358" s="318" t="s">
        <v>276</v>
      </c>
      <c r="G358" s="141" t="str">
        <f t="shared" si="65"/>
        <v>rk_15</v>
      </c>
      <c r="H358" s="141" t="s">
        <v>619</v>
      </c>
      <c r="I358" s="139">
        <v>43270</v>
      </c>
      <c r="J358" s="317" t="s">
        <v>157</v>
      </c>
      <c r="K358" s="140" t="s">
        <v>292</v>
      </c>
      <c r="L358" s="318"/>
      <c r="M358" s="157"/>
      <c r="N358" s="43">
        <v>0.36388888888888887</v>
      </c>
      <c r="O358" s="51">
        <v>1</v>
      </c>
      <c r="P358" s="51" t="s">
        <v>16</v>
      </c>
      <c r="Q358" s="51"/>
      <c r="R358" s="51"/>
      <c r="S358" s="51"/>
      <c r="T358" s="97">
        <f t="shared" si="69"/>
        <v>0.35416666666666663</v>
      </c>
      <c r="U358" s="97">
        <f t="shared" si="70"/>
        <v>0.33333333333333331</v>
      </c>
      <c r="V358" s="41" t="str">
        <f>IFERROR(VLOOKUP(L358,'[1]ZESTAWIENIE NUMERÓW BOCZNYCH'!$A:$B,1,0),"")</f>
        <v/>
      </c>
      <c r="W358" s="51" t="str">
        <f>IFERROR(VLOOKUP(V358,'[1]ZESTAWIENIE NUMERÓW BOCZNYCH'!$A:$B,2,0),P358)</f>
        <v>B</v>
      </c>
      <c r="X358" s="51">
        <f>VLOOKUP(W358,'[1]LICZBA MIEJSC'!$A:$C,2,0)</f>
        <v>20</v>
      </c>
      <c r="Y358" s="51">
        <f>VLOOKUP(W358,'[1]LICZBA MIEJSC'!$A:$C,3,0)</f>
        <v>0</v>
      </c>
      <c r="Z358" s="51">
        <f t="shared" si="66"/>
        <v>20</v>
      </c>
      <c r="AA358" s="41">
        <f t="shared" si="67"/>
        <v>2</v>
      </c>
      <c r="AB358" s="101">
        <f t="shared" si="68"/>
        <v>0.1</v>
      </c>
    </row>
    <row r="359" spans="1:28" x14ac:dyDescent="0.25">
      <c r="A359" s="28" t="s">
        <v>275</v>
      </c>
      <c r="B359" s="159">
        <v>358</v>
      </c>
      <c r="C359" s="318">
        <v>4</v>
      </c>
      <c r="D359" s="318"/>
      <c r="E359" s="318"/>
      <c r="F359" s="318" t="s">
        <v>276</v>
      </c>
      <c r="G359" s="141" t="str">
        <f t="shared" si="65"/>
        <v>rk_15</v>
      </c>
      <c r="H359" s="141" t="s">
        <v>620</v>
      </c>
      <c r="I359" s="139">
        <v>43270</v>
      </c>
      <c r="J359" s="313" t="s">
        <v>141</v>
      </c>
      <c r="K359" s="168" t="s">
        <v>301</v>
      </c>
      <c r="L359" s="318"/>
      <c r="M359" s="157"/>
      <c r="N359" s="43">
        <v>0.36527777777777781</v>
      </c>
      <c r="O359" s="51">
        <v>2</v>
      </c>
      <c r="P359" s="51" t="s">
        <v>12</v>
      </c>
      <c r="Q359" s="51"/>
      <c r="R359" s="51"/>
      <c r="S359" s="51"/>
      <c r="T359" s="97">
        <f t="shared" si="69"/>
        <v>0.36458333333333331</v>
      </c>
      <c r="U359" s="97">
        <f t="shared" si="70"/>
        <v>0.33333333333333331</v>
      </c>
      <c r="V359" s="41" t="str">
        <f>IFERROR(VLOOKUP(L359,'[1]ZESTAWIENIE NUMERÓW BOCZNYCH'!$A:$B,1,0),"")</f>
        <v/>
      </c>
      <c r="W359" s="51" t="str">
        <f>IFERROR(VLOOKUP(V359,'[1]ZESTAWIENIE NUMERÓW BOCZNYCH'!$A:$B,2,0),P359)</f>
        <v>T</v>
      </c>
      <c r="X359" s="51">
        <f>VLOOKUP(W359,'[1]LICZBA MIEJSC'!$A:$C,2,0)</f>
        <v>55</v>
      </c>
      <c r="Y359" s="51">
        <f>VLOOKUP(W359,'[1]LICZBA MIEJSC'!$A:$C,3,0)</f>
        <v>0</v>
      </c>
      <c r="Z359" s="51">
        <f t="shared" si="66"/>
        <v>55</v>
      </c>
      <c r="AA359" s="41">
        <f t="shared" si="67"/>
        <v>28</v>
      </c>
      <c r="AB359" s="101">
        <f t="shared" si="68"/>
        <v>0.50909090909090904</v>
      </c>
    </row>
    <row r="360" spans="1:28" x14ac:dyDescent="0.25">
      <c r="A360" s="28" t="s">
        <v>275</v>
      </c>
      <c r="B360" s="159">
        <v>359</v>
      </c>
      <c r="C360" s="318">
        <v>5</v>
      </c>
      <c r="D360" s="318"/>
      <c r="E360" s="318"/>
      <c r="F360" s="318" t="s">
        <v>276</v>
      </c>
      <c r="G360" s="141" t="str">
        <f t="shared" si="65"/>
        <v>rk_15</v>
      </c>
      <c r="H360" s="141" t="s">
        <v>619</v>
      </c>
      <c r="I360" s="139">
        <v>43270</v>
      </c>
      <c r="J360" s="317" t="s">
        <v>158</v>
      </c>
      <c r="K360" s="155" t="s">
        <v>158</v>
      </c>
      <c r="L360" s="318"/>
      <c r="M360" s="141" t="s">
        <v>291</v>
      </c>
      <c r="N360" s="43">
        <v>0.3666666666666667</v>
      </c>
      <c r="O360" s="51">
        <v>3</v>
      </c>
      <c r="P360" s="51" t="s">
        <v>16</v>
      </c>
      <c r="Q360" s="51"/>
      <c r="R360" s="51"/>
      <c r="S360" s="51"/>
      <c r="T360" s="97">
        <f t="shared" si="69"/>
        <v>0.36458333333333331</v>
      </c>
      <c r="U360" s="97">
        <f t="shared" si="70"/>
        <v>0.33333333333333331</v>
      </c>
      <c r="V360" s="41" t="str">
        <f>IFERROR(VLOOKUP(L360,'[1]ZESTAWIENIE NUMERÓW BOCZNYCH'!$A:$B,1,0),"")</f>
        <v/>
      </c>
      <c r="W360" s="51" t="str">
        <f>IFERROR(VLOOKUP(V360,'[1]ZESTAWIENIE NUMERÓW BOCZNYCH'!$A:$B,2,0),P360)</f>
        <v>B</v>
      </c>
      <c r="X360" s="51">
        <f>VLOOKUP(W360,'[1]LICZBA MIEJSC'!$A:$C,2,0)</f>
        <v>20</v>
      </c>
      <c r="Y360" s="51">
        <f>VLOOKUP(W360,'[1]LICZBA MIEJSC'!$A:$C,3,0)</f>
        <v>0</v>
      </c>
      <c r="Z360" s="51">
        <f t="shared" si="66"/>
        <v>20</v>
      </c>
      <c r="AA360" s="41">
        <f t="shared" si="67"/>
        <v>18</v>
      </c>
      <c r="AB360" s="101">
        <f t="shared" si="68"/>
        <v>0.9</v>
      </c>
    </row>
    <row r="361" spans="1:28" x14ac:dyDescent="0.25">
      <c r="A361" s="28" t="s">
        <v>275</v>
      </c>
      <c r="B361" s="159">
        <v>360</v>
      </c>
      <c r="C361" s="318">
        <v>5</v>
      </c>
      <c r="D361" s="318"/>
      <c r="E361" s="318"/>
      <c r="F361" s="318" t="s">
        <v>276</v>
      </c>
      <c r="G361" s="141" t="str">
        <f t="shared" si="65"/>
        <v>rk_15</v>
      </c>
      <c r="H361" s="141" t="s">
        <v>619</v>
      </c>
      <c r="I361" s="139">
        <v>43270</v>
      </c>
      <c r="J361" s="145" t="s">
        <v>157</v>
      </c>
      <c r="K361" s="168" t="s">
        <v>302</v>
      </c>
      <c r="L361" s="318"/>
      <c r="M361" s="157"/>
      <c r="N361" s="43">
        <v>0.36944444444444446</v>
      </c>
      <c r="O361" s="51">
        <v>1</v>
      </c>
      <c r="P361" s="51" t="s">
        <v>12</v>
      </c>
      <c r="Q361" s="51"/>
      <c r="R361" s="51"/>
      <c r="S361" s="51"/>
      <c r="T361" s="97">
        <f t="shared" si="69"/>
        <v>0.36458333333333331</v>
      </c>
      <c r="U361" s="97">
        <f t="shared" si="70"/>
        <v>0.33333333333333331</v>
      </c>
      <c r="V361" s="41" t="str">
        <f>IFERROR(VLOOKUP(L361,'[1]ZESTAWIENIE NUMERÓW BOCZNYCH'!$A:$B,1,0),"")</f>
        <v/>
      </c>
      <c r="W361" s="51" t="str">
        <f>IFERROR(VLOOKUP(V361,'[1]ZESTAWIENIE NUMERÓW BOCZNYCH'!$A:$B,2,0),P361)</f>
        <v>T</v>
      </c>
      <c r="X361" s="51">
        <f>VLOOKUP(W361,'[1]LICZBA MIEJSC'!$A:$C,2,0)</f>
        <v>55</v>
      </c>
      <c r="Y361" s="51">
        <f>VLOOKUP(W361,'[1]LICZBA MIEJSC'!$A:$C,3,0)</f>
        <v>0</v>
      </c>
      <c r="Z361" s="51">
        <f t="shared" si="66"/>
        <v>55</v>
      </c>
      <c r="AA361" s="41">
        <f t="shared" si="67"/>
        <v>6</v>
      </c>
      <c r="AB361" s="101">
        <f t="shared" si="68"/>
        <v>0.10909090909090909</v>
      </c>
    </row>
    <row r="362" spans="1:28" x14ac:dyDescent="0.25">
      <c r="A362" s="28" t="s">
        <v>275</v>
      </c>
      <c r="B362" s="159">
        <v>361</v>
      </c>
      <c r="C362" s="318">
        <v>5</v>
      </c>
      <c r="D362" s="318"/>
      <c r="E362" s="318"/>
      <c r="F362" s="318" t="s">
        <v>276</v>
      </c>
      <c r="G362" s="141" t="str">
        <f t="shared" si="65"/>
        <v>rk_15</v>
      </c>
      <c r="H362" s="141" t="s">
        <v>619</v>
      </c>
      <c r="I362" s="139">
        <v>43270</v>
      </c>
      <c r="J362" s="316" t="s">
        <v>141</v>
      </c>
      <c r="K362" s="140" t="s">
        <v>284</v>
      </c>
      <c r="L362" s="314"/>
      <c r="M362" s="157" t="s">
        <v>303</v>
      </c>
      <c r="N362" s="43">
        <v>0.37013888888888885</v>
      </c>
      <c r="O362" s="51">
        <v>2</v>
      </c>
      <c r="P362" s="51" t="s">
        <v>12</v>
      </c>
      <c r="Q362" s="51"/>
      <c r="R362" s="51"/>
      <c r="S362" s="51"/>
      <c r="T362" s="97">
        <f t="shared" si="69"/>
        <v>0.36458333333333331</v>
      </c>
      <c r="U362" s="97">
        <f t="shared" si="70"/>
        <v>0.33333333333333331</v>
      </c>
      <c r="V362" s="41" t="str">
        <f>IFERROR(VLOOKUP(L362,'[1]ZESTAWIENIE NUMERÓW BOCZNYCH'!$A:$B,1,0),"")</f>
        <v/>
      </c>
      <c r="W362" s="51" t="str">
        <f>IFERROR(VLOOKUP(V362,'[1]ZESTAWIENIE NUMERÓW BOCZNYCH'!$A:$B,2,0),P362)</f>
        <v>T</v>
      </c>
      <c r="X362" s="51">
        <f>VLOOKUP(W362,'[1]LICZBA MIEJSC'!$A:$C,2,0)</f>
        <v>55</v>
      </c>
      <c r="Y362" s="51">
        <f>VLOOKUP(W362,'[1]LICZBA MIEJSC'!$A:$C,3,0)</f>
        <v>0</v>
      </c>
      <c r="Z362" s="51">
        <f t="shared" si="66"/>
        <v>55</v>
      </c>
      <c r="AA362" s="41">
        <f t="shared" si="67"/>
        <v>28</v>
      </c>
      <c r="AB362" s="101">
        <f t="shared" si="68"/>
        <v>0.50909090909090904</v>
      </c>
    </row>
    <row r="363" spans="1:28" x14ac:dyDescent="0.25">
      <c r="A363" s="28" t="s">
        <v>275</v>
      </c>
      <c r="B363" s="159">
        <v>362</v>
      </c>
      <c r="C363" s="318">
        <v>5</v>
      </c>
      <c r="D363" s="318"/>
      <c r="E363" s="318"/>
      <c r="F363" s="318" t="s">
        <v>276</v>
      </c>
      <c r="G363" s="141" t="str">
        <f t="shared" si="65"/>
        <v>rk_15</v>
      </c>
      <c r="H363" s="141" t="s">
        <v>620</v>
      </c>
      <c r="I363" s="139">
        <v>43270</v>
      </c>
      <c r="J363" s="313" t="s">
        <v>142</v>
      </c>
      <c r="K363" s="168" t="s">
        <v>304</v>
      </c>
      <c r="L363" s="318"/>
      <c r="M363" s="188"/>
      <c r="N363" s="43">
        <v>0.37013888888888885</v>
      </c>
      <c r="O363" s="51">
        <v>2</v>
      </c>
      <c r="P363" s="51" t="s">
        <v>12</v>
      </c>
      <c r="Q363" s="51"/>
      <c r="R363" s="51"/>
      <c r="S363" s="51"/>
      <c r="T363" s="97">
        <f t="shared" si="69"/>
        <v>0.36458333333333331</v>
      </c>
      <c r="U363" s="97">
        <f t="shared" si="70"/>
        <v>0.33333333333333331</v>
      </c>
      <c r="V363" s="41" t="str">
        <f>IFERROR(VLOOKUP(L363,'[1]ZESTAWIENIE NUMERÓW BOCZNYCH'!$A:$B,1,0),"")</f>
        <v/>
      </c>
      <c r="W363" s="51" t="str">
        <f>IFERROR(VLOOKUP(V363,'[1]ZESTAWIENIE NUMERÓW BOCZNYCH'!$A:$B,2,0),P363)</f>
        <v>T</v>
      </c>
      <c r="X363" s="51">
        <f>VLOOKUP(W363,'[1]LICZBA MIEJSC'!$A:$C,2,0)</f>
        <v>55</v>
      </c>
      <c r="Y363" s="51">
        <f>VLOOKUP(W363,'[1]LICZBA MIEJSC'!$A:$C,3,0)</f>
        <v>0</v>
      </c>
      <c r="Z363" s="51">
        <f t="shared" si="66"/>
        <v>55</v>
      </c>
      <c r="AA363" s="41">
        <f t="shared" si="67"/>
        <v>28</v>
      </c>
      <c r="AB363" s="101">
        <f t="shared" si="68"/>
        <v>0.50909090909090904</v>
      </c>
    </row>
    <row r="364" spans="1:28" x14ac:dyDescent="0.25">
      <c r="A364" s="28" t="s">
        <v>275</v>
      </c>
      <c r="B364" s="159">
        <v>363</v>
      </c>
      <c r="C364" s="318">
        <v>5</v>
      </c>
      <c r="D364" s="318"/>
      <c r="E364" s="318"/>
      <c r="F364" s="318" t="s">
        <v>276</v>
      </c>
      <c r="G364" s="141" t="str">
        <f t="shared" si="65"/>
        <v>rk_15</v>
      </c>
      <c r="H364" s="141" t="s">
        <v>619</v>
      </c>
      <c r="I364" s="139">
        <v>43270</v>
      </c>
      <c r="J364" s="315" t="s">
        <v>142</v>
      </c>
      <c r="K364" s="168" t="s">
        <v>305</v>
      </c>
      <c r="L364" s="318"/>
      <c r="M364" s="157"/>
      <c r="N364" s="43">
        <v>0.37083333333333335</v>
      </c>
      <c r="O364" s="51">
        <v>2</v>
      </c>
      <c r="P364" s="51" t="s">
        <v>12</v>
      </c>
      <c r="Q364" s="51"/>
      <c r="R364" s="51"/>
      <c r="S364" s="51"/>
      <c r="T364" s="97">
        <f t="shared" si="69"/>
        <v>0.36458333333333331</v>
      </c>
      <c r="U364" s="97">
        <f t="shared" si="70"/>
        <v>0.33333333333333331</v>
      </c>
      <c r="V364" s="41" t="str">
        <f>IFERROR(VLOOKUP(L364,'[1]ZESTAWIENIE NUMERÓW BOCZNYCH'!$A:$B,1,0),"")</f>
        <v/>
      </c>
      <c r="W364" s="51" t="str">
        <f>IFERROR(VLOOKUP(V364,'[1]ZESTAWIENIE NUMERÓW BOCZNYCH'!$A:$B,2,0),P364)</f>
        <v>T</v>
      </c>
      <c r="X364" s="51">
        <f>VLOOKUP(W364,'[1]LICZBA MIEJSC'!$A:$C,2,0)</f>
        <v>55</v>
      </c>
      <c r="Y364" s="51">
        <f>VLOOKUP(W364,'[1]LICZBA MIEJSC'!$A:$C,3,0)</f>
        <v>0</v>
      </c>
      <c r="Z364" s="51">
        <f t="shared" si="66"/>
        <v>55</v>
      </c>
      <c r="AA364" s="41">
        <f t="shared" si="67"/>
        <v>28</v>
      </c>
      <c r="AB364" s="101">
        <f t="shared" si="68"/>
        <v>0.50909090909090904</v>
      </c>
    </row>
    <row r="365" spans="1:28" x14ac:dyDescent="0.25">
      <c r="A365" s="28" t="s">
        <v>275</v>
      </c>
      <c r="B365" s="159">
        <v>364</v>
      </c>
      <c r="C365" s="318">
        <v>5</v>
      </c>
      <c r="D365" s="318"/>
      <c r="E365" s="318"/>
      <c r="F365" s="318" t="s">
        <v>276</v>
      </c>
      <c r="G365" s="141" t="str">
        <f t="shared" si="65"/>
        <v>rk_15</v>
      </c>
      <c r="H365" s="141" t="s">
        <v>620</v>
      </c>
      <c r="I365" s="139">
        <v>43270</v>
      </c>
      <c r="J365" s="48" t="s">
        <v>141</v>
      </c>
      <c r="K365" s="168" t="s">
        <v>240</v>
      </c>
      <c r="L365" s="318"/>
      <c r="M365" s="157"/>
      <c r="N365" s="43">
        <v>0.37083333333333335</v>
      </c>
      <c r="O365" s="51">
        <v>2</v>
      </c>
      <c r="P365" s="51" t="s">
        <v>12</v>
      </c>
      <c r="Q365" s="51"/>
      <c r="R365" s="51"/>
      <c r="S365" s="51"/>
      <c r="T365" s="97">
        <f t="shared" si="69"/>
        <v>0.36458333333333331</v>
      </c>
      <c r="U365" s="97">
        <f t="shared" si="70"/>
        <v>0.33333333333333331</v>
      </c>
      <c r="V365" s="41" t="str">
        <f>IFERROR(VLOOKUP(L365,'[1]ZESTAWIENIE NUMERÓW BOCZNYCH'!$A:$B,1,0),"")</f>
        <v/>
      </c>
      <c r="W365" s="51" t="str">
        <f>IFERROR(VLOOKUP(V365,'[1]ZESTAWIENIE NUMERÓW BOCZNYCH'!$A:$B,2,0),P365)</f>
        <v>T</v>
      </c>
      <c r="X365" s="51">
        <f>VLOOKUP(W365,'[1]LICZBA MIEJSC'!$A:$C,2,0)</f>
        <v>55</v>
      </c>
      <c r="Y365" s="51">
        <f>VLOOKUP(W365,'[1]LICZBA MIEJSC'!$A:$C,3,0)</f>
        <v>0</v>
      </c>
      <c r="Z365" s="51">
        <f t="shared" si="66"/>
        <v>55</v>
      </c>
      <c r="AA365" s="41">
        <f t="shared" si="67"/>
        <v>28</v>
      </c>
      <c r="AB365" s="101">
        <f t="shared" si="68"/>
        <v>0.50909090909090904</v>
      </c>
    </row>
    <row r="366" spans="1:28" x14ac:dyDescent="0.25">
      <c r="A366" s="28" t="s">
        <v>275</v>
      </c>
      <c r="B366" s="159">
        <v>365</v>
      </c>
      <c r="C366" s="318">
        <v>5</v>
      </c>
      <c r="D366" s="318"/>
      <c r="E366" s="318"/>
      <c r="F366" s="318" t="s">
        <v>276</v>
      </c>
      <c r="G366" s="141" t="str">
        <f t="shared" si="65"/>
        <v>rk_15</v>
      </c>
      <c r="H366" s="141" t="s">
        <v>619</v>
      </c>
      <c r="I366" s="139">
        <v>43270</v>
      </c>
      <c r="J366" s="313" t="s">
        <v>142</v>
      </c>
      <c r="K366" s="168" t="s">
        <v>306</v>
      </c>
      <c r="L366" s="318"/>
      <c r="M366" s="157"/>
      <c r="N366" s="43">
        <v>0.375</v>
      </c>
      <c r="O366" s="51">
        <v>2</v>
      </c>
      <c r="P366" s="51" t="s">
        <v>12</v>
      </c>
      <c r="Q366" s="51"/>
      <c r="R366" s="51"/>
      <c r="S366" s="51"/>
      <c r="T366" s="97">
        <f t="shared" si="69"/>
        <v>0.375</v>
      </c>
      <c r="U366" s="97">
        <f t="shared" si="70"/>
        <v>0.375</v>
      </c>
      <c r="V366" s="41" t="str">
        <f>IFERROR(VLOOKUP(L366,'[1]ZESTAWIENIE NUMERÓW BOCZNYCH'!$A:$B,1,0),"")</f>
        <v/>
      </c>
      <c r="W366" s="51" t="str">
        <f>IFERROR(VLOOKUP(V366,'[1]ZESTAWIENIE NUMERÓW BOCZNYCH'!$A:$B,2,0),P366)</f>
        <v>T</v>
      </c>
      <c r="X366" s="51">
        <f>VLOOKUP(W366,'[1]LICZBA MIEJSC'!$A:$C,2,0)</f>
        <v>55</v>
      </c>
      <c r="Y366" s="51">
        <f>VLOOKUP(W366,'[1]LICZBA MIEJSC'!$A:$C,3,0)</f>
        <v>0</v>
      </c>
      <c r="Z366" s="51">
        <f t="shared" si="66"/>
        <v>55</v>
      </c>
      <c r="AA366" s="41">
        <f t="shared" si="67"/>
        <v>28</v>
      </c>
      <c r="AB366" s="101">
        <f t="shared" si="68"/>
        <v>0.50909090909090904</v>
      </c>
    </row>
    <row r="367" spans="1:28" x14ac:dyDescent="0.25">
      <c r="A367" s="28" t="s">
        <v>275</v>
      </c>
      <c r="B367" s="159">
        <v>366</v>
      </c>
      <c r="C367" s="318">
        <v>5</v>
      </c>
      <c r="D367" s="318"/>
      <c r="E367" s="318"/>
      <c r="F367" s="318" t="s">
        <v>276</v>
      </c>
      <c r="G367" s="141" t="str">
        <f t="shared" si="65"/>
        <v>rk_15</v>
      </c>
      <c r="H367" s="141" t="s">
        <v>620</v>
      </c>
      <c r="I367" s="139">
        <v>43270</v>
      </c>
      <c r="J367" s="57" t="s">
        <v>142</v>
      </c>
      <c r="K367" s="168" t="s">
        <v>307</v>
      </c>
      <c r="L367" s="318"/>
      <c r="M367" s="157"/>
      <c r="N367" s="43">
        <v>0.37638888888888888</v>
      </c>
      <c r="O367" s="51">
        <v>2</v>
      </c>
      <c r="P367" s="51" t="s">
        <v>16</v>
      </c>
      <c r="Q367" s="51"/>
      <c r="R367" s="51"/>
      <c r="S367" s="51"/>
      <c r="T367" s="97">
        <f t="shared" si="69"/>
        <v>0.375</v>
      </c>
      <c r="U367" s="97">
        <f t="shared" si="70"/>
        <v>0.375</v>
      </c>
      <c r="V367" s="41" t="str">
        <f>IFERROR(VLOOKUP(L367,'[1]ZESTAWIENIE NUMERÓW BOCZNYCH'!$A:$B,1,0),"")</f>
        <v/>
      </c>
      <c r="W367" s="51" t="str">
        <f>IFERROR(VLOOKUP(V367,'[1]ZESTAWIENIE NUMERÓW BOCZNYCH'!$A:$B,2,0),P367)</f>
        <v>B</v>
      </c>
      <c r="X367" s="51">
        <f>VLOOKUP(W367,'[1]LICZBA MIEJSC'!$A:$C,2,0)</f>
        <v>20</v>
      </c>
      <c r="Y367" s="51">
        <f>VLOOKUP(W367,'[1]LICZBA MIEJSC'!$A:$C,3,0)</f>
        <v>0</v>
      </c>
      <c r="Z367" s="51">
        <f t="shared" si="66"/>
        <v>20</v>
      </c>
      <c r="AA367" s="41">
        <f t="shared" si="67"/>
        <v>10</v>
      </c>
      <c r="AB367" s="101">
        <f t="shared" si="68"/>
        <v>0.5</v>
      </c>
    </row>
    <row r="368" spans="1:28" x14ac:dyDescent="0.25">
      <c r="A368" s="28" t="s">
        <v>275</v>
      </c>
      <c r="B368" s="159">
        <v>367</v>
      </c>
      <c r="C368" s="318">
        <v>5</v>
      </c>
      <c r="D368" s="318"/>
      <c r="E368" s="318"/>
      <c r="F368" s="318" t="s">
        <v>276</v>
      </c>
      <c r="G368" s="141" t="str">
        <f t="shared" si="65"/>
        <v>rk_15</v>
      </c>
      <c r="H368" s="141" t="s">
        <v>620</v>
      </c>
      <c r="I368" s="139">
        <v>43270</v>
      </c>
      <c r="J368" s="145" t="s">
        <v>158</v>
      </c>
      <c r="K368" s="155" t="s">
        <v>158</v>
      </c>
      <c r="L368" s="318"/>
      <c r="M368" s="170" t="s">
        <v>126</v>
      </c>
      <c r="N368" s="43">
        <v>0.37777777777777777</v>
      </c>
      <c r="O368" s="51">
        <v>1</v>
      </c>
      <c r="P368" s="51" t="s">
        <v>12</v>
      </c>
      <c r="Q368" s="51"/>
      <c r="R368" s="51"/>
      <c r="S368" s="51"/>
      <c r="T368" s="97">
        <f t="shared" si="69"/>
        <v>0.375</v>
      </c>
      <c r="U368" s="97">
        <f t="shared" si="70"/>
        <v>0.375</v>
      </c>
      <c r="V368" s="41" t="str">
        <f>IFERROR(VLOOKUP(L368,'[1]ZESTAWIENIE NUMERÓW BOCZNYCH'!$A:$B,1,0),"")</f>
        <v/>
      </c>
      <c r="W368" s="51" t="str">
        <f>IFERROR(VLOOKUP(V368,'[1]ZESTAWIENIE NUMERÓW BOCZNYCH'!$A:$B,2,0),P368)</f>
        <v>T</v>
      </c>
      <c r="X368" s="51">
        <f>VLOOKUP(W368,'[1]LICZBA MIEJSC'!$A:$C,2,0)</f>
        <v>55</v>
      </c>
      <c r="Y368" s="51">
        <f>VLOOKUP(W368,'[1]LICZBA MIEJSC'!$A:$C,3,0)</f>
        <v>0</v>
      </c>
      <c r="Z368" s="51">
        <f t="shared" si="66"/>
        <v>55</v>
      </c>
      <c r="AA368" s="41">
        <f t="shared" si="67"/>
        <v>6</v>
      </c>
      <c r="AB368" s="101">
        <f t="shared" si="68"/>
        <v>0.10909090909090909</v>
      </c>
    </row>
    <row r="369" spans="1:28" x14ac:dyDescent="0.25">
      <c r="A369" s="28" t="s">
        <v>275</v>
      </c>
      <c r="B369" s="159">
        <v>368</v>
      </c>
      <c r="C369" s="318">
        <v>5</v>
      </c>
      <c r="D369" s="318"/>
      <c r="E369" s="318"/>
      <c r="F369" s="318" t="s">
        <v>276</v>
      </c>
      <c r="G369" s="141" t="str">
        <f t="shared" si="65"/>
        <v>rk_15</v>
      </c>
      <c r="H369" s="141" t="s">
        <v>619</v>
      </c>
      <c r="I369" s="139">
        <v>43270</v>
      </c>
      <c r="J369" s="316" t="s">
        <v>141</v>
      </c>
      <c r="K369" s="140" t="s">
        <v>282</v>
      </c>
      <c r="L369" s="318"/>
      <c r="M369" s="141" t="s">
        <v>283</v>
      </c>
      <c r="N369" s="43">
        <v>0.37916666666666665</v>
      </c>
      <c r="O369" s="51">
        <v>2</v>
      </c>
      <c r="P369" s="51" t="s">
        <v>12</v>
      </c>
      <c r="Q369" s="51"/>
      <c r="R369" s="51"/>
      <c r="S369" s="51"/>
      <c r="T369" s="97">
        <f t="shared" si="69"/>
        <v>0.375</v>
      </c>
      <c r="U369" s="97">
        <f t="shared" si="70"/>
        <v>0.375</v>
      </c>
      <c r="V369" s="41" t="str">
        <f>IFERROR(VLOOKUP(L369,'[1]ZESTAWIENIE NUMERÓW BOCZNYCH'!$A:$B,1,0),"")</f>
        <v/>
      </c>
      <c r="W369" s="51" t="str">
        <f>IFERROR(VLOOKUP(V369,'[1]ZESTAWIENIE NUMERÓW BOCZNYCH'!$A:$B,2,0),P369)</f>
        <v>T</v>
      </c>
      <c r="X369" s="51">
        <f>VLOOKUP(W369,'[1]LICZBA MIEJSC'!$A:$C,2,0)</f>
        <v>55</v>
      </c>
      <c r="Y369" s="51">
        <f>VLOOKUP(W369,'[1]LICZBA MIEJSC'!$A:$C,3,0)</f>
        <v>0</v>
      </c>
      <c r="Z369" s="51">
        <f t="shared" si="66"/>
        <v>55</v>
      </c>
      <c r="AA369" s="41">
        <f t="shared" si="67"/>
        <v>28</v>
      </c>
      <c r="AB369" s="101">
        <f t="shared" si="68"/>
        <v>0.50909090909090904</v>
      </c>
    </row>
    <row r="370" spans="1:28" x14ac:dyDescent="0.25">
      <c r="A370" s="28" t="s">
        <v>275</v>
      </c>
      <c r="B370" s="159">
        <v>369</v>
      </c>
      <c r="C370" s="318">
        <v>5</v>
      </c>
      <c r="D370" s="318"/>
      <c r="E370" s="318"/>
      <c r="F370" s="318" t="s">
        <v>276</v>
      </c>
      <c r="G370" s="141" t="str">
        <f t="shared" si="65"/>
        <v>rk_15</v>
      </c>
      <c r="H370" s="141" t="s">
        <v>619</v>
      </c>
      <c r="I370" s="139">
        <v>43270</v>
      </c>
      <c r="J370" s="313" t="s">
        <v>142</v>
      </c>
      <c r="K370" s="168" t="s">
        <v>308</v>
      </c>
      <c r="L370" s="318"/>
      <c r="M370" s="157"/>
      <c r="N370" s="43">
        <v>0.38611111111111113</v>
      </c>
      <c r="O370" s="51">
        <v>2</v>
      </c>
      <c r="P370" s="51" t="s">
        <v>12</v>
      </c>
      <c r="Q370" s="51"/>
      <c r="R370" s="51"/>
      <c r="S370" s="51"/>
      <c r="T370" s="97">
        <f t="shared" si="69"/>
        <v>0.38541666666666663</v>
      </c>
      <c r="U370" s="97">
        <f t="shared" si="70"/>
        <v>0.375</v>
      </c>
      <c r="V370" s="41" t="str">
        <f>IFERROR(VLOOKUP(L370,'[1]ZESTAWIENIE NUMERÓW BOCZNYCH'!$A:$B,1,0),"")</f>
        <v/>
      </c>
      <c r="W370" s="51" t="str">
        <f>IFERROR(VLOOKUP(V370,'[1]ZESTAWIENIE NUMERÓW BOCZNYCH'!$A:$B,2,0),P370)</f>
        <v>T</v>
      </c>
      <c r="X370" s="51">
        <f>VLOOKUP(W370,'[1]LICZBA MIEJSC'!$A:$C,2,0)</f>
        <v>55</v>
      </c>
      <c r="Y370" s="51">
        <f>VLOOKUP(W370,'[1]LICZBA MIEJSC'!$A:$C,3,0)</f>
        <v>0</v>
      </c>
      <c r="Z370" s="51">
        <f t="shared" si="66"/>
        <v>55</v>
      </c>
      <c r="AA370" s="41">
        <f t="shared" si="67"/>
        <v>28</v>
      </c>
      <c r="AB370" s="101">
        <f t="shared" si="68"/>
        <v>0.50909090909090904</v>
      </c>
    </row>
    <row r="371" spans="1:28" x14ac:dyDescent="0.25">
      <c r="A371" s="28" t="s">
        <v>275</v>
      </c>
      <c r="B371" s="159">
        <v>370</v>
      </c>
      <c r="C371" s="318">
        <v>6</v>
      </c>
      <c r="D371" s="318"/>
      <c r="E371" s="318"/>
      <c r="F371" s="318" t="s">
        <v>276</v>
      </c>
      <c r="G371" s="141" t="str">
        <f t="shared" si="65"/>
        <v>rk_15</v>
      </c>
      <c r="H371" s="141" t="s">
        <v>620</v>
      </c>
      <c r="I371" s="139">
        <v>43270</v>
      </c>
      <c r="J371" s="48" t="s">
        <v>142</v>
      </c>
      <c r="K371" s="168" t="s">
        <v>309</v>
      </c>
      <c r="L371" s="318"/>
      <c r="M371" s="157"/>
      <c r="N371" s="43">
        <v>0.38750000000000001</v>
      </c>
      <c r="O371" s="51">
        <v>3</v>
      </c>
      <c r="P371" s="51" t="s">
        <v>12</v>
      </c>
      <c r="Q371" s="51"/>
      <c r="R371" s="51"/>
      <c r="S371" s="51"/>
      <c r="T371" s="97">
        <f t="shared" si="69"/>
        <v>0.38541666666666663</v>
      </c>
      <c r="U371" s="97">
        <f t="shared" si="70"/>
        <v>0.375</v>
      </c>
      <c r="V371" s="41" t="str">
        <f>IFERROR(VLOOKUP(L371,'[1]ZESTAWIENIE NUMERÓW BOCZNYCH'!$A:$B,1,0),"")</f>
        <v/>
      </c>
      <c r="W371" s="51" t="str">
        <f>IFERROR(VLOOKUP(V371,'[1]ZESTAWIENIE NUMERÓW BOCZNYCH'!$A:$B,2,0),P371)</f>
        <v>T</v>
      </c>
      <c r="X371" s="51">
        <f>VLOOKUP(W371,'[1]LICZBA MIEJSC'!$A:$C,2,0)</f>
        <v>55</v>
      </c>
      <c r="Y371" s="51">
        <f>VLOOKUP(W371,'[1]LICZBA MIEJSC'!$A:$C,3,0)</f>
        <v>0</v>
      </c>
      <c r="Z371" s="51">
        <f t="shared" si="66"/>
        <v>55</v>
      </c>
      <c r="AA371" s="41">
        <f t="shared" si="67"/>
        <v>50</v>
      </c>
      <c r="AB371" s="101">
        <f t="shared" si="68"/>
        <v>0.90909090909090906</v>
      </c>
    </row>
    <row r="372" spans="1:28" x14ac:dyDescent="0.25">
      <c r="A372" s="28" t="s">
        <v>275</v>
      </c>
      <c r="B372" s="159">
        <v>371</v>
      </c>
      <c r="C372" s="318">
        <v>6</v>
      </c>
      <c r="D372" s="318"/>
      <c r="E372" s="318"/>
      <c r="F372" s="318" t="s">
        <v>276</v>
      </c>
      <c r="G372" s="141" t="str">
        <f t="shared" si="65"/>
        <v>rk_15</v>
      </c>
      <c r="H372" s="141" t="s">
        <v>622</v>
      </c>
      <c r="I372" s="139">
        <v>43270</v>
      </c>
      <c r="J372" s="313" t="s">
        <v>141</v>
      </c>
      <c r="K372" s="168" t="s">
        <v>310</v>
      </c>
      <c r="L372" s="318"/>
      <c r="M372" s="157"/>
      <c r="N372" s="43">
        <v>0.38819444444444445</v>
      </c>
      <c r="O372" s="51">
        <v>2</v>
      </c>
      <c r="P372" s="51" t="s">
        <v>16</v>
      </c>
      <c r="Q372" s="51"/>
      <c r="R372" s="51"/>
      <c r="S372" s="51"/>
      <c r="T372" s="97">
        <f t="shared" si="69"/>
        <v>0.38541666666666663</v>
      </c>
      <c r="U372" s="97">
        <f t="shared" si="70"/>
        <v>0.375</v>
      </c>
      <c r="V372" s="41" t="str">
        <f>IFERROR(VLOOKUP(L372,'[1]ZESTAWIENIE NUMERÓW BOCZNYCH'!$A:$B,1,0),"")</f>
        <v/>
      </c>
      <c r="W372" s="51" t="str">
        <f>IFERROR(VLOOKUP(V372,'[1]ZESTAWIENIE NUMERÓW BOCZNYCH'!$A:$B,2,0),P372)</f>
        <v>B</v>
      </c>
      <c r="X372" s="51">
        <f>VLOOKUP(W372,'[1]LICZBA MIEJSC'!$A:$C,2,0)</f>
        <v>20</v>
      </c>
      <c r="Y372" s="51">
        <f>VLOOKUP(W372,'[1]LICZBA MIEJSC'!$A:$C,3,0)</f>
        <v>0</v>
      </c>
      <c r="Z372" s="51">
        <f t="shared" si="66"/>
        <v>20</v>
      </c>
      <c r="AA372" s="41">
        <f t="shared" si="67"/>
        <v>10</v>
      </c>
      <c r="AB372" s="101">
        <f t="shared" si="68"/>
        <v>0.5</v>
      </c>
    </row>
    <row r="373" spans="1:28" x14ac:dyDescent="0.25">
      <c r="A373" s="28" t="s">
        <v>275</v>
      </c>
      <c r="B373" s="159">
        <v>372</v>
      </c>
      <c r="C373" s="318">
        <v>6</v>
      </c>
      <c r="D373" s="318"/>
      <c r="E373" s="318"/>
      <c r="F373" s="318" t="s">
        <v>276</v>
      </c>
      <c r="G373" s="141" t="str">
        <f t="shared" si="65"/>
        <v>rk_15</v>
      </c>
      <c r="H373" s="141" t="s">
        <v>620</v>
      </c>
      <c r="I373" s="139">
        <v>43270</v>
      </c>
      <c r="J373" s="317" t="s">
        <v>158</v>
      </c>
      <c r="K373" s="155" t="s">
        <v>158</v>
      </c>
      <c r="L373" s="318"/>
      <c r="M373" s="170" t="s">
        <v>126</v>
      </c>
      <c r="N373" s="43">
        <v>0.39097222222222222</v>
      </c>
      <c r="O373" s="51">
        <v>2</v>
      </c>
      <c r="P373" s="51" t="s">
        <v>16</v>
      </c>
      <c r="Q373" s="51"/>
      <c r="R373" s="51"/>
      <c r="S373" s="51"/>
      <c r="T373" s="97">
        <f t="shared" si="69"/>
        <v>0.38541666666666663</v>
      </c>
      <c r="U373" s="97">
        <f t="shared" si="70"/>
        <v>0.375</v>
      </c>
      <c r="V373" s="41" t="str">
        <f>IFERROR(VLOOKUP(L373,'[1]ZESTAWIENIE NUMERÓW BOCZNYCH'!$A:$B,1,0),"")</f>
        <v/>
      </c>
      <c r="W373" s="51" t="str">
        <f>IFERROR(VLOOKUP(V373,'[1]ZESTAWIENIE NUMERÓW BOCZNYCH'!$A:$B,2,0),P373)</f>
        <v>B</v>
      </c>
      <c r="X373" s="51">
        <f>VLOOKUP(W373,'[1]LICZBA MIEJSC'!$A:$C,2,0)</f>
        <v>20</v>
      </c>
      <c r="Y373" s="51">
        <f>VLOOKUP(W373,'[1]LICZBA MIEJSC'!$A:$C,3,0)</f>
        <v>0</v>
      </c>
      <c r="Z373" s="51">
        <f t="shared" si="66"/>
        <v>20</v>
      </c>
      <c r="AA373" s="41">
        <f t="shared" si="67"/>
        <v>10</v>
      </c>
      <c r="AB373" s="101">
        <f t="shared" si="68"/>
        <v>0.5</v>
      </c>
    </row>
    <row r="374" spans="1:28" x14ac:dyDescent="0.25">
      <c r="A374" s="28" t="s">
        <v>275</v>
      </c>
      <c r="B374" s="159">
        <v>373</v>
      </c>
      <c r="C374" s="318">
        <v>6</v>
      </c>
      <c r="D374" s="318"/>
      <c r="E374" s="318"/>
      <c r="F374" s="318" t="s">
        <v>276</v>
      </c>
      <c r="G374" s="141" t="str">
        <f t="shared" si="65"/>
        <v>rk_15</v>
      </c>
      <c r="H374" s="141" t="s">
        <v>620</v>
      </c>
      <c r="I374" s="139">
        <v>43270</v>
      </c>
      <c r="J374" s="145" t="s">
        <v>157</v>
      </c>
      <c r="K374" s="168" t="s">
        <v>311</v>
      </c>
      <c r="L374" s="314"/>
      <c r="M374" s="157" t="s">
        <v>312</v>
      </c>
      <c r="N374" s="43">
        <v>0.39444444444444443</v>
      </c>
      <c r="O374" s="51">
        <v>2</v>
      </c>
      <c r="P374" s="51" t="s">
        <v>12</v>
      </c>
      <c r="Q374" s="51"/>
      <c r="R374" s="51"/>
      <c r="S374" s="51"/>
      <c r="T374" s="97">
        <f t="shared" si="69"/>
        <v>0.38541666666666663</v>
      </c>
      <c r="U374" s="97">
        <f t="shared" si="70"/>
        <v>0.375</v>
      </c>
      <c r="V374" s="41" t="str">
        <f>IFERROR(VLOOKUP(L374,'[1]ZESTAWIENIE NUMERÓW BOCZNYCH'!$A:$B,1,0),"")</f>
        <v/>
      </c>
      <c r="W374" s="51" t="str">
        <f>IFERROR(VLOOKUP(V374,'[1]ZESTAWIENIE NUMERÓW BOCZNYCH'!$A:$B,2,0),P374)</f>
        <v>T</v>
      </c>
      <c r="X374" s="51">
        <f>VLOOKUP(W374,'[1]LICZBA MIEJSC'!$A:$C,2,0)</f>
        <v>55</v>
      </c>
      <c r="Y374" s="51">
        <f>VLOOKUP(W374,'[1]LICZBA MIEJSC'!$A:$C,3,0)</f>
        <v>0</v>
      </c>
      <c r="Z374" s="51">
        <f t="shared" si="66"/>
        <v>55</v>
      </c>
      <c r="AA374" s="41">
        <f t="shared" si="67"/>
        <v>28</v>
      </c>
      <c r="AB374" s="101">
        <f t="shared" si="68"/>
        <v>0.50909090909090904</v>
      </c>
    </row>
    <row r="375" spans="1:28" x14ac:dyDescent="0.25">
      <c r="A375" s="28" t="s">
        <v>275</v>
      </c>
      <c r="B375" s="159">
        <v>374</v>
      </c>
      <c r="C375" s="318">
        <v>6</v>
      </c>
      <c r="D375" s="318"/>
      <c r="E375" s="318"/>
      <c r="F375" s="318" t="s">
        <v>276</v>
      </c>
      <c r="G375" s="141" t="str">
        <f t="shared" si="65"/>
        <v>rk_15</v>
      </c>
      <c r="H375" s="141" t="s">
        <v>619</v>
      </c>
      <c r="I375" s="139">
        <v>43270</v>
      </c>
      <c r="J375" s="145" t="s">
        <v>158</v>
      </c>
      <c r="K375" s="155" t="s">
        <v>158</v>
      </c>
      <c r="L375" s="318"/>
      <c r="M375" s="141" t="s">
        <v>623</v>
      </c>
      <c r="N375" s="43">
        <v>0.39513888888888887</v>
      </c>
      <c r="O375" s="51">
        <v>2</v>
      </c>
      <c r="P375" s="51" t="s">
        <v>16</v>
      </c>
      <c r="Q375" s="51"/>
      <c r="R375" s="51"/>
      <c r="S375" s="51"/>
      <c r="T375" s="97">
        <f t="shared" si="69"/>
        <v>0.38541666666666663</v>
      </c>
      <c r="U375" s="97">
        <f t="shared" si="70"/>
        <v>0.375</v>
      </c>
      <c r="V375" s="41" t="str">
        <f>IFERROR(VLOOKUP(L375,'[1]ZESTAWIENIE NUMERÓW BOCZNYCH'!$A:$B,1,0),"")</f>
        <v/>
      </c>
      <c r="W375" s="51" t="str">
        <f>IFERROR(VLOOKUP(V375,'[1]ZESTAWIENIE NUMERÓW BOCZNYCH'!$A:$B,2,0),P375)</f>
        <v>B</v>
      </c>
      <c r="X375" s="51">
        <f>VLOOKUP(W375,'[1]LICZBA MIEJSC'!$A:$C,2,0)</f>
        <v>20</v>
      </c>
      <c r="Y375" s="51">
        <f>VLOOKUP(W375,'[1]LICZBA MIEJSC'!$A:$C,3,0)</f>
        <v>0</v>
      </c>
      <c r="Z375" s="51">
        <f t="shared" si="66"/>
        <v>20</v>
      </c>
      <c r="AA375" s="41">
        <f t="shared" si="67"/>
        <v>10</v>
      </c>
      <c r="AB375" s="101">
        <f t="shared" si="68"/>
        <v>0.5</v>
      </c>
    </row>
    <row r="376" spans="1:28" x14ac:dyDescent="0.25">
      <c r="A376" s="28" t="s">
        <v>275</v>
      </c>
      <c r="B376" s="159">
        <v>375</v>
      </c>
      <c r="C376" s="318">
        <v>6</v>
      </c>
      <c r="D376" s="318"/>
      <c r="E376" s="318"/>
      <c r="F376" s="318" t="s">
        <v>276</v>
      </c>
      <c r="G376" s="141" t="str">
        <f t="shared" si="65"/>
        <v>rk_15</v>
      </c>
      <c r="H376" s="141" t="s">
        <v>620</v>
      </c>
      <c r="I376" s="139">
        <v>43270</v>
      </c>
      <c r="J376" s="145" t="s">
        <v>157</v>
      </c>
      <c r="K376" s="168" t="s">
        <v>313</v>
      </c>
      <c r="L376" s="318"/>
      <c r="M376" s="157"/>
      <c r="N376" s="43">
        <v>0.40208333333333335</v>
      </c>
      <c r="O376" s="51">
        <v>1</v>
      </c>
      <c r="P376" s="51" t="s">
        <v>12</v>
      </c>
      <c r="Q376" s="51"/>
      <c r="R376" s="51"/>
      <c r="S376" s="51"/>
      <c r="T376" s="97">
        <f t="shared" si="69"/>
        <v>0.39583333333333331</v>
      </c>
      <c r="U376" s="97">
        <f t="shared" si="70"/>
        <v>0.375</v>
      </c>
      <c r="V376" s="41" t="str">
        <f>IFERROR(VLOOKUP(L376,'[1]ZESTAWIENIE NUMERÓW BOCZNYCH'!$A:$B,1,0),"")</f>
        <v/>
      </c>
      <c r="W376" s="51" t="str">
        <f>IFERROR(VLOOKUP(V376,'[1]ZESTAWIENIE NUMERÓW BOCZNYCH'!$A:$B,2,0),P376)</f>
        <v>T</v>
      </c>
      <c r="X376" s="51">
        <f>VLOOKUP(W376,'[1]LICZBA MIEJSC'!$A:$C,2,0)</f>
        <v>55</v>
      </c>
      <c r="Y376" s="51">
        <f>VLOOKUP(W376,'[1]LICZBA MIEJSC'!$A:$C,3,0)</f>
        <v>0</v>
      </c>
      <c r="Z376" s="51">
        <f t="shared" si="66"/>
        <v>55</v>
      </c>
      <c r="AA376" s="41">
        <f t="shared" si="67"/>
        <v>6</v>
      </c>
      <c r="AB376" s="101">
        <f t="shared" si="68"/>
        <v>0.10909090909090909</v>
      </c>
    </row>
    <row r="377" spans="1:28" x14ac:dyDescent="0.25">
      <c r="A377" s="28" t="s">
        <v>275</v>
      </c>
      <c r="B377" s="159">
        <v>376</v>
      </c>
      <c r="C377" s="318">
        <v>6</v>
      </c>
      <c r="D377" s="318"/>
      <c r="E377" s="318"/>
      <c r="F377" s="318" t="s">
        <v>276</v>
      </c>
      <c r="G377" s="141" t="str">
        <f t="shared" ref="G377:G440" si="71">IF(ISERROR(RIGHT(LEFT(F377,FIND("_",MID(F377,4,150))+2))*1),LEFT(F377,FIND("_",MID(F377,4,150))+1),LEFT(F377,FIND("_",MID(F377,4,150))+2))</f>
        <v>rk_15</v>
      </c>
      <c r="H377" s="141" t="s">
        <v>619</v>
      </c>
      <c r="I377" s="139">
        <v>43270</v>
      </c>
      <c r="J377" s="48" t="s">
        <v>141</v>
      </c>
      <c r="K377" s="168" t="s">
        <v>133</v>
      </c>
      <c r="L377" s="318"/>
      <c r="M377" s="157"/>
      <c r="N377" s="43">
        <v>0.40833333333333338</v>
      </c>
      <c r="O377" s="51">
        <v>2</v>
      </c>
      <c r="P377" s="51" t="s">
        <v>12</v>
      </c>
      <c r="Q377" s="51"/>
      <c r="R377" s="51"/>
      <c r="S377" s="51"/>
      <c r="T377" s="97">
        <f t="shared" si="69"/>
        <v>0.40625</v>
      </c>
      <c r="U377" s="97">
        <f t="shared" si="70"/>
        <v>0.375</v>
      </c>
      <c r="V377" s="41" t="str">
        <f>IFERROR(VLOOKUP(L377,'[1]ZESTAWIENIE NUMERÓW BOCZNYCH'!$A:$B,1,0),"")</f>
        <v/>
      </c>
      <c r="W377" s="51" t="str">
        <f>IFERROR(VLOOKUP(V377,'[1]ZESTAWIENIE NUMERÓW BOCZNYCH'!$A:$B,2,0),P377)</f>
        <v>T</v>
      </c>
      <c r="X377" s="51">
        <f>VLOOKUP(W377,'[1]LICZBA MIEJSC'!$A:$C,2,0)</f>
        <v>55</v>
      </c>
      <c r="Y377" s="51">
        <f>VLOOKUP(W377,'[1]LICZBA MIEJSC'!$A:$C,3,0)</f>
        <v>0</v>
      </c>
      <c r="Z377" s="51">
        <f t="shared" ref="Z377:Z440" si="72">X377+Y377</f>
        <v>55</v>
      </c>
      <c r="AA377" s="41">
        <f t="shared" ref="AA377:AA440" si="73">ROUND(IF(O377=$AD$1,0,IF(O377=$AF$1,Z377*0.1,IF(O377=$AH$1,X377/2,IF(O377=$AJ$1,X377*0.9,IF(O377=$AL$1,X377+(Y377*0.5),IF(O377=$AN$1,Z377*0.9,IF(O377=$AP$1,Z377*1.1,"BŁĄD"))))))),0)</f>
        <v>28</v>
      </c>
      <c r="AB377" s="101">
        <f t="shared" ref="AB377:AB440" si="74">AA377/Z377</f>
        <v>0.50909090909090904</v>
      </c>
    </row>
    <row r="378" spans="1:28" x14ac:dyDescent="0.25">
      <c r="A378" s="28" t="s">
        <v>275</v>
      </c>
      <c r="B378" s="159">
        <v>377</v>
      </c>
      <c r="C378" s="318">
        <v>6</v>
      </c>
      <c r="D378" s="318"/>
      <c r="E378" s="318"/>
      <c r="F378" s="318" t="s">
        <v>276</v>
      </c>
      <c r="G378" s="141" t="str">
        <f t="shared" si="71"/>
        <v>rk_15</v>
      </c>
      <c r="H378" s="141" t="s">
        <v>620</v>
      </c>
      <c r="I378" s="139">
        <v>43270</v>
      </c>
      <c r="J378" s="317" t="s">
        <v>158</v>
      </c>
      <c r="K378" s="155" t="s">
        <v>158</v>
      </c>
      <c r="L378" s="318"/>
      <c r="M378" s="157"/>
      <c r="N378" s="43">
        <v>0.40972222222222227</v>
      </c>
      <c r="O378" s="51">
        <v>1</v>
      </c>
      <c r="P378" s="51" t="s">
        <v>12</v>
      </c>
      <c r="Q378" s="51"/>
      <c r="R378" s="51"/>
      <c r="S378" s="51"/>
      <c r="T378" s="97">
        <f t="shared" si="69"/>
        <v>0.40625</v>
      </c>
      <c r="U378" s="97">
        <f t="shared" si="70"/>
        <v>0.375</v>
      </c>
      <c r="V378" s="41" t="str">
        <f>IFERROR(VLOOKUP(L378,'[1]ZESTAWIENIE NUMERÓW BOCZNYCH'!$A:$B,1,0),"")</f>
        <v/>
      </c>
      <c r="W378" s="51" t="str">
        <f>IFERROR(VLOOKUP(V378,'[1]ZESTAWIENIE NUMERÓW BOCZNYCH'!$A:$B,2,0),P378)</f>
        <v>T</v>
      </c>
      <c r="X378" s="51">
        <f>VLOOKUP(W378,'[1]LICZBA MIEJSC'!$A:$C,2,0)</f>
        <v>55</v>
      </c>
      <c r="Y378" s="51">
        <f>VLOOKUP(W378,'[1]LICZBA MIEJSC'!$A:$C,3,0)</f>
        <v>0</v>
      </c>
      <c r="Z378" s="51">
        <f t="shared" si="72"/>
        <v>55</v>
      </c>
      <c r="AA378" s="41">
        <f t="shared" si="73"/>
        <v>6</v>
      </c>
      <c r="AB378" s="101">
        <f t="shared" si="74"/>
        <v>0.10909090909090909</v>
      </c>
    </row>
    <row r="379" spans="1:28" x14ac:dyDescent="0.25">
      <c r="A379" s="28" t="s">
        <v>275</v>
      </c>
      <c r="B379" s="159">
        <v>378</v>
      </c>
      <c r="C379" s="318">
        <v>6</v>
      </c>
      <c r="D379" s="318"/>
      <c r="E379" s="318"/>
      <c r="F379" s="318" t="s">
        <v>276</v>
      </c>
      <c r="G379" s="141" t="str">
        <f t="shared" si="71"/>
        <v>rk_15</v>
      </c>
      <c r="H379" s="141" t="s">
        <v>619</v>
      </c>
      <c r="I379" s="139">
        <v>43270</v>
      </c>
      <c r="J379" s="317" t="s">
        <v>158</v>
      </c>
      <c r="K379" s="155" t="s">
        <v>158</v>
      </c>
      <c r="L379" s="318"/>
      <c r="M379" s="157"/>
      <c r="N379" s="43">
        <v>0.41041666666666665</v>
      </c>
      <c r="O379" s="51">
        <v>0</v>
      </c>
      <c r="P379" s="51" t="s">
        <v>12</v>
      </c>
      <c r="Q379" s="51"/>
      <c r="R379" s="51"/>
      <c r="S379" s="51"/>
      <c r="T379" s="97">
        <f t="shared" si="69"/>
        <v>0.40625</v>
      </c>
      <c r="U379" s="97">
        <f t="shared" si="70"/>
        <v>0.375</v>
      </c>
      <c r="V379" s="41" t="str">
        <f>IFERROR(VLOOKUP(L379,'[1]ZESTAWIENIE NUMERÓW BOCZNYCH'!$A:$B,1,0),"")</f>
        <v/>
      </c>
      <c r="W379" s="51" t="str">
        <f>IFERROR(VLOOKUP(V379,'[1]ZESTAWIENIE NUMERÓW BOCZNYCH'!$A:$B,2,0),P379)</f>
        <v>T</v>
      </c>
      <c r="X379" s="51">
        <f>VLOOKUP(W379,'[1]LICZBA MIEJSC'!$A:$C,2,0)</f>
        <v>55</v>
      </c>
      <c r="Y379" s="51">
        <f>VLOOKUP(W379,'[1]LICZBA MIEJSC'!$A:$C,3,0)</f>
        <v>0</v>
      </c>
      <c r="Z379" s="51">
        <f t="shared" si="72"/>
        <v>55</v>
      </c>
      <c r="AA379" s="41">
        <f t="shared" si="73"/>
        <v>0</v>
      </c>
      <c r="AB379" s="101">
        <f t="shared" si="74"/>
        <v>0</v>
      </c>
    </row>
    <row r="380" spans="1:28" x14ac:dyDescent="0.25">
      <c r="A380" s="28" t="s">
        <v>275</v>
      </c>
      <c r="B380" s="159">
        <v>379</v>
      </c>
      <c r="C380" s="318">
        <v>6</v>
      </c>
      <c r="D380" s="318"/>
      <c r="E380" s="318"/>
      <c r="F380" s="318" t="s">
        <v>276</v>
      </c>
      <c r="G380" s="141" t="str">
        <f t="shared" si="71"/>
        <v>rk_15</v>
      </c>
      <c r="H380" s="141" t="s">
        <v>619</v>
      </c>
      <c r="I380" s="139">
        <v>43270</v>
      </c>
      <c r="J380" s="316" t="s">
        <v>141</v>
      </c>
      <c r="K380" s="140" t="s">
        <v>284</v>
      </c>
      <c r="L380" s="314"/>
      <c r="M380" s="157" t="s">
        <v>270</v>
      </c>
      <c r="N380" s="43">
        <v>0.41111111111111115</v>
      </c>
      <c r="O380" s="51">
        <v>1</v>
      </c>
      <c r="P380" s="51" t="s">
        <v>12</v>
      </c>
      <c r="Q380" s="51"/>
      <c r="R380" s="51"/>
      <c r="S380" s="51"/>
      <c r="T380" s="97">
        <f t="shared" si="69"/>
        <v>0.40625</v>
      </c>
      <c r="U380" s="97">
        <f t="shared" si="70"/>
        <v>0.375</v>
      </c>
      <c r="V380" s="41" t="str">
        <f>IFERROR(VLOOKUP(L380,'[1]ZESTAWIENIE NUMERÓW BOCZNYCH'!$A:$B,1,0),"")</f>
        <v/>
      </c>
      <c r="W380" s="51" t="str">
        <f>IFERROR(VLOOKUP(V380,'[1]ZESTAWIENIE NUMERÓW BOCZNYCH'!$A:$B,2,0),P380)</f>
        <v>T</v>
      </c>
      <c r="X380" s="51">
        <f>VLOOKUP(W380,'[1]LICZBA MIEJSC'!$A:$C,2,0)</f>
        <v>55</v>
      </c>
      <c r="Y380" s="51">
        <f>VLOOKUP(W380,'[1]LICZBA MIEJSC'!$A:$C,3,0)</f>
        <v>0</v>
      </c>
      <c r="Z380" s="51">
        <f t="shared" si="72"/>
        <v>55</v>
      </c>
      <c r="AA380" s="41">
        <f t="shared" si="73"/>
        <v>6</v>
      </c>
      <c r="AB380" s="101">
        <f t="shared" si="74"/>
        <v>0.10909090909090909</v>
      </c>
    </row>
    <row r="381" spans="1:28" x14ac:dyDescent="0.25">
      <c r="A381" s="28" t="s">
        <v>275</v>
      </c>
      <c r="B381" s="159">
        <v>380</v>
      </c>
      <c r="C381" s="318">
        <v>6</v>
      </c>
      <c r="D381" s="318"/>
      <c r="E381" s="318"/>
      <c r="F381" s="318" t="s">
        <v>276</v>
      </c>
      <c r="G381" s="141" t="str">
        <f t="shared" si="71"/>
        <v>rk_15</v>
      </c>
      <c r="H381" s="141" t="s">
        <v>620</v>
      </c>
      <c r="I381" s="139">
        <v>43270</v>
      </c>
      <c r="J381" s="317" t="s">
        <v>157</v>
      </c>
      <c r="K381" s="140" t="s">
        <v>292</v>
      </c>
      <c r="L381" s="318"/>
      <c r="M381" s="170" t="s">
        <v>126</v>
      </c>
      <c r="N381" s="43">
        <v>0.41319444444444442</v>
      </c>
      <c r="O381" s="51">
        <v>1</v>
      </c>
      <c r="P381" s="51" t="s">
        <v>12</v>
      </c>
      <c r="Q381" s="51"/>
      <c r="R381" s="51"/>
      <c r="S381" s="51"/>
      <c r="T381" s="97">
        <f t="shared" si="69"/>
        <v>0.40625</v>
      </c>
      <c r="U381" s="97">
        <f t="shared" si="70"/>
        <v>0.375</v>
      </c>
      <c r="V381" s="41" t="str">
        <f>IFERROR(VLOOKUP(L381,'[1]ZESTAWIENIE NUMERÓW BOCZNYCH'!$A:$B,1,0),"")</f>
        <v/>
      </c>
      <c r="W381" s="51" t="str">
        <f>IFERROR(VLOOKUP(V381,'[1]ZESTAWIENIE NUMERÓW BOCZNYCH'!$A:$B,2,0),P381)</f>
        <v>T</v>
      </c>
      <c r="X381" s="51">
        <f>VLOOKUP(W381,'[1]LICZBA MIEJSC'!$A:$C,2,0)</f>
        <v>55</v>
      </c>
      <c r="Y381" s="51">
        <f>VLOOKUP(W381,'[1]LICZBA MIEJSC'!$A:$C,3,0)</f>
        <v>0</v>
      </c>
      <c r="Z381" s="51">
        <f t="shared" si="72"/>
        <v>55</v>
      </c>
      <c r="AA381" s="41">
        <f t="shared" si="73"/>
        <v>6</v>
      </c>
      <c r="AB381" s="101">
        <f t="shared" si="74"/>
        <v>0.10909090909090909</v>
      </c>
    </row>
    <row r="382" spans="1:28" x14ac:dyDescent="0.25">
      <c r="A382" s="28" t="s">
        <v>275</v>
      </c>
      <c r="B382" s="159">
        <v>381</v>
      </c>
      <c r="C382" s="318">
        <v>1</v>
      </c>
      <c r="D382" s="318"/>
      <c r="E382" s="318"/>
      <c r="F382" s="318" t="s">
        <v>276</v>
      </c>
      <c r="G382" s="141" t="str">
        <f t="shared" si="71"/>
        <v>rk_15</v>
      </c>
      <c r="H382" s="141" t="s">
        <v>620</v>
      </c>
      <c r="I382" s="139">
        <v>43270</v>
      </c>
      <c r="J382" s="48" t="s">
        <v>141</v>
      </c>
      <c r="K382" s="168" t="s">
        <v>188</v>
      </c>
      <c r="L382" s="318"/>
      <c r="M382" s="170" t="s">
        <v>126</v>
      </c>
      <c r="N382" s="43">
        <v>0.6</v>
      </c>
      <c r="O382" s="51">
        <v>2</v>
      </c>
      <c r="P382" s="51" t="s">
        <v>12</v>
      </c>
      <c r="Q382" s="51"/>
      <c r="R382" s="51"/>
      <c r="S382" s="51"/>
      <c r="T382" s="97">
        <f t="shared" si="69"/>
        <v>0.59375</v>
      </c>
      <c r="U382" s="97">
        <f t="shared" si="70"/>
        <v>0.58333333333333326</v>
      </c>
      <c r="V382" s="41" t="str">
        <f>IFERROR(VLOOKUP(L382,'[1]ZESTAWIENIE NUMERÓW BOCZNYCH'!$A:$B,1,0),"")</f>
        <v/>
      </c>
      <c r="W382" s="51" t="str">
        <f>IFERROR(VLOOKUP(V382,'[1]ZESTAWIENIE NUMERÓW BOCZNYCH'!$A:$B,2,0),P382)</f>
        <v>T</v>
      </c>
      <c r="X382" s="51">
        <f>VLOOKUP(W382,'[1]LICZBA MIEJSC'!$A:$C,2,0)</f>
        <v>55</v>
      </c>
      <c r="Y382" s="51">
        <f>VLOOKUP(W382,'[1]LICZBA MIEJSC'!$A:$C,3,0)</f>
        <v>0</v>
      </c>
      <c r="Z382" s="51">
        <f t="shared" si="72"/>
        <v>55</v>
      </c>
      <c r="AA382" s="41">
        <f t="shared" si="73"/>
        <v>28</v>
      </c>
      <c r="AB382" s="101">
        <f t="shared" si="74"/>
        <v>0.50909090909090904</v>
      </c>
    </row>
    <row r="383" spans="1:28" x14ac:dyDescent="0.25">
      <c r="A383" s="28" t="s">
        <v>275</v>
      </c>
      <c r="B383" s="159">
        <v>382</v>
      </c>
      <c r="C383" s="318">
        <v>1</v>
      </c>
      <c r="D383" s="318"/>
      <c r="E383" s="318"/>
      <c r="F383" s="318" t="s">
        <v>276</v>
      </c>
      <c r="G383" s="141" t="str">
        <f t="shared" si="71"/>
        <v>rk_15</v>
      </c>
      <c r="H383" s="141" t="s">
        <v>620</v>
      </c>
      <c r="I383" s="139">
        <v>43270</v>
      </c>
      <c r="J383" s="48" t="s">
        <v>141</v>
      </c>
      <c r="K383" s="168" t="s">
        <v>299</v>
      </c>
      <c r="L383" s="318"/>
      <c r="M383" s="170" t="s">
        <v>126</v>
      </c>
      <c r="N383" s="43">
        <v>0.60138888888888886</v>
      </c>
      <c r="O383" s="51">
        <v>1</v>
      </c>
      <c r="P383" s="51" t="s">
        <v>12</v>
      </c>
      <c r="Q383" s="51"/>
      <c r="R383" s="51"/>
      <c r="S383" s="51"/>
      <c r="T383" s="97">
        <f t="shared" si="69"/>
        <v>0.59375</v>
      </c>
      <c r="U383" s="97">
        <f t="shared" si="70"/>
        <v>0.58333333333333326</v>
      </c>
      <c r="V383" s="41" t="str">
        <f>IFERROR(VLOOKUP(L383,'[1]ZESTAWIENIE NUMERÓW BOCZNYCH'!$A:$B,1,0),"")</f>
        <v/>
      </c>
      <c r="W383" s="51" t="str">
        <f>IFERROR(VLOOKUP(V383,'[1]ZESTAWIENIE NUMERÓW BOCZNYCH'!$A:$B,2,0),P383)</f>
        <v>T</v>
      </c>
      <c r="X383" s="51">
        <f>VLOOKUP(W383,'[1]LICZBA MIEJSC'!$A:$C,2,0)</f>
        <v>55</v>
      </c>
      <c r="Y383" s="51">
        <f>VLOOKUP(W383,'[1]LICZBA MIEJSC'!$A:$C,3,0)</f>
        <v>0</v>
      </c>
      <c r="Z383" s="51">
        <f t="shared" si="72"/>
        <v>55</v>
      </c>
      <c r="AA383" s="41">
        <f t="shared" si="73"/>
        <v>6</v>
      </c>
      <c r="AB383" s="101">
        <f t="shared" si="74"/>
        <v>0.10909090909090909</v>
      </c>
    </row>
    <row r="384" spans="1:28" x14ac:dyDescent="0.25">
      <c r="A384" s="28" t="s">
        <v>275</v>
      </c>
      <c r="B384" s="159">
        <v>383</v>
      </c>
      <c r="C384" s="318">
        <v>1</v>
      </c>
      <c r="D384" s="318"/>
      <c r="E384" s="318"/>
      <c r="F384" s="318" t="s">
        <v>276</v>
      </c>
      <c r="G384" s="141" t="str">
        <f t="shared" si="71"/>
        <v>rk_15</v>
      </c>
      <c r="H384" s="141" t="s">
        <v>620</v>
      </c>
      <c r="I384" s="139">
        <v>43270</v>
      </c>
      <c r="J384" s="48" t="s">
        <v>142</v>
      </c>
      <c r="K384" s="168" t="s">
        <v>314</v>
      </c>
      <c r="L384" s="318"/>
      <c r="M384" s="157"/>
      <c r="N384" s="43">
        <v>0.61319444444444449</v>
      </c>
      <c r="O384" s="51">
        <v>0</v>
      </c>
      <c r="P384" s="51" t="s">
        <v>12</v>
      </c>
      <c r="Q384" s="51"/>
      <c r="R384" s="51"/>
      <c r="S384" s="51"/>
      <c r="T384" s="97">
        <f t="shared" si="69"/>
        <v>0.60416666666666663</v>
      </c>
      <c r="U384" s="97">
        <f t="shared" si="70"/>
        <v>0.58333333333333326</v>
      </c>
      <c r="V384" s="41" t="str">
        <f>IFERROR(VLOOKUP(L384,'[1]ZESTAWIENIE NUMERÓW BOCZNYCH'!$A:$B,1,0),"")</f>
        <v/>
      </c>
      <c r="W384" s="51" t="str">
        <f>IFERROR(VLOOKUP(V384,'[1]ZESTAWIENIE NUMERÓW BOCZNYCH'!$A:$B,2,0),P384)</f>
        <v>T</v>
      </c>
      <c r="X384" s="51">
        <f>VLOOKUP(W384,'[1]LICZBA MIEJSC'!$A:$C,2,0)</f>
        <v>55</v>
      </c>
      <c r="Y384" s="51">
        <f>VLOOKUP(W384,'[1]LICZBA MIEJSC'!$A:$C,3,0)</f>
        <v>0</v>
      </c>
      <c r="Z384" s="51">
        <f t="shared" si="72"/>
        <v>55</v>
      </c>
      <c r="AA384" s="41">
        <f t="shared" si="73"/>
        <v>0</v>
      </c>
      <c r="AB384" s="101">
        <f t="shared" si="74"/>
        <v>0</v>
      </c>
    </row>
    <row r="385" spans="1:28" x14ac:dyDescent="0.25">
      <c r="A385" s="28" t="s">
        <v>275</v>
      </c>
      <c r="B385" s="159">
        <v>384</v>
      </c>
      <c r="C385" s="318">
        <v>1</v>
      </c>
      <c r="D385" s="318"/>
      <c r="E385" s="318"/>
      <c r="F385" s="318" t="s">
        <v>276</v>
      </c>
      <c r="G385" s="141" t="str">
        <f t="shared" si="71"/>
        <v>rk_15</v>
      </c>
      <c r="H385" s="141" t="s">
        <v>622</v>
      </c>
      <c r="I385" s="139">
        <v>43270</v>
      </c>
      <c r="J385" s="48" t="s">
        <v>141</v>
      </c>
      <c r="K385" s="144" t="s">
        <v>282</v>
      </c>
      <c r="L385" s="318"/>
      <c r="M385" s="157"/>
      <c r="N385" s="43">
        <v>0.62291666666666667</v>
      </c>
      <c r="O385" s="51">
        <v>2</v>
      </c>
      <c r="P385" s="51" t="s">
        <v>12</v>
      </c>
      <c r="Q385" s="51"/>
      <c r="R385" s="51"/>
      <c r="S385" s="51"/>
      <c r="T385" s="97">
        <f t="shared" si="69"/>
        <v>0.61458333333333326</v>
      </c>
      <c r="U385" s="97">
        <f t="shared" si="70"/>
        <v>0.58333333333333326</v>
      </c>
      <c r="V385" s="41" t="str">
        <f>IFERROR(VLOOKUP(L385,'[1]ZESTAWIENIE NUMERÓW BOCZNYCH'!$A:$B,1,0),"")</f>
        <v/>
      </c>
      <c r="W385" s="51" t="str">
        <f>IFERROR(VLOOKUP(V385,'[1]ZESTAWIENIE NUMERÓW BOCZNYCH'!$A:$B,2,0),P385)</f>
        <v>T</v>
      </c>
      <c r="X385" s="51">
        <f>VLOOKUP(W385,'[1]LICZBA MIEJSC'!$A:$C,2,0)</f>
        <v>55</v>
      </c>
      <c r="Y385" s="51">
        <f>VLOOKUP(W385,'[1]LICZBA MIEJSC'!$A:$C,3,0)</f>
        <v>0</v>
      </c>
      <c r="Z385" s="51">
        <f t="shared" si="72"/>
        <v>55</v>
      </c>
      <c r="AA385" s="41">
        <f t="shared" si="73"/>
        <v>28</v>
      </c>
      <c r="AB385" s="101">
        <f t="shared" si="74"/>
        <v>0.50909090909090904</v>
      </c>
    </row>
    <row r="386" spans="1:28" x14ac:dyDescent="0.25">
      <c r="A386" s="28" t="s">
        <v>275</v>
      </c>
      <c r="B386" s="159">
        <v>385</v>
      </c>
      <c r="C386" s="318">
        <v>1</v>
      </c>
      <c r="D386" s="318"/>
      <c r="E386" s="318"/>
      <c r="F386" s="318" t="s">
        <v>276</v>
      </c>
      <c r="G386" s="141" t="str">
        <f t="shared" si="71"/>
        <v>rk_15</v>
      </c>
      <c r="H386" s="141" t="s">
        <v>620</v>
      </c>
      <c r="I386" s="139">
        <v>43270</v>
      </c>
      <c r="J386" s="42" t="s">
        <v>142</v>
      </c>
      <c r="K386" s="168" t="s">
        <v>315</v>
      </c>
      <c r="L386" s="318"/>
      <c r="M386" s="157"/>
      <c r="N386" s="43">
        <v>0.62708333333333333</v>
      </c>
      <c r="O386" s="51">
        <v>3</v>
      </c>
      <c r="P386" s="51" t="s">
        <v>12</v>
      </c>
      <c r="Q386" s="51"/>
      <c r="R386" s="51"/>
      <c r="S386" s="51"/>
      <c r="T386" s="97">
        <f t="shared" si="69"/>
        <v>0.625</v>
      </c>
      <c r="U386" s="97">
        <f t="shared" si="70"/>
        <v>0.625</v>
      </c>
      <c r="V386" s="41" t="str">
        <f>IFERROR(VLOOKUP(L386,'[1]ZESTAWIENIE NUMERÓW BOCZNYCH'!$A:$B,1,0),"")</f>
        <v/>
      </c>
      <c r="W386" s="51" t="str">
        <f>IFERROR(VLOOKUP(V386,'[1]ZESTAWIENIE NUMERÓW BOCZNYCH'!$A:$B,2,0),P386)</f>
        <v>T</v>
      </c>
      <c r="X386" s="51">
        <f>VLOOKUP(W386,'[1]LICZBA MIEJSC'!$A:$C,2,0)</f>
        <v>55</v>
      </c>
      <c r="Y386" s="51">
        <f>VLOOKUP(W386,'[1]LICZBA MIEJSC'!$A:$C,3,0)</f>
        <v>0</v>
      </c>
      <c r="Z386" s="51">
        <f t="shared" si="72"/>
        <v>55</v>
      </c>
      <c r="AA386" s="41">
        <f t="shared" si="73"/>
        <v>50</v>
      </c>
      <c r="AB386" s="101">
        <f t="shared" si="74"/>
        <v>0.90909090909090906</v>
      </c>
    </row>
    <row r="387" spans="1:28" x14ac:dyDescent="0.25">
      <c r="A387" s="28" t="s">
        <v>275</v>
      </c>
      <c r="B387" s="159">
        <v>386</v>
      </c>
      <c r="C387" s="318">
        <v>1</v>
      </c>
      <c r="D387" s="318"/>
      <c r="E387" s="318"/>
      <c r="F387" s="318" t="s">
        <v>276</v>
      </c>
      <c r="G387" s="141" t="str">
        <f t="shared" si="71"/>
        <v>rk_15</v>
      </c>
      <c r="H387" s="141" t="s">
        <v>619</v>
      </c>
      <c r="I387" s="139">
        <v>43270</v>
      </c>
      <c r="J387" s="315" t="s">
        <v>142</v>
      </c>
      <c r="K387" s="168" t="s">
        <v>307</v>
      </c>
      <c r="L387" s="318"/>
      <c r="M387" s="157"/>
      <c r="N387" s="43">
        <v>0.63402777777777775</v>
      </c>
      <c r="O387" s="51">
        <v>3</v>
      </c>
      <c r="P387" s="51" t="s">
        <v>16</v>
      </c>
      <c r="Q387" s="51"/>
      <c r="R387" s="51"/>
      <c r="S387" s="51"/>
      <c r="T387" s="97">
        <f t="shared" ref="T387:T450" si="75">FLOOR(N387,"0:15")</f>
        <v>0.625</v>
      </c>
      <c r="U387" s="97">
        <f t="shared" ref="U387:U450" si="76">FLOOR(N387,TIME(1,0,0))</f>
        <v>0.625</v>
      </c>
      <c r="V387" s="41" t="str">
        <f>IFERROR(VLOOKUP(L387,'[1]ZESTAWIENIE NUMERÓW BOCZNYCH'!$A:$B,1,0),"")</f>
        <v/>
      </c>
      <c r="W387" s="51" t="str">
        <f>IFERROR(VLOOKUP(V387,'[1]ZESTAWIENIE NUMERÓW BOCZNYCH'!$A:$B,2,0),P387)</f>
        <v>B</v>
      </c>
      <c r="X387" s="51">
        <f>VLOOKUP(W387,'[1]LICZBA MIEJSC'!$A:$C,2,0)</f>
        <v>20</v>
      </c>
      <c r="Y387" s="51">
        <f>VLOOKUP(W387,'[1]LICZBA MIEJSC'!$A:$C,3,0)</f>
        <v>0</v>
      </c>
      <c r="Z387" s="51">
        <f t="shared" si="72"/>
        <v>20</v>
      </c>
      <c r="AA387" s="41">
        <f t="shared" si="73"/>
        <v>18</v>
      </c>
      <c r="AB387" s="101">
        <f t="shared" si="74"/>
        <v>0.9</v>
      </c>
    </row>
    <row r="388" spans="1:28" x14ac:dyDescent="0.25">
      <c r="A388" s="28" t="s">
        <v>275</v>
      </c>
      <c r="B388" s="159">
        <v>387</v>
      </c>
      <c r="C388" s="318">
        <v>1</v>
      </c>
      <c r="D388" s="318"/>
      <c r="E388" s="318"/>
      <c r="F388" s="318" t="s">
        <v>276</v>
      </c>
      <c r="G388" s="141" t="str">
        <f t="shared" si="71"/>
        <v>rk_15</v>
      </c>
      <c r="H388" s="141" t="s">
        <v>620</v>
      </c>
      <c r="I388" s="139">
        <v>43270</v>
      </c>
      <c r="J388" s="313" t="s">
        <v>142</v>
      </c>
      <c r="K388" s="168" t="s">
        <v>259</v>
      </c>
      <c r="L388" s="318"/>
      <c r="M388" s="157"/>
      <c r="N388" s="43">
        <v>0.64374999999999993</v>
      </c>
      <c r="O388" s="51">
        <v>4</v>
      </c>
      <c r="P388" s="51" t="s">
        <v>12</v>
      </c>
      <c r="Q388" s="51"/>
      <c r="R388" s="51"/>
      <c r="S388" s="51"/>
      <c r="T388" s="97">
        <f t="shared" si="75"/>
        <v>0.63541666666666663</v>
      </c>
      <c r="U388" s="97">
        <f t="shared" si="76"/>
        <v>0.625</v>
      </c>
      <c r="V388" s="41" t="str">
        <f>IFERROR(VLOOKUP(L388,'[1]ZESTAWIENIE NUMERÓW BOCZNYCH'!$A:$B,1,0),"")</f>
        <v/>
      </c>
      <c r="W388" s="51" t="str">
        <f>IFERROR(VLOOKUP(V388,'[1]ZESTAWIENIE NUMERÓW BOCZNYCH'!$A:$B,2,0),P388)</f>
        <v>T</v>
      </c>
      <c r="X388" s="51">
        <f>VLOOKUP(W388,'[1]LICZBA MIEJSC'!$A:$C,2,0)</f>
        <v>55</v>
      </c>
      <c r="Y388" s="51">
        <f>VLOOKUP(W388,'[1]LICZBA MIEJSC'!$A:$C,3,0)</f>
        <v>0</v>
      </c>
      <c r="Z388" s="51">
        <f t="shared" si="72"/>
        <v>55</v>
      </c>
      <c r="AA388" s="41">
        <f t="shared" si="73"/>
        <v>55</v>
      </c>
      <c r="AB388" s="101">
        <f t="shared" si="74"/>
        <v>1</v>
      </c>
    </row>
    <row r="389" spans="1:28" x14ac:dyDescent="0.25">
      <c r="A389" s="28" t="s">
        <v>275</v>
      </c>
      <c r="B389" s="159">
        <v>388</v>
      </c>
      <c r="C389" s="318">
        <v>1</v>
      </c>
      <c r="D389" s="318"/>
      <c r="E389" s="318"/>
      <c r="F389" s="318" t="s">
        <v>276</v>
      </c>
      <c r="G389" s="141" t="str">
        <f t="shared" si="71"/>
        <v>rk_15</v>
      </c>
      <c r="H389" s="141" t="s">
        <v>620</v>
      </c>
      <c r="I389" s="139">
        <v>43270</v>
      </c>
      <c r="J389" s="317" t="s">
        <v>158</v>
      </c>
      <c r="K389" s="155" t="s">
        <v>158</v>
      </c>
      <c r="L389" s="318"/>
      <c r="M389" s="170" t="s">
        <v>126</v>
      </c>
      <c r="N389" s="43">
        <v>0.65208333333333335</v>
      </c>
      <c r="O389" s="51">
        <v>3</v>
      </c>
      <c r="P389" s="51" t="s">
        <v>14</v>
      </c>
      <c r="Q389" s="51"/>
      <c r="R389" s="51"/>
      <c r="S389" s="51"/>
      <c r="T389" s="97">
        <f t="shared" si="75"/>
        <v>0.64583333333333326</v>
      </c>
      <c r="U389" s="97">
        <f t="shared" si="76"/>
        <v>0.625</v>
      </c>
      <c r="V389" s="41" t="str">
        <f>IFERROR(VLOOKUP(L389,'[1]ZESTAWIENIE NUMERÓW BOCZNYCH'!$A:$B,1,0),"")</f>
        <v/>
      </c>
      <c r="W389" s="51" t="str">
        <f>IFERROR(VLOOKUP(V389,'[1]ZESTAWIENIE NUMERÓW BOCZNYCH'!$A:$B,2,0),P389)</f>
        <v>AK</v>
      </c>
      <c r="X389" s="51">
        <f>VLOOKUP(W389,'[1]LICZBA MIEJSC'!$A:$C,2,0)</f>
        <v>20</v>
      </c>
      <c r="Y389" s="51">
        <f>VLOOKUP(W389,'[1]LICZBA MIEJSC'!$A:$C,3,0)</f>
        <v>60</v>
      </c>
      <c r="Z389" s="51">
        <f t="shared" si="72"/>
        <v>80</v>
      </c>
      <c r="AA389" s="41">
        <f t="shared" si="73"/>
        <v>18</v>
      </c>
      <c r="AB389" s="101">
        <f t="shared" si="74"/>
        <v>0.22500000000000001</v>
      </c>
    </row>
    <row r="390" spans="1:28" x14ac:dyDescent="0.25">
      <c r="A390" s="28" t="s">
        <v>275</v>
      </c>
      <c r="B390" s="159">
        <v>389</v>
      </c>
      <c r="C390" s="318">
        <v>1</v>
      </c>
      <c r="D390" s="318"/>
      <c r="E390" s="318"/>
      <c r="F390" s="318" t="s">
        <v>276</v>
      </c>
      <c r="G390" s="141" t="str">
        <f t="shared" si="71"/>
        <v>rk_15</v>
      </c>
      <c r="H390" s="141" t="s">
        <v>619</v>
      </c>
      <c r="I390" s="139">
        <v>43270</v>
      </c>
      <c r="J390" s="313" t="s">
        <v>142</v>
      </c>
      <c r="K390" s="168" t="s">
        <v>259</v>
      </c>
      <c r="L390" s="318"/>
      <c r="M390" s="157"/>
      <c r="N390" s="43">
        <v>0.65416666666666667</v>
      </c>
      <c r="O390" s="51">
        <v>4</v>
      </c>
      <c r="P390" s="51" t="s">
        <v>12</v>
      </c>
      <c r="Q390" s="51"/>
      <c r="R390" s="51"/>
      <c r="S390" s="51"/>
      <c r="T390" s="97">
        <f t="shared" si="75"/>
        <v>0.64583333333333326</v>
      </c>
      <c r="U390" s="97">
        <f t="shared" si="76"/>
        <v>0.625</v>
      </c>
      <c r="V390" s="41" t="str">
        <f>IFERROR(VLOOKUP(L390,'[1]ZESTAWIENIE NUMERÓW BOCZNYCH'!$A:$B,1,0),"")</f>
        <v/>
      </c>
      <c r="W390" s="51" t="str">
        <f>IFERROR(VLOOKUP(V390,'[1]ZESTAWIENIE NUMERÓW BOCZNYCH'!$A:$B,2,0),P390)</f>
        <v>T</v>
      </c>
      <c r="X390" s="51">
        <f>VLOOKUP(W390,'[1]LICZBA MIEJSC'!$A:$C,2,0)</f>
        <v>55</v>
      </c>
      <c r="Y390" s="51">
        <f>VLOOKUP(W390,'[1]LICZBA MIEJSC'!$A:$C,3,0)</f>
        <v>0</v>
      </c>
      <c r="Z390" s="51">
        <f t="shared" si="72"/>
        <v>55</v>
      </c>
      <c r="AA390" s="41">
        <f t="shared" si="73"/>
        <v>55</v>
      </c>
      <c r="AB390" s="101">
        <f t="shared" si="74"/>
        <v>1</v>
      </c>
    </row>
    <row r="391" spans="1:28" x14ac:dyDescent="0.25">
      <c r="A391" s="28" t="s">
        <v>275</v>
      </c>
      <c r="B391" s="159">
        <v>390</v>
      </c>
      <c r="C391" s="318">
        <v>1</v>
      </c>
      <c r="D391" s="318"/>
      <c r="E391" s="318"/>
      <c r="F391" s="318" t="s">
        <v>276</v>
      </c>
      <c r="G391" s="141" t="str">
        <f t="shared" si="71"/>
        <v>rk_15</v>
      </c>
      <c r="H391" s="141" t="s">
        <v>620</v>
      </c>
      <c r="I391" s="139">
        <v>43270</v>
      </c>
      <c r="J391" s="48" t="s">
        <v>141</v>
      </c>
      <c r="K391" s="144" t="s">
        <v>282</v>
      </c>
      <c r="L391" s="318"/>
      <c r="M391" s="157"/>
      <c r="N391" s="43">
        <v>0.65694444444444444</v>
      </c>
      <c r="O391" s="51">
        <v>0</v>
      </c>
      <c r="P391" s="51" t="s">
        <v>12</v>
      </c>
      <c r="Q391" s="51"/>
      <c r="R391" s="51"/>
      <c r="S391" s="51"/>
      <c r="T391" s="97">
        <f t="shared" si="75"/>
        <v>0.65625</v>
      </c>
      <c r="U391" s="97">
        <f t="shared" si="76"/>
        <v>0.625</v>
      </c>
      <c r="V391" s="41" t="str">
        <f>IFERROR(VLOOKUP(L391,'[1]ZESTAWIENIE NUMERÓW BOCZNYCH'!$A:$B,1,0),"")</f>
        <v/>
      </c>
      <c r="W391" s="51" t="str">
        <f>IFERROR(VLOOKUP(V391,'[1]ZESTAWIENIE NUMERÓW BOCZNYCH'!$A:$B,2,0),P391)</f>
        <v>T</v>
      </c>
      <c r="X391" s="51">
        <f>VLOOKUP(W391,'[1]LICZBA MIEJSC'!$A:$C,2,0)</f>
        <v>55</v>
      </c>
      <c r="Y391" s="51">
        <f>VLOOKUP(W391,'[1]LICZBA MIEJSC'!$A:$C,3,0)</f>
        <v>0</v>
      </c>
      <c r="Z391" s="51">
        <f t="shared" si="72"/>
        <v>55</v>
      </c>
      <c r="AA391" s="41">
        <f t="shared" si="73"/>
        <v>0</v>
      </c>
      <c r="AB391" s="101">
        <f t="shared" si="74"/>
        <v>0</v>
      </c>
    </row>
    <row r="392" spans="1:28" x14ac:dyDescent="0.25">
      <c r="A392" s="28" t="s">
        <v>275</v>
      </c>
      <c r="B392" s="159">
        <v>391</v>
      </c>
      <c r="C392" s="318">
        <v>1</v>
      </c>
      <c r="D392" s="318"/>
      <c r="E392" s="318"/>
      <c r="F392" s="318" t="s">
        <v>276</v>
      </c>
      <c r="G392" s="141" t="str">
        <f t="shared" si="71"/>
        <v>rk_15</v>
      </c>
      <c r="H392" s="141" t="s">
        <v>620</v>
      </c>
      <c r="I392" s="139">
        <v>43270</v>
      </c>
      <c r="J392" s="313" t="s">
        <v>142</v>
      </c>
      <c r="K392" s="168" t="s">
        <v>316</v>
      </c>
      <c r="L392" s="318"/>
      <c r="M392" s="157"/>
      <c r="N392" s="43">
        <v>0.65833333333333333</v>
      </c>
      <c r="O392" s="51">
        <v>2</v>
      </c>
      <c r="P392" s="51" t="s">
        <v>12</v>
      </c>
      <c r="Q392" s="51"/>
      <c r="R392" s="51"/>
      <c r="S392" s="51"/>
      <c r="T392" s="97">
        <f t="shared" si="75"/>
        <v>0.65625</v>
      </c>
      <c r="U392" s="97">
        <f t="shared" si="76"/>
        <v>0.625</v>
      </c>
      <c r="V392" s="41" t="str">
        <f>IFERROR(VLOOKUP(L392,'[1]ZESTAWIENIE NUMERÓW BOCZNYCH'!$A:$B,1,0),"")</f>
        <v/>
      </c>
      <c r="W392" s="51" t="str">
        <f>IFERROR(VLOOKUP(V392,'[1]ZESTAWIENIE NUMERÓW BOCZNYCH'!$A:$B,2,0),P392)</f>
        <v>T</v>
      </c>
      <c r="X392" s="51">
        <f>VLOOKUP(W392,'[1]LICZBA MIEJSC'!$A:$C,2,0)</f>
        <v>55</v>
      </c>
      <c r="Y392" s="51">
        <f>VLOOKUP(W392,'[1]LICZBA MIEJSC'!$A:$C,3,0)</f>
        <v>0</v>
      </c>
      <c r="Z392" s="51">
        <f t="shared" si="72"/>
        <v>55</v>
      </c>
      <c r="AA392" s="41">
        <f t="shared" si="73"/>
        <v>28</v>
      </c>
      <c r="AB392" s="101">
        <f t="shared" si="74"/>
        <v>0.50909090909090904</v>
      </c>
    </row>
    <row r="393" spans="1:28" x14ac:dyDescent="0.25">
      <c r="A393" s="28" t="s">
        <v>275</v>
      </c>
      <c r="B393" s="159">
        <v>392</v>
      </c>
      <c r="C393" s="318">
        <v>1</v>
      </c>
      <c r="D393" s="318"/>
      <c r="E393" s="318"/>
      <c r="F393" s="318" t="s">
        <v>276</v>
      </c>
      <c r="G393" s="141" t="str">
        <f t="shared" si="71"/>
        <v>rk_15</v>
      </c>
      <c r="H393" s="141" t="s">
        <v>620</v>
      </c>
      <c r="I393" s="139">
        <v>43270</v>
      </c>
      <c r="J393" s="315" t="s">
        <v>142</v>
      </c>
      <c r="K393" s="168" t="s">
        <v>317</v>
      </c>
      <c r="L393" s="318"/>
      <c r="M393" s="170" t="s">
        <v>126</v>
      </c>
      <c r="N393" s="43">
        <v>0.67499999999999993</v>
      </c>
      <c r="O393" s="51">
        <v>1</v>
      </c>
      <c r="P393" s="51" t="s">
        <v>12</v>
      </c>
      <c r="Q393" s="51"/>
      <c r="R393" s="51"/>
      <c r="S393" s="51"/>
      <c r="T393" s="97">
        <f t="shared" si="75"/>
        <v>0.66666666666666663</v>
      </c>
      <c r="U393" s="97">
        <f t="shared" si="76"/>
        <v>0.66666666666666663</v>
      </c>
      <c r="V393" s="41" t="str">
        <f>IFERROR(VLOOKUP(L393,'[1]ZESTAWIENIE NUMERÓW BOCZNYCH'!$A:$B,1,0),"")</f>
        <v/>
      </c>
      <c r="W393" s="51" t="str">
        <f>IFERROR(VLOOKUP(V393,'[1]ZESTAWIENIE NUMERÓW BOCZNYCH'!$A:$B,2,0),P393)</f>
        <v>T</v>
      </c>
      <c r="X393" s="51">
        <f>VLOOKUP(W393,'[1]LICZBA MIEJSC'!$A:$C,2,0)</f>
        <v>55</v>
      </c>
      <c r="Y393" s="51">
        <f>VLOOKUP(W393,'[1]LICZBA MIEJSC'!$A:$C,3,0)</f>
        <v>0</v>
      </c>
      <c r="Z393" s="51">
        <f t="shared" si="72"/>
        <v>55</v>
      </c>
      <c r="AA393" s="41">
        <f t="shared" si="73"/>
        <v>6</v>
      </c>
      <c r="AB393" s="101">
        <f t="shared" si="74"/>
        <v>0.10909090909090909</v>
      </c>
    </row>
    <row r="394" spans="1:28" x14ac:dyDescent="0.25">
      <c r="A394" s="28" t="s">
        <v>275</v>
      </c>
      <c r="B394" s="159">
        <v>393</v>
      </c>
      <c r="C394" s="318">
        <v>1</v>
      </c>
      <c r="D394" s="318"/>
      <c r="E394" s="318"/>
      <c r="F394" s="318" t="s">
        <v>276</v>
      </c>
      <c r="G394" s="141" t="str">
        <f t="shared" si="71"/>
        <v>rk_15</v>
      </c>
      <c r="H394" s="141" t="s">
        <v>620</v>
      </c>
      <c r="I394" s="139">
        <v>43270</v>
      </c>
      <c r="J394" s="145" t="s">
        <v>158</v>
      </c>
      <c r="K394" s="155" t="s">
        <v>158</v>
      </c>
      <c r="L394" s="318"/>
      <c r="M394" s="170" t="s">
        <v>126</v>
      </c>
      <c r="N394" s="43">
        <v>0.67986111111111114</v>
      </c>
      <c r="O394" s="51">
        <v>1</v>
      </c>
      <c r="P394" s="51" t="s">
        <v>12</v>
      </c>
      <c r="Q394" s="51"/>
      <c r="R394" s="51"/>
      <c r="S394" s="51"/>
      <c r="T394" s="97">
        <f t="shared" si="75"/>
        <v>0.67708333333333326</v>
      </c>
      <c r="U394" s="97">
        <f t="shared" si="76"/>
        <v>0.66666666666666663</v>
      </c>
      <c r="V394" s="41" t="str">
        <f>IFERROR(VLOOKUP(L394,'[1]ZESTAWIENIE NUMERÓW BOCZNYCH'!$A:$B,1,0),"")</f>
        <v/>
      </c>
      <c r="W394" s="51" t="str">
        <f>IFERROR(VLOOKUP(V394,'[1]ZESTAWIENIE NUMERÓW BOCZNYCH'!$A:$B,2,0),P394)</f>
        <v>T</v>
      </c>
      <c r="X394" s="51">
        <f>VLOOKUP(W394,'[1]LICZBA MIEJSC'!$A:$C,2,0)</f>
        <v>55</v>
      </c>
      <c r="Y394" s="51">
        <f>VLOOKUP(W394,'[1]LICZBA MIEJSC'!$A:$C,3,0)</f>
        <v>0</v>
      </c>
      <c r="Z394" s="51">
        <f t="shared" si="72"/>
        <v>55</v>
      </c>
      <c r="AA394" s="41">
        <f t="shared" si="73"/>
        <v>6</v>
      </c>
      <c r="AB394" s="101">
        <f t="shared" si="74"/>
        <v>0.10909090909090909</v>
      </c>
    </row>
    <row r="395" spans="1:28" x14ac:dyDescent="0.25">
      <c r="A395" s="28" t="s">
        <v>275</v>
      </c>
      <c r="B395" s="159">
        <v>394</v>
      </c>
      <c r="C395" s="318">
        <v>2</v>
      </c>
      <c r="D395" s="318"/>
      <c r="E395" s="318"/>
      <c r="F395" s="318" t="s">
        <v>276</v>
      </c>
      <c r="G395" s="141" t="str">
        <f t="shared" si="71"/>
        <v>rk_15</v>
      </c>
      <c r="H395" s="141" t="s">
        <v>622</v>
      </c>
      <c r="I395" s="139">
        <v>43270</v>
      </c>
      <c r="J395" s="313" t="s">
        <v>142</v>
      </c>
      <c r="K395" s="168" t="s">
        <v>259</v>
      </c>
      <c r="L395" s="318"/>
      <c r="M395" s="157"/>
      <c r="N395" s="43">
        <v>0.68194444444444446</v>
      </c>
      <c r="O395" s="51">
        <v>4</v>
      </c>
      <c r="P395" s="51" t="s">
        <v>12</v>
      </c>
      <c r="Q395" s="51"/>
      <c r="R395" s="51"/>
      <c r="S395" s="51"/>
      <c r="T395" s="97">
        <f t="shared" si="75"/>
        <v>0.67708333333333326</v>
      </c>
      <c r="U395" s="97">
        <f t="shared" si="76"/>
        <v>0.66666666666666663</v>
      </c>
      <c r="V395" s="41" t="str">
        <f>IFERROR(VLOOKUP(L395,'[1]ZESTAWIENIE NUMERÓW BOCZNYCH'!$A:$B,1,0),"")</f>
        <v/>
      </c>
      <c r="W395" s="51" t="str">
        <f>IFERROR(VLOOKUP(V395,'[1]ZESTAWIENIE NUMERÓW BOCZNYCH'!$A:$B,2,0),P395)</f>
        <v>T</v>
      </c>
      <c r="X395" s="51">
        <f>VLOOKUP(W395,'[1]LICZBA MIEJSC'!$A:$C,2,0)</f>
        <v>55</v>
      </c>
      <c r="Y395" s="51">
        <f>VLOOKUP(W395,'[1]LICZBA MIEJSC'!$A:$C,3,0)</f>
        <v>0</v>
      </c>
      <c r="Z395" s="51">
        <f t="shared" si="72"/>
        <v>55</v>
      </c>
      <c r="AA395" s="41">
        <f t="shared" si="73"/>
        <v>55</v>
      </c>
      <c r="AB395" s="101">
        <f t="shared" si="74"/>
        <v>1</v>
      </c>
    </row>
    <row r="396" spans="1:28" x14ac:dyDescent="0.25">
      <c r="A396" s="28" t="s">
        <v>275</v>
      </c>
      <c r="B396" s="159">
        <v>395</v>
      </c>
      <c r="C396" s="318">
        <v>2</v>
      </c>
      <c r="D396" s="318"/>
      <c r="E396" s="318"/>
      <c r="F396" s="318" t="s">
        <v>276</v>
      </c>
      <c r="G396" s="141" t="str">
        <f t="shared" si="71"/>
        <v>rk_15</v>
      </c>
      <c r="H396" s="141" t="s">
        <v>619</v>
      </c>
      <c r="I396" s="139">
        <v>43270</v>
      </c>
      <c r="J396" s="313" t="s">
        <v>142</v>
      </c>
      <c r="K396" s="168" t="s">
        <v>259</v>
      </c>
      <c r="L396" s="318"/>
      <c r="M396" s="157"/>
      <c r="N396" s="43">
        <v>0.68194444444444446</v>
      </c>
      <c r="O396" s="51">
        <v>4</v>
      </c>
      <c r="P396" s="51" t="s">
        <v>12</v>
      </c>
      <c r="Q396" s="51"/>
      <c r="R396" s="51"/>
      <c r="S396" s="51"/>
      <c r="T396" s="97">
        <f t="shared" si="75"/>
        <v>0.67708333333333326</v>
      </c>
      <c r="U396" s="97">
        <f t="shared" si="76"/>
        <v>0.66666666666666663</v>
      </c>
      <c r="V396" s="41" t="str">
        <f>IFERROR(VLOOKUP(L396,'[1]ZESTAWIENIE NUMERÓW BOCZNYCH'!$A:$B,1,0),"")</f>
        <v/>
      </c>
      <c r="W396" s="51" t="str">
        <f>IFERROR(VLOOKUP(V396,'[1]ZESTAWIENIE NUMERÓW BOCZNYCH'!$A:$B,2,0),P396)</f>
        <v>T</v>
      </c>
      <c r="X396" s="51">
        <f>VLOOKUP(W396,'[1]LICZBA MIEJSC'!$A:$C,2,0)</f>
        <v>55</v>
      </c>
      <c r="Y396" s="51">
        <f>VLOOKUP(W396,'[1]LICZBA MIEJSC'!$A:$C,3,0)</f>
        <v>0</v>
      </c>
      <c r="Z396" s="51">
        <f t="shared" si="72"/>
        <v>55</v>
      </c>
      <c r="AA396" s="41">
        <f t="shared" si="73"/>
        <v>55</v>
      </c>
      <c r="AB396" s="101">
        <f t="shared" si="74"/>
        <v>1</v>
      </c>
    </row>
    <row r="397" spans="1:28" x14ac:dyDescent="0.25">
      <c r="A397" s="28" t="s">
        <v>275</v>
      </c>
      <c r="B397" s="159">
        <v>396</v>
      </c>
      <c r="C397" s="318">
        <v>2</v>
      </c>
      <c r="D397" s="318"/>
      <c r="E397" s="318"/>
      <c r="F397" s="318" t="s">
        <v>276</v>
      </c>
      <c r="G397" s="141" t="str">
        <f t="shared" si="71"/>
        <v>rk_15</v>
      </c>
      <c r="H397" s="141" t="s">
        <v>619</v>
      </c>
      <c r="I397" s="139">
        <v>43270</v>
      </c>
      <c r="J397" s="313" t="s">
        <v>142</v>
      </c>
      <c r="K397" s="168" t="s">
        <v>259</v>
      </c>
      <c r="L397" s="318"/>
      <c r="M397" s="157"/>
      <c r="N397" s="43">
        <v>0.68333333333333324</v>
      </c>
      <c r="O397" s="51">
        <v>4</v>
      </c>
      <c r="P397" s="51" t="s">
        <v>12</v>
      </c>
      <c r="Q397" s="51"/>
      <c r="R397" s="51"/>
      <c r="S397" s="51"/>
      <c r="T397" s="97">
        <f t="shared" si="75"/>
        <v>0.67708333333333326</v>
      </c>
      <c r="U397" s="97">
        <f t="shared" si="76"/>
        <v>0.66666666666666663</v>
      </c>
      <c r="V397" s="41" t="str">
        <f>IFERROR(VLOOKUP(L397,'[1]ZESTAWIENIE NUMERÓW BOCZNYCH'!$A:$B,1,0),"")</f>
        <v/>
      </c>
      <c r="W397" s="51" t="str">
        <f>IFERROR(VLOOKUP(V397,'[1]ZESTAWIENIE NUMERÓW BOCZNYCH'!$A:$B,2,0),P397)</f>
        <v>T</v>
      </c>
      <c r="X397" s="51">
        <f>VLOOKUP(W397,'[1]LICZBA MIEJSC'!$A:$C,2,0)</f>
        <v>55</v>
      </c>
      <c r="Y397" s="51">
        <f>VLOOKUP(W397,'[1]LICZBA MIEJSC'!$A:$C,3,0)</f>
        <v>0</v>
      </c>
      <c r="Z397" s="51">
        <f t="shared" si="72"/>
        <v>55</v>
      </c>
      <c r="AA397" s="41">
        <f t="shared" si="73"/>
        <v>55</v>
      </c>
      <c r="AB397" s="101">
        <f t="shared" si="74"/>
        <v>1</v>
      </c>
    </row>
    <row r="398" spans="1:28" x14ac:dyDescent="0.25">
      <c r="A398" s="28" t="s">
        <v>275</v>
      </c>
      <c r="B398" s="159">
        <v>397</v>
      </c>
      <c r="C398" s="318">
        <v>2</v>
      </c>
      <c r="D398" s="318"/>
      <c r="E398" s="318"/>
      <c r="F398" s="318" t="s">
        <v>276</v>
      </c>
      <c r="G398" s="141" t="str">
        <f t="shared" si="71"/>
        <v>rk_15</v>
      </c>
      <c r="H398" s="141" t="s">
        <v>619</v>
      </c>
      <c r="I398" s="139">
        <v>43270</v>
      </c>
      <c r="J398" s="48" t="s">
        <v>142</v>
      </c>
      <c r="K398" s="168" t="s">
        <v>259</v>
      </c>
      <c r="L398" s="318"/>
      <c r="M398" s="152"/>
      <c r="N398" s="43">
        <v>0.68819444444444444</v>
      </c>
      <c r="O398" s="51">
        <v>2</v>
      </c>
      <c r="P398" s="51" t="s">
        <v>12</v>
      </c>
      <c r="Q398" s="51"/>
      <c r="R398" s="51"/>
      <c r="S398" s="51"/>
      <c r="T398" s="97">
        <f t="shared" si="75"/>
        <v>0.6875</v>
      </c>
      <c r="U398" s="97">
        <f t="shared" si="76"/>
        <v>0.66666666666666663</v>
      </c>
      <c r="V398" s="41" t="str">
        <f>IFERROR(VLOOKUP(L398,'[1]ZESTAWIENIE NUMERÓW BOCZNYCH'!$A:$B,1,0),"")</f>
        <v/>
      </c>
      <c r="W398" s="51" t="str">
        <f>IFERROR(VLOOKUP(V398,'[1]ZESTAWIENIE NUMERÓW BOCZNYCH'!$A:$B,2,0),P398)</f>
        <v>T</v>
      </c>
      <c r="X398" s="51">
        <f>VLOOKUP(W398,'[1]LICZBA MIEJSC'!$A:$C,2,0)</f>
        <v>55</v>
      </c>
      <c r="Y398" s="51">
        <f>VLOOKUP(W398,'[1]LICZBA MIEJSC'!$A:$C,3,0)</f>
        <v>0</v>
      </c>
      <c r="Z398" s="51">
        <f t="shared" si="72"/>
        <v>55</v>
      </c>
      <c r="AA398" s="41">
        <f t="shared" si="73"/>
        <v>28</v>
      </c>
      <c r="AB398" s="101">
        <f t="shared" si="74"/>
        <v>0.50909090909090904</v>
      </c>
    </row>
    <row r="399" spans="1:28" x14ac:dyDescent="0.25">
      <c r="A399" s="28" t="s">
        <v>275</v>
      </c>
      <c r="B399" s="159">
        <v>398</v>
      </c>
      <c r="C399" s="318">
        <v>2</v>
      </c>
      <c r="D399" s="318"/>
      <c r="E399" s="318"/>
      <c r="F399" s="318" t="s">
        <v>276</v>
      </c>
      <c r="G399" s="141" t="str">
        <f t="shared" si="71"/>
        <v>rk_15</v>
      </c>
      <c r="H399" s="141" t="s">
        <v>620</v>
      </c>
      <c r="I399" s="139">
        <v>43270</v>
      </c>
      <c r="J399" s="313" t="s">
        <v>142</v>
      </c>
      <c r="K399" s="168" t="s">
        <v>314</v>
      </c>
      <c r="L399" s="318"/>
      <c r="M399" s="157"/>
      <c r="N399" s="43">
        <v>0.69097222222222221</v>
      </c>
      <c r="O399" s="51">
        <v>4</v>
      </c>
      <c r="P399" s="51" t="s">
        <v>12</v>
      </c>
      <c r="Q399" s="51"/>
      <c r="R399" s="51"/>
      <c r="S399" s="51"/>
      <c r="T399" s="97">
        <f t="shared" si="75"/>
        <v>0.6875</v>
      </c>
      <c r="U399" s="97">
        <f t="shared" si="76"/>
        <v>0.66666666666666663</v>
      </c>
      <c r="V399" s="41" t="str">
        <f>IFERROR(VLOOKUP(L399,'[1]ZESTAWIENIE NUMERÓW BOCZNYCH'!$A:$B,1,0),"")</f>
        <v/>
      </c>
      <c r="W399" s="51" t="str">
        <f>IFERROR(VLOOKUP(V399,'[1]ZESTAWIENIE NUMERÓW BOCZNYCH'!$A:$B,2,0),P399)</f>
        <v>T</v>
      </c>
      <c r="X399" s="51">
        <f>VLOOKUP(W399,'[1]LICZBA MIEJSC'!$A:$C,2,0)</f>
        <v>55</v>
      </c>
      <c r="Y399" s="51">
        <f>VLOOKUP(W399,'[1]LICZBA MIEJSC'!$A:$C,3,0)</f>
        <v>0</v>
      </c>
      <c r="Z399" s="51">
        <f t="shared" si="72"/>
        <v>55</v>
      </c>
      <c r="AA399" s="41">
        <f t="shared" si="73"/>
        <v>55</v>
      </c>
      <c r="AB399" s="101">
        <f t="shared" si="74"/>
        <v>1</v>
      </c>
    </row>
    <row r="400" spans="1:28" x14ac:dyDescent="0.25">
      <c r="A400" s="28" t="s">
        <v>275</v>
      </c>
      <c r="B400" s="159">
        <v>399</v>
      </c>
      <c r="C400" s="318">
        <v>2</v>
      </c>
      <c r="D400" s="318"/>
      <c r="E400" s="318"/>
      <c r="F400" s="318" t="s">
        <v>276</v>
      </c>
      <c r="G400" s="141" t="str">
        <f t="shared" si="71"/>
        <v>rk_15</v>
      </c>
      <c r="H400" s="141" t="s">
        <v>620</v>
      </c>
      <c r="I400" s="139">
        <v>43270</v>
      </c>
      <c r="J400" s="48" t="s">
        <v>142</v>
      </c>
      <c r="K400" s="168" t="s">
        <v>314</v>
      </c>
      <c r="L400" s="318"/>
      <c r="M400" s="157"/>
      <c r="N400" s="43">
        <v>0.69166666666666676</v>
      </c>
      <c r="O400" s="51">
        <v>4</v>
      </c>
      <c r="P400" s="51" t="s">
        <v>12</v>
      </c>
      <c r="Q400" s="51"/>
      <c r="R400" s="51"/>
      <c r="S400" s="51"/>
      <c r="T400" s="97">
        <f t="shared" si="75"/>
        <v>0.6875</v>
      </c>
      <c r="U400" s="97">
        <f t="shared" si="76"/>
        <v>0.66666666666666663</v>
      </c>
      <c r="V400" s="41" t="str">
        <f>IFERROR(VLOOKUP(L400,'[1]ZESTAWIENIE NUMERÓW BOCZNYCH'!$A:$B,1,0),"")</f>
        <v/>
      </c>
      <c r="W400" s="51" t="str">
        <f>IFERROR(VLOOKUP(V400,'[1]ZESTAWIENIE NUMERÓW BOCZNYCH'!$A:$B,2,0),P400)</f>
        <v>T</v>
      </c>
      <c r="X400" s="51">
        <f>VLOOKUP(W400,'[1]LICZBA MIEJSC'!$A:$C,2,0)</f>
        <v>55</v>
      </c>
      <c r="Y400" s="51">
        <f>VLOOKUP(W400,'[1]LICZBA MIEJSC'!$A:$C,3,0)</f>
        <v>0</v>
      </c>
      <c r="Z400" s="51">
        <f t="shared" si="72"/>
        <v>55</v>
      </c>
      <c r="AA400" s="41">
        <f t="shared" si="73"/>
        <v>55</v>
      </c>
      <c r="AB400" s="101">
        <f t="shared" si="74"/>
        <v>1</v>
      </c>
    </row>
    <row r="401" spans="1:28" x14ac:dyDescent="0.25">
      <c r="A401" s="28" t="s">
        <v>275</v>
      </c>
      <c r="B401" s="159">
        <v>400</v>
      </c>
      <c r="C401" s="318">
        <v>2</v>
      </c>
      <c r="D401" s="318"/>
      <c r="E401" s="318"/>
      <c r="F401" s="318" t="s">
        <v>276</v>
      </c>
      <c r="G401" s="141" t="str">
        <f t="shared" si="71"/>
        <v>rk_15</v>
      </c>
      <c r="H401" s="141" t="s">
        <v>619</v>
      </c>
      <c r="I401" s="139">
        <v>43270</v>
      </c>
      <c r="J401" s="313" t="s">
        <v>142</v>
      </c>
      <c r="K401" s="168" t="s">
        <v>318</v>
      </c>
      <c r="L401" s="318"/>
      <c r="M401" s="157"/>
      <c r="N401" s="43">
        <v>0.69444444444444453</v>
      </c>
      <c r="O401" s="51">
        <v>3</v>
      </c>
      <c r="P401" s="51" t="s">
        <v>12</v>
      </c>
      <c r="Q401" s="51"/>
      <c r="R401" s="51"/>
      <c r="S401" s="51"/>
      <c r="T401" s="97">
        <f t="shared" si="75"/>
        <v>0.6875</v>
      </c>
      <c r="U401" s="97">
        <f t="shared" si="76"/>
        <v>0.66666666666666663</v>
      </c>
      <c r="V401" s="41" t="str">
        <f>IFERROR(VLOOKUP(L401,'[1]ZESTAWIENIE NUMERÓW BOCZNYCH'!$A:$B,1,0),"")</f>
        <v/>
      </c>
      <c r="W401" s="51" t="str">
        <f>IFERROR(VLOOKUP(V401,'[1]ZESTAWIENIE NUMERÓW BOCZNYCH'!$A:$B,2,0),P401)</f>
        <v>T</v>
      </c>
      <c r="X401" s="51">
        <f>VLOOKUP(W401,'[1]LICZBA MIEJSC'!$A:$C,2,0)</f>
        <v>55</v>
      </c>
      <c r="Y401" s="51">
        <f>VLOOKUP(W401,'[1]LICZBA MIEJSC'!$A:$C,3,0)</f>
        <v>0</v>
      </c>
      <c r="Z401" s="51">
        <f t="shared" si="72"/>
        <v>55</v>
      </c>
      <c r="AA401" s="41">
        <f t="shared" si="73"/>
        <v>50</v>
      </c>
      <c r="AB401" s="101">
        <f t="shared" si="74"/>
        <v>0.90909090909090906</v>
      </c>
    </row>
    <row r="402" spans="1:28" x14ac:dyDescent="0.25">
      <c r="A402" s="28" t="s">
        <v>275</v>
      </c>
      <c r="B402" s="159">
        <v>401</v>
      </c>
      <c r="C402" s="318">
        <v>2</v>
      </c>
      <c r="D402" s="318"/>
      <c r="E402" s="318"/>
      <c r="F402" s="318" t="s">
        <v>276</v>
      </c>
      <c r="G402" s="141" t="str">
        <f t="shared" si="71"/>
        <v>rk_15</v>
      </c>
      <c r="H402" s="141" t="s">
        <v>620</v>
      </c>
      <c r="I402" s="139">
        <v>43270</v>
      </c>
      <c r="J402" s="317" t="s">
        <v>158</v>
      </c>
      <c r="K402" s="155" t="s">
        <v>158</v>
      </c>
      <c r="L402" s="318"/>
      <c r="M402" s="170" t="s">
        <v>126</v>
      </c>
      <c r="N402" s="43">
        <v>0.69444444444444453</v>
      </c>
      <c r="O402" s="51">
        <v>3</v>
      </c>
      <c r="P402" s="51" t="s">
        <v>12</v>
      </c>
      <c r="Q402" s="51"/>
      <c r="R402" s="51"/>
      <c r="S402" s="51"/>
      <c r="T402" s="97">
        <f t="shared" si="75"/>
        <v>0.6875</v>
      </c>
      <c r="U402" s="97">
        <f t="shared" si="76"/>
        <v>0.66666666666666663</v>
      </c>
      <c r="V402" s="41" t="str">
        <f>IFERROR(VLOOKUP(L402,'[1]ZESTAWIENIE NUMERÓW BOCZNYCH'!$A:$B,1,0),"")</f>
        <v/>
      </c>
      <c r="W402" s="51" t="str">
        <f>IFERROR(VLOOKUP(V402,'[1]ZESTAWIENIE NUMERÓW BOCZNYCH'!$A:$B,2,0),P402)</f>
        <v>T</v>
      </c>
      <c r="X402" s="51">
        <f>VLOOKUP(W402,'[1]LICZBA MIEJSC'!$A:$C,2,0)</f>
        <v>55</v>
      </c>
      <c r="Y402" s="51">
        <f>VLOOKUP(W402,'[1]LICZBA MIEJSC'!$A:$C,3,0)</f>
        <v>0</v>
      </c>
      <c r="Z402" s="51">
        <f t="shared" si="72"/>
        <v>55</v>
      </c>
      <c r="AA402" s="41">
        <f t="shared" si="73"/>
        <v>50</v>
      </c>
      <c r="AB402" s="101">
        <f t="shared" si="74"/>
        <v>0.90909090909090906</v>
      </c>
    </row>
    <row r="403" spans="1:28" x14ac:dyDescent="0.25">
      <c r="A403" s="28" t="s">
        <v>275</v>
      </c>
      <c r="B403" s="159">
        <v>402</v>
      </c>
      <c r="C403" s="318">
        <v>2</v>
      </c>
      <c r="D403" s="318"/>
      <c r="E403" s="318"/>
      <c r="F403" s="318" t="s">
        <v>276</v>
      </c>
      <c r="G403" s="141" t="str">
        <f t="shared" si="71"/>
        <v>rk_15</v>
      </c>
      <c r="H403" s="141" t="s">
        <v>620</v>
      </c>
      <c r="I403" s="139">
        <v>43270</v>
      </c>
      <c r="J403" s="145" t="s">
        <v>158</v>
      </c>
      <c r="K403" s="155" t="s">
        <v>158</v>
      </c>
      <c r="L403" s="318"/>
      <c r="M403" s="170" t="s">
        <v>126</v>
      </c>
      <c r="N403" s="43">
        <v>0.6958333333333333</v>
      </c>
      <c r="O403" s="51">
        <v>3</v>
      </c>
      <c r="P403" s="51" t="s">
        <v>12</v>
      </c>
      <c r="Q403" s="51"/>
      <c r="R403" s="51"/>
      <c r="S403" s="51"/>
      <c r="T403" s="97">
        <f t="shared" si="75"/>
        <v>0.6875</v>
      </c>
      <c r="U403" s="97">
        <f t="shared" si="76"/>
        <v>0.66666666666666663</v>
      </c>
      <c r="V403" s="41" t="str">
        <f>IFERROR(VLOOKUP(L403,'[1]ZESTAWIENIE NUMERÓW BOCZNYCH'!$A:$B,1,0),"")</f>
        <v/>
      </c>
      <c r="W403" s="51" t="str">
        <f>IFERROR(VLOOKUP(V403,'[1]ZESTAWIENIE NUMERÓW BOCZNYCH'!$A:$B,2,0),P403)</f>
        <v>T</v>
      </c>
      <c r="X403" s="51">
        <f>VLOOKUP(W403,'[1]LICZBA MIEJSC'!$A:$C,2,0)</f>
        <v>55</v>
      </c>
      <c r="Y403" s="51">
        <f>VLOOKUP(W403,'[1]LICZBA MIEJSC'!$A:$C,3,0)</f>
        <v>0</v>
      </c>
      <c r="Z403" s="51">
        <f t="shared" si="72"/>
        <v>55</v>
      </c>
      <c r="AA403" s="41">
        <f t="shared" si="73"/>
        <v>50</v>
      </c>
      <c r="AB403" s="101">
        <f t="shared" si="74"/>
        <v>0.90909090909090906</v>
      </c>
    </row>
    <row r="404" spans="1:28" x14ac:dyDescent="0.25">
      <c r="A404" s="28" t="s">
        <v>275</v>
      </c>
      <c r="B404" s="159">
        <v>403</v>
      </c>
      <c r="C404" s="318">
        <v>2</v>
      </c>
      <c r="D404" s="318"/>
      <c r="E404" s="318"/>
      <c r="F404" s="318" t="s">
        <v>276</v>
      </c>
      <c r="G404" s="141" t="str">
        <f t="shared" si="71"/>
        <v>rk_15</v>
      </c>
      <c r="H404" s="141" t="s">
        <v>620</v>
      </c>
      <c r="I404" s="139">
        <v>43270</v>
      </c>
      <c r="J404" s="48" t="s">
        <v>142</v>
      </c>
      <c r="K404" s="168" t="s">
        <v>260</v>
      </c>
      <c r="L404" s="318"/>
      <c r="M404" s="170" t="s">
        <v>126</v>
      </c>
      <c r="N404" s="43">
        <v>0.6958333333333333</v>
      </c>
      <c r="O404" s="51">
        <v>3</v>
      </c>
      <c r="P404" s="51" t="s">
        <v>12</v>
      </c>
      <c r="Q404" s="51"/>
      <c r="R404" s="51"/>
      <c r="S404" s="51"/>
      <c r="T404" s="97">
        <f t="shared" si="75"/>
        <v>0.6875</v>
      </c>
      <c r="U404" s="97">
        <f t="shared" si="76"/>
        <v>0.66666666666666663</v>
      </c>
      <c r="V404" s="41" t="str">
        <f>IFERROR(VLOOKUP(L404,'[1]ZESTAWIENIE NUMERÓW BOCZNYCH'!$A:$B,1,0),"")</f>
        <v/>
      </c>
      <c r="W404" s="51" t="str">
        <f>IFERROR(VLOOKUP(V404,'[1]ZESTAWIENIE NUMERÓW BOCZNYCH'!$A:$B,2,0),P404)</f>
        <v>T</v>
      </c>
      <c r="X404" s="51">
        <f>VLOOKUP(W404,'[1]LICZBA MIEJSC'!$A:$C,2,0)</f>
        <v>55</v>
      </c>
      <c r="Y404" s="51">
        <f>VLOOKUP(W404,'[1]LICZBA MIEJSC'!$A:$C,3,0)</f>
        <v>0</v>
      </c>
      <c r="Z404" s="51">
        <f t="shared" si="72"/>
        <v>55</v>
      </c>
      <c r="AA404" s="41">
        <f t="shared" si="73"/>
        <v>50</v>
      </c>
      <c r="AB404" s="101">
        <f t="shared" si="74"/>
        <v>0.90909090909090906</v>
      </c>
    </row>
    <row r="405" spans="1:28" x14ac:dyDescent="0.25">
      <c r="A405" s="28" t="s">
        <v>275</v>
      </c>
      <c r="B405" s="159">
        <v>404</v>
      </c>
      <c r="C405" s="318">
        <v>2</v>
      </c>
      <c r="D405" s="318"/>
      <c r="E405" s="318"/>
      <c r="F405" s="318" t="s">
        <v>276</v>
      </c>
      <c r="G405" s="141" t="str">
        <f t="shared" si="71"/>
        <v>rk_15</v>
      </c>
      <c r="H405" s="141" t="s">
        <v>620</v>
      </c>
      <c r="I405" s="139">
        <v>43270</v>
      </c>
      <c r="J405" s="313" t="s">
        <v>142</v>
      </c>
      <c r="K405" s="168" t="s">
        <v>260</v>
      </c>
      <c r="L405" s="318"/>
      <c r="M405" s="157"/>
      <c r="N405" s="43">
        <v>0.6972222222222223</v>
      </c>
      <c r="O405" s="51">
        <v>2</v>
      </c>
      <c r="P405" s="51" t="s">
        <v>12</v>
      </c>
      <c r="Q405" s="51"/>
      <c r="R405" s="51"/>
      <c r="S405" s="51"/>
      <c r="T405" s="97">
        <f t="shared" si="75"/>
        <v>0.6875</v>
      </c>
      <c r="U405" s="97">
        <f t="shared" si="76"/>
        <v>0.66666666666666663</v>
      </c>
      <c r="V405" s="41" t="str">
        <f>IFERROR(VLOOKUP(L405,'[1]ZESTAWIENIE NUMERÓW BOCZNYCH'!$A:$B,1,0),"")</f>
        <v/>
      </c>
      <c r="W405" s="51" t="str">
        <f>IFERROR(VLOOKUP(V405,'[1]ZESTAWIENIE NUMERÓW BOCZNYCH'!$A:$B,2,0),P405)</f>
        <v>T</v>
      </c>
      <c r="X405" s="51">
        <f>VLOOKUP(W405,'[1]LICZBA MIEJSC'!$A:$C,2,0)</f>
        <v>55</v>
      </c>
      <c r="Y405" s="51">
        <f>VLOOKUP(W405,'[1]LICZBA MIEJSC'!$A:$C,3,0)</f>
        <v>0</v>
      </c>
      <c r="Z405" s="51">
        <f t="shared" si="72"/>
        <v>55</v>
      </c>
      <c r="AA405" s="41">
        <f t="shared" si="73"/>
        <v>28</v>
      </c>
      <c r="AB405" s="101">
        <f t="shared" si="74"/>
        <v>0.50909090909090904</v>
      </c>
    </row>
    <row r="406" spans="1:28" x14ac:dyDescent="0.25">
      <c r="A406" s="28" t="s">
        <v>275</v>
      </c>
      <c r="B406" s="159">
        <v>405</v>
      </c>
      <c r="C406" s="318">
        <v>2</v>
      </c>
      <c r="D406" s="318"/>
      <c r="E406" s="318"/>
      <c r="F406" s="318" t="s">
        <v>276</v>
      </c>
      <c r="G406" s="141" t="str">
        <f t="shared" si="71"/>
        <v>rk_15</v>
      </c>
      <c r="H406" s="141" t="s">
        <v>620</v>
      </c>
      <c r="I406" s="139">
        <v>43270</v>
      </c>
      <c r="J406" s="317" t="s">
        <v>158</v>
      </c>
      <c r="K406" s="155" t="s">
        <v>158</v>
      </c>
      <c r="L406" s="318"/>
      <c r="M406" s="170" t="s">
        <v>126</v>
      </c>
      <c r="N406" s="43">
        <v>0.69861111111111107</v>
      </c>
      <c r="O406" s="51">
        <v>1</v>
      </c>
      <c r="P406" s="51" t="s">
        <v>14</v>
      </c>
      <c r="Q406" s="51"/>
      <c r="R406" s="51"/>
      <c r="S406" s="51"/>
      <c r="T406" s="97">
        <f t="shared" si="75"/>
        <v>0.69791666666666663</v>
      </c>
      <c r="U406" s="97">
        <f t="shared" si="76"/>
        <v>0.66666666666666663</v>
      </c>
      <c r="V406" s="41" t="str">
        <f>IFERROR(VLOOKUP(L406,'[1]ZESTAWIENIE NUMERÓW BOCZNYCH'!$A:$B,1,0),"")</f>
        <v/>
      </c>
      <c r="W406" s="51" t="str">
        <f>IFERROR(VLOOKUP(V406,'[1]ZESTAWIENIE NUMERÓW BOCZNYCH'!$A:$B,2,0),P406)</f>
        <v>AK</v>
      </c>
      <c r="X406" s="51">
        <f>VLOOKUP(W406,'[1]LICZBA MIEJSC'!$A:$C,2,0)</f>
        <v>20</v>
      </c>
      <c r="Y406" s="51">
        <f>VLOOKUP(W406,'[1]LICZBA MIEJSC'!$A:$C,3,0)</f>
        <v>60</v>
      </c>
      <c r="Z406" s="51">
        <f t="shared" si="72"/>
        <v>80</v>
      </c>
      <c r="AA406" s="41">
        <f t="shared" si="73"/>
        <v>8</v>
      </c>
      <c r="AB406" s="101">
        <f t="shared" si="74"/>
        <v>0.1</v>
      </c>
    </row>
    <row r="407" spans="1:28" x14ac:dyDescent="0.25">
      <c r="A407" s="28" t="s">
        <v>275</v>
      </c>
      <c r="B407" s="159">
        <v>406</v>
      </c>
      <c r="C407" s="318">
        <v>3</v>
      </c>
      <c r="D407" s="318"/>
      <c r="E407" s="318"/>
      <c r="F407" s="318" t="s">
        <v>276</v>
      </c>
      <c r="G407" s="141" t="str">
        <f t="shared" si="71"/>
        <v>rk_15</v>
      </c>
      <c r="H407" s="141" t="s">
        <v>620</v>
      </c>
      <c r="I407" s="139">
        <v>43270</v>
      </c>
      <c r="J407" s="316" t="s">
        <v>141</v>
      </c>
      <c r="K407" s="140" t="s">
        <v>287</v>
      </c>
      <c r="L407" s="314"/>
      <c r="M407" s="180" t="s">
        <v>126</v>
      </c>
      <c r="N407" s="43">
        <v>0.69861111111111107</v>
      </c>
      <c r="O407" s="51">
        <v>1</v>
      </c>
      <c r="P407" s="51" t="s">
        <v>12</v>
      </c>
      <c r="Q407" s="51"/>
      <c r="R407" s="51"/>
      <c r="S407" s="51"/>
      <c r="T407" s="97">
        <f t="shared" si="75"/>
        <v>0.69791666666666663</v>
      </c>
      <c r="U407" s="97">
        <f t="shared" si="76"/>
        <v>0.66666666666666663</v>
      </c>
      <c r="V407" s="41" t="str">
        <f>IFERROR(VLOOKUP(L407,'[1]ZESTAWIENIE NUMERÓW BOCZNYCH'!$A:$B,1,0),"")</f>
        <v/>
      </c>
      <c r="W407" s="51" t="str">
        <f>IFERROR(VLOOKUP(V407,'[1]ZESTAWIENIE NUMERÓW BOCZNYCH'!$A:$B,2,0),P407)</f>
        <v>T</v>
      </c>
      <c r="X407" s="51">
        <f>VLOOKUP(W407,'[1]LICZBA MIEJSC'!$A:$C,2,0)</f>
        <v>55</v>
      </c>
      <c r="Y407" s="51">
        <f>VLOOKUP(W407,'[1]LICZBA MIEJSC'!$A:$C,3,0)</f>
        <v>0</v>
      </c>
      <c r="Z407" s="51">
        <f t="shared" si="72"/>
        <v>55</v>
      </c>
      <c r="AA407" s="41">
        <f t="shared" si="73"/>
        <v>6</v>
      </c>
      <c r="AB407" s="101">
        <f t="shared" si="74"/>
        <v>0.10909090909090909</v>
      </c>
    </row>
    <row r="408" spans="1:28" x14ac:dyDescent="0.25">
      <c r="A408" s="28" t="s">
        <v>275</v>
      </c>
      <c r="B408" s="159">
        <v>407</v>
      </c>
      <c r="C408" s="318">
        <v>3</v>
      </c>
      <c r="D408" s="318"/>
      <c r="E408" s="318"/>
      <c r="F408" s="318" t="s">
        <v>276</v>
      </c>
      <c r="G408" s="141" t="str">
        <f t="shared" si="71"/>
        <v>rk_15</v>
      </c>
      <c r="H408" s="141" t="s">
        <v>620</v>
      </c>
      <c r="I408" s="139">
        <v>43270</v>
      </c>
      <c r="J408" s="317" t="s">
        <v>158</v>
      </c>
      <c r="K408" s="155" t="s">
        <v>158</v>
      </c>
      <c r="L408" s="318"/>
      <c r="M408" s="170" t="s">
        <v>126</v>
      </c>
      <c r="N408" s="43">
        <v>0.71319444444444446</v>
      </c>
      <c r="O408" s="51">
        <v>2</v>
      </c>
      <c r="P408" s="51" t="s">
        <v>12</v>
      </c>
      <c r="Q408" s="51"/>
      <c r="R408" s="51"/>
      <c r="S408" s="51"/>
      <c r="T408" s="97">
        <f t="shared" si="75"/>
        <v>0.70833333333333326</v>
      </c>
      <c r="U408" s="97">
        <f t="shared" si="76"/>
        <v>0.70833333333333326</v>
      </c>
      <c r="V408" s="41" t="str">
        <f>IFERROR(VLOOKUP(L408,'[1]ZESTAWIENIE NUMERÓW BOCZNYCH'!$A:$B,1,0),"")</f>
        <v/>
      </c>
      <c r="W408" s="51" t="str">
        <f>IFERROR(VLOOKUP(V408,'[1]ZESTAWIENIE NUMERÓW BOCZNYCH'!$A:$B,2,0),P408)</f>
        <v>T</v>
      </c>
      <c r="X408" s="51">
        <f>VLOOKUP(W408,'[1]LICZBA MIEJSC'!$A:$C,2,0)</f>
        <v>55</v>
      </c>
      <c r="Y408" s="51">
        <f>VLOOKUP(W408,'[1]LICZBA MIEJSC'!$A:$C,3,0)</f>
        <v>0</v>
      </c>
      <c r="Z408" s="51">
        <f t="shared" si="72"/>
        <v>55</v>
      </c>
      <c r="AA408" s="41">
        <f t="shared" si="73"/>
        <v>28</v>
      </c>
      <c r="AB408" s="101">
        <f t="shared" si="74"/>
        <v>0.50909090909090904</v>
      </c>
    </row>
    <row r="409" spans="1:28" x14ac:dyDescent="0.25">
      <c r="A409" s="28" t="s">
        <v>275</v>
      </c>
      <c r="B409" s="159">
        <v>408</v>
      </c>
      <c r="C409" s="318">
        <v>3</v>
      </c>
      <c r="D409" s="318"/>
      <c r="E409" s="318"/>
      <c r="F409" s="318" t="s">
        <v>276</v>
      </c>
      <c r="G409" s="141" t="str">
        <f t="shared" si="71"/>
        <v>rk_15</v>
      </c>
      <c r="H409" s="141" t="s">
        <v>620</v>
      </c>
      <c r="I409" s="139">
        <v>43270</v>
      </c>
      <c r="J409" s="317" t="s">
        <v>157</v>
      </c>
      <c r="K409" s="168" t="s">
        <v>319</v>
      </c>
      <c r="L409" s="318"/>
      <c r="M409" s="170" t="s">
        <v>126</v>
      </c>
      <c r="N409" s="43">
        <v>0.72986111111111107</v>
      </c>
      <c r="O409" s="51">
        <v>2</v>
      </c>
      <c r="P409" s="51" t="s">
        <v>12</v>
      </c>
      <c r="Q409" s="51"/>
      <c r="R409" s="51"/>
      <c r="S409" s="51"/>
      <c r="T409" s="97">
        <f t="shared" si="75"/>
        <v>0.72916666666666663</v>
      </c>
      <c r="U409" s="97">
        <f t="shared" si="76"/>
        <v>0.70833333333333326</v>
      </c>
      <c r="V409" s="41" t="str">
        <f>IFERROR(VLOOKUP(L409,'[1]ZESTAWIENIE NUMERÓW BOCZNYCH'!$A:$B,1,0),"")</f>
        <v/>
      </c>
      <c r="W409" s="51" t="str">
        <f>IFERROR(VLOOKUP(V409,'[1]ZESTAWIENIE NUMERÓW BOCZNYCH'!$A:$B,2,0),P409)</f>
        <v>T</v>
      </c>
      <c r="X409" s="51">
        <f>VLOOKUP(W409,'[1]LICZBA MIEJSC'!$A:$C,2,0)</f>
        <v>55</v>
      </c>
      <c r="Y409" s="51">
        <f>VLOOKUP(W409,'[1]LICZBA MIEJSC'!$A:$C,3,0)</f>
        <v>0</v>
      </c>
      <c r="Z409" s="51">
        <f t="shared" si="72"/>
        <v>55</v>
      </c>
      <c r="AA409" s="41">
        <f t="shared" si="73"/>
        <v>28</v>
      </c>
      <c r="AB409" s="101">
        <f t="shared" si="74"/>
        <v>0.50909090909090904</v>
      </c>
    </row>
    <row r="410" spans="1:28" x14ac:dyDescent="0.25">
      <c r="A410" s="28" t="s">
        <v>275</v>
      </c>
      <c r="B410" s="159">
        <v>409</v>
      </c>
      <c r="C410" s="318">
        <v>3</v>
      </c>
      <c r="D410" s="318"/>
      <c r="E410" s="318"/>
      <c r="F410" s="318" t="s">
        <v>276</v>
      </c>
      <c r="G410" s="141" t="str">
        <f t="shared" si="71"/>
        <v>rk_15</v>
      </c>
      <c r="H410" s="141" t="s">
        <v>619</v>
      </c>
      <c r="I410" s="139">
        <v>43270</v>
      </c>
      <c r="J410" s="48" t="s">
        <v>142</v>
      </c>
      <c r="K410" s="168" t="s">
        <v>267</v>
      </c>
      <c r="L410" s="318"/>
      <c r="M410" s="157"/>
      <c r="N410" s="43">
        <v>0.74513888888888891</v>
      </c>
      <c r="O410" s="51">
        <v>0</v>
      </c>
      <c r="P410" s="51" t="s">
        <v>14</v>
      </c>
      <c r="Q410" s="51"/>
      <c r="R410" s="51"/>
      <c r="S410" s="51"/>
      <c r="T410" s="97">
        <f t="shared" si="75"/>
        <v>0.73958333333333326</v>
      </c>
      <c r="U410" s="97">
        <f t="shared" si="76"/>
        <v>0.70833333333333326</v>
      </c>
      <c r="V410" s="41" t="str">
        <f>IFERROR(VLOOKUP(L410,'[1]ZESTAWIENIE NUMERÓW BOCZNYCH'!$A:$B,1,0),"")</f>
        <v/>
      </c>
      <c r="W410" s="51" t="str">
        <f>IFERROR(VLOOKUP(V410,'[1]ZESTAWIENIE NUMERÓW BOCZNYCH'!$A:$B,2,0),P410)</f>
        <v>AK</v>
      </c>
      <c r="X410" s="51">
        <f>VLOOKUP(W410,'[1]LICZBA MIEJSC'!$A:$C,2,0)</f>
        <v>20</v>
      </c>
      <c r="Y410" s="51">
        <f>VLOOKUP(W410,'[1]LICZBA MIEJSC'!$A:$C,3,0)</f>
        <v>60</v>
      </c>
      <c r="Z410" s="51">
        <f t="shared" si="72"/>
        <v>80</v>
      </c>
      <c r="AA410" s="41">
        <f t="shared" si="73"/>
        <v>0</v>
      </c>
      <c r="AB410" s="101">
        <f t="shared" si="74"/>
        <v>0</v>
      </c>
    </row>
    <row r="411" spans="1:28" x14ac:dyDescent="0.25">
      <c r="A411" s="28" t="s">
        <v>275</v>
      </c>
      <c r="B411" s="159">
        <v>410</v>
      </c>
      <c r="C411" s="318">
        <v>3</v>
      </c>
      <c r="D411" s="318"/>
      <c r="E411" s="318"/>
      <c r="F411" s="318" t="s">
        <v>276</v>
      </c>
      <c r="G411" s="141" t="str">
        <f t="shared" si="71"/>
        <v>rk_15</v>
      </c>
      <c r="H411" s="141" t="s">
        <v>620</v>
      </c>
      <c r="I411" s="139">
        <v>43270</v>
      </c>
      <c r="J411" s="316" t="s">
        <v>141</v>
      </c>
      <c r="K411" s="140" t="s">
        <v>284</v>
      </c>
      <c r="L411" s="314"/>
      <c r="M411" s="157"/>
      <c r="N411" s="43">
        <v>0.74513888888888891</v>
      </c>
      <c r="O411" s="51">
        <v>1</v>
      </c>
      <c r="P411" s="51" t="s">
        <v>12</v>
      </c>
      <c r="Q411" s="51"/>
      <c r="R411" s="51"/>
      <c r="S411" s="51"/>
      <c r="T411" s="97">
        <f t="shared" si="75"/>
        <v>0.73958333333333326</v>
      </c>
      <c r="U411" s="97">
        <f t="shared" si="76"/>
        <v>0.70833333333333326</v>
      </c>
      <c r="V411" s="41" t="str">
        <f>IFERROR(VLOOKUP(L411,'[1]ZESTAWIENIE NUMERÓW BOCZNYCH'!$A:$B,1,0),"")</f>
        <v/>
      </c>
      <c r="W411" s="51" t="str">
        <f>IFERROR(VLOOKUP(V411,'[1]ZESTAWIENIE NUMERÓW BOCZNYCH'!$A:$B,2,0),P411)</f>
        <v>T</v>
      </c>
      <c r="X411" s="51">
        <f>VLOOKUP(W411,'[1]LICZBA MIEJSC'!$A:$C,2,0)</f>
        <v>55</v>
      </c>
      <c r="Y411" s="51">
        <f>VLOOKUP(W411,'[1]LICZBA MIEJSC'!$A:$C,3,0)</f>
        <v>0</v>
      </c>
      <c r="Z411" s="51">
        <f t="shared" si="72"/>
        <v>55</v>
      </c>
      <c r="AA411" s="41">
        <f t="shared" si="73"/>
        <v>6</v>
      </c>
      <c r="AB411" s="101">
        <f t="shared" si="74"/>
        <v>0.10909090909090909</v>
      </c>
    </row>
    <row r="412" spans="1:28" x14ac:dyDescent="0.25">
      <c r="A412" s="28" t="s">
        <v>275</v>
      </c>
      <c r="B412" s="159">
        <v>411</v>
      </c>
      <c r="C412" s="318">
        <v>1</v>
      </c>
      <c r="D412" s="318"/>
      <c r="E412" s="318"/>
      <c r="F412" s="318" t="s">
        <v>276</v>
      </c>
      <c r="G412" s="141" t="str">
        <f t="shared" si="71"/>
        <v>rk_15</v>
      </c>
      <c r="H412" s="141" t="s">
        <v>619</v>
      </c>
      <c r="I412" s="139">
        <v>43270</v>
      </c>
      <c r="J412" s="316" t="s">
        <v>141</v>
      </c>
      <c r="K412" s="140" t="s">
        <v>287</v>
      </c>
      <c r="L412" s="314"/>
      <c r="M412" s="157" t="s">
        <v>320</v>
      </c>
      <c r="N412" s="43">
        <v>0.59722222222222221</v>
      </c>
      <c r="O412" s="51">
        <v>2</v>
      </c>
      <c r="P412" s="51" t="s">
        <v>12</v>
      </c>
      <c r="Q412" s="51"/>
      <c r="R412" s="51"/>
      <c r="S412" s="51"/>
      <c r="T412" s="97">
        <f t="shared" si="75"/>
        <v>0.59375</v>
      </c>
      <c r="U412" s="97">
        <f t="shared" si="76"/>
        <v>0.58333333333333326</v>
      </c>
      <c r="V412" s="41" t="str">
        <f>IFERROR(VLOOKUP(L412,'[1]ZESTAWIENIE NUMERÓW BOCZNYCH'!$A:$B,1,0),"")</f>
        <v/>
      </c>
      <c r="W412" s="51" t="str">
        <f>IFERROR(VLOOKUP(V412,'[1]ZESTAWIENIE NUMERÓW BOCZNYCH'!$A:$B,2,0),P412)</f>
        <v>T</v>
      </c>
      <c r="X412" s="51">
        <f>VLOOKUP(W412,'[1]LICZBA MIEJSC'!$A:$C,2,0)</f>
        <v>55</v>
      </c>
      <c r="Y412" s="51">
        <f>VLOOKUP(W412,'[1]LICZBA MIEJSC'!$A:$C,3,0)</f>
        <v>0</v>
      </c>
      <c r="Z412" s="51">
        <f t="shared" si="72"/>
        <v>55</v>
      </c>
      <c r="AA412" s="41">
        <f t="shared" si="73"/>
        <v>28</v>
      </c>
      <c r="AB412" s="101">
        <f t="shared" si="74"/>
        <v>0.50909090909090904</v>
      </c>
    </row>
    <row r="413" spans="1:28" x14ac:dyDescent="0.25">
      <c r="A413" s="28" t="s">
        <v>275</v>
      </c>
      <c r="B413" s="159">
        <v>412</v>
      </c>
      <c r="C413" s="318">
        <v>1</v>
      </c>
      <c r="D413" s="318"/>
      <c r="E413" s="318"/>
      <c r="F413" s="318" t="s">
        <v>276</v>
      </c>
      <c r="G413" s="141" t="str">
        <f t="shared" si="71"/>
        <v>rk_15</v>
      </c>
      <c r="H413" s="141" t="s">
        <v>619</v>
      </c>
      <c r="I413" s="139">
        <v>43270</v>
      </c>
      <c r="J413" s="317" t="s">
        <v>157</v>
      </c>
      <c r="K413" s="144" t="s">
        <v>213</v>
      </c>
      <c r="L413" s="318"/>
      <c r="M413" s="141" t="s">
        <v>320</v>
      </c>
      <c r="N413" s="43">
        <v>0.59930555555555554</v>
      </c>
      <c r="O413" s="51">
        <v>1</v>
      </c>
      <c r="P413" s="51" t="s">
        <v>12</v>
      </c>
      <c r="Q413" s="51"/>
      <c r="R413" s="51"/>
      <c r="S413" s="51"/>
      <c r="T413" s="97">
        <f t="shared" si="75"/>
        <v>0.59375</v>
      </c>
      <c r="U413" s="97">
        <f t="shared" si="76"/>
        <v>0.58333333333333326</v>
      </c>
      <c r="V413" s="41" t="str">
        <f>IFERROR(VLOOKUP(L413,'[1]ZESTAWIENIE NUMERÓW BOCZNYCH'!$A:$B,1,0),"")</f>
        <v/>
      </c>
      <c r="W413" s="51" t="str">
        <f>IFERROR(VLOOKUP(V413,'[1]ZESTAWIENIE NUMERÓW BOCZNYCH'!$A:$B,2,0),P413)</f>
        <v>T</v>
      </c>
      <c r="X413" s="51">
        <f>VLOOKUP(W413,'[1]LICZBA MIEJSC'!$A:$C,2,0)</f>
        <v>55</v>
      </c>
      <c r="Y413" s="51">
        <f>VLOOKUP(W413,'[1]LICZBA MIEJSC'!$A:$C,3,0)</f>
        <v>0</v>
      </c>
      <c r="Z413" s="51">
        <f t="shared" si="72"/>
        <v>55</v>
      </c>
      <c r="AA413" s="41">
        <f t="shared" si="73"/>
        <v>6</v>
      </c>
      <c r="AB413" s="101">
        <f t="shared" si="74"/>
        <v>0.10909090909090909</v>
      </c>
    </row>
    <row r="414" spans="1:28" x14ac:dyDescent="0.25">
      <c r="A414" s="28" t="s">
        <v>275</v>
      </c>
      <c r="B414" s="159">
        <v>413</v>
      </c>
      <c r="C414" s="318">
        <v>1</v>
      </c>
      <c r="D414" s="318"/>
      <c r="E414" s="318"/>
      <c r="F414" s="318" t="s">
        <v>276</v>
      </c>
      <c r="G414" s="141" t="str">
        <f t="shared" si="71"/>
        <v>rk_15</v>
      </c>
      <c r="H414" s="141" t="s">
        <v>619</v>
      </c>
      <c r="I414" s="139">
        <v>43270</v>
      </c>
      <c r="J414" s="313" t="s">
        <v>141</v>
      </c>
      <c r="K414" s="143" t="s">
        <v>127</v>
      </c>
      <c r="L414" s="318"/>
      <c r="M414" s="141" t="s">
        <v>320</v>
      </c>
      <c r="N414" s="43">
        <v>0.59930555555555554</v>
      </c>
      <c r="O414" s="51">
        <v>2</v>
      </c>
      <c r="P414" s="51" t="s">
        <v>12</v>
      </c>
      <c r="Q414" s="51"/>
      <c r="R414" s="51"/>
      <c r="S414" s="51"/>
      <c r="T414" s="97">
        <f t="shared" si="75"/>
        <v>0.59375</v>
      </c>
      <c r="U414" s="97">
        <f t="shared" si="76"/>
        <v>0.58333333333333326</v>
      </c>
      <c r="V414" s="41" t="str">
        <f>IFERROR(VLOOKUP(L414,'[1]ZESTAWIENIE NUMERÓW BOCZNYCH'!$A:$B,1,0),"")</f>
        <v/>
      </c>
      <c r="W414" s="51" t="str">
        <f>IFERROR(VLOOKUP(V414,'[1]ZESTAWIENIE NUMERÓW BOCZNYCH'!$A:$B,2,0),P414)</f>
        <v>T</v>
      </c>
      <c r="X414" s="51">
        <f>VLOOKUP(W414,'[1]LICZBA MIEJSC'!$A:$C,2,0)</f>
        <v>55</v>
      </c>
      <c r="Y414" s="51">
        <f>VLOOKUP(W414,'[1]LICZBA MIEJSC'!$A:$C,3,0)</f>
        <v>0</v>
      </c>
      <c r="Z414" s="51">
        <f t="shared" si="72"/>
        <v>55</v>
      </c>
      <c r="AA414" s="41">
        <f t="shared" si="73"/>
        <v>28</v>
      </c>
      <c r="AB414" s="101">
        <f t="shared" si="74"/>
        <v>0.50909090909090904</v>
      </c>
    </row>
    <row r="415" spans="1:28" x14ac:dyDescent="0.25">
      <c r="A415" s="28" t="s">
        <v>275</v>
      </c>
      <c r="B415" s="159">
        <v>414</v>
      </c>
      <c r="C415" s="318">
        <v>1</v>
      </c>
      <c r="D415" s="318"/>
      <c r="E415" s="318"/>
      <c r="F415" s="318" t="s">
        <v>276</v>
      </c>
      <c r="G415" s="141" t="str">
        <f t="shared" si="71"/>
        <v>rk_15</v>
      </c>
      <c r="H415" s="141" t="s">
        <v>619</v>
      </c>
      <c r="I415" s="139">
        <v>43270</v>
      </c>
      <c r="J415" s="145" t="s">
        <v>158</v>
      </c>
      <c r="K415" s="155" t="s">
        <v>158</v>
      </c>
      <c r="L415" s="318"/>
      <c r="M415" s="157" t="s">
        <v>320</v>
      </c>
      <c r="N415" s="43">
        <v>0.60347222222222219</v>
      </c>
      <c r="O415" s="51">
        <v>0</v>
      </c>
      <c r="P415" s="51" t="s">
        <v>16</v>
      </c>
      <c r="Q415" s="51"/>
      <c r="R415" s="51"/>
      <c r="S415" s="51"/>
      <c r="T415" s="97">
        <f t="shared" si="75"/>
        <v>0.59375</v>
      </c>
      <c r="U415" s="97">
        <f t="shared" si="76"/>
        <v>0.58333333333333326</v>
      </c>
      <c r="V415" s="41" t="str">
        <f>IFERROR(VLOOKUP(L415,'[1]ZESTAWIENIE NUMERÓW BOCZNYCH'!$A:$B,1,0),"")</f>
        <v/>
      </c>
      <c r="W415" s="51" t="str">
        <f>IFERROR(VLOOKUP(V415,'[1]ZESTAWIENIE NUMERÓW BOCZNYCH'!$A:$B,2,0),P415)</f>
        <v>B</v>
      </c>
      <c r="X415" s="51">
        <f>VLOOKUP(W415,'[1]LICZBA MIEJSC'!$A:$C,2,0)</f>
        <v>20</v>
      </c>
      <c r="Y415" s="51">
        <f>VLOOKUP(W415,'[1]LICZBA MIEJSC'!$A:$C,3,0)</f>
        <v>0</v>
      </c>
      <c r="Z415" s="51">
        <f t="shared" si="72"/>
        <v>20</v>
      </c>
      <c r="AA415" s="41">
        <f t="shared" si="73"/>
        <v>0</v>
      </c>
      <c r="AB415" s="101">
        <f t="shared" si="74"/>
        <v>0</v>
      </c>
    </row>
    <row r="416" spans="1:28" x14ac:dyDescent="0.25">
      <c r="A416" s="28" t="s">
        <v>275</v>
      </c>
      <c r="B416" s="159">
        <v>415</v>
      </c>
      <c r="C416" s="318">
        <v>1</v>
      </c>
      <c r="D416" s="318"/>
      <c r="E416" s="318"/>
      <c r="F416" s="318" t="s">
        <v>276</v>
      </c>
      <c r="G416" s="141" t="str">
        <f t="shared" si="71"/>
        <v>rk_15</v>
      </c>
      <c r="H416" s="141" t="s">
        <v>619</v>
      </c>
      <c r="I416" s="139">
        <v>43270</v>
      </c>
      <c r="J416" s="48" t="s">
        <v>142</v>
      </c>
      <c r="K416" s="168" t="s">
        <v>281</v>
      </c>
      <c r="L416" s="318"/>
      <c r="M416" s="152"/>
      <c r="N416" s="43">
        <v>0.60486111111111118</v>
      </c>
      <c r="O416" s="51">
        <v>2</v>
      </c>
      <c r="P416" s="51" t="s">
        <v>12</v>
      </c>
      <c r="Q416" s="51"/>
      <c r="R416" s="51"/>
      <c r="S416" s="51"/>
      <c r="T416" s="97">
        <f t="shared" si="75"/>
        <v>0.60416666666666663</v>
      </c>
      <c r="U416" s="97">
        <f t="shared" si="76"/>
        <v>0.58333333333333326</v>
      </c>
      <c r="V416" s="41" t="str">
        <f>IFERROR(VLOOKUP(L416,'[1]ZESTAWIENIE NUMERÓW BOCZNYCH'!$A:$B,1,0),"")</f>
        <v/>
      </c>
      <c r="W416" s="51" t="str">
        <f>IFERROR(VLOOKUP(V416,'[1]ZESTAWIENIE NUMERÓW BOCZNYCH'!$A:$B,2,0),P416)</f>
        <v>T</v>
      </c>
      <c r="X416" s="51">
        <f>VLOOKUP(W416,'[1]LICZBA MIEJSC'!$A:$C,2,0)</f>
        <v>55</v>
      </c>
      <c r="Y416" s="51">
        <f>VLOOKUP(W416,'[1]LICZBA MIEJSC'!$A:$C,3,0)</f>
        <v>0</v>
      </c>
      <c r="Z416" s="51">
        <f t="shared" si="72"/>
        <v>55</v>
      </c>
      <c r="AA416" s="41">
        <f t="shared" si="73"/>
        <v>28</v>
      </c>
      <c r="AB416" s="101">
        <f t="shared" si="74"/>
        <v>0.50909090909090904</v>
      </c>
    </row>
    <row r="417" spans="1:28" x14ac:dyDescent="0.25">
      <c r="A417" s="28" t="s">
        <v>275</v>
      </c>
      <c r="B417" s="159">
        <v>416</v>
      </c>
      <c r="C417" s="318">
        <v>1</v>
      </c>
      <c r="D417" s="318"/>
      <c r="E417" s="318"/>
      <c r="F417" s="318" t="s">
        <v>276</v>
      </c>
      <c r="G417" s="141" t="str">
        <f t="shared" si="71"/>
        <v>rk_15</v>
      </c>
      <c r="H417" s="141" t="s">
        <v>620</v>
      </c>
      <c r="I417" s="139">
        <v>43270</v>
      </c>
      <c r="J417" s="48" t="s">
        <v>141</v>
      </c>
      <c r="K417" s="168" t="s">
        <v>240</v>
      </c>
      <c r="L417" s="318"/>
      <c r="M417" s="157"/>
      <c r="N417" s="43">
        <v>0.60625000000000007</v>
      </c>
      <c r="O417" s="51">
        <v>3</v>
      </c>
      <c r="P417" s="51" t="s">
        <v>12</v>
      </c>
      <c r="Q417" s="51"/>
      <c r="R417" s="51"/>
      <c r="S417" s="51"/>
      <c r="T417" s="97">
        <f t="shared" si="75"/>
        <v>0.60416666666666663</v>
      </c>
      <c r="U417" s="97">
        <f t="shared" si="76"/>
        <v>0.58333333333333326</v>
      </c>
      <c r="V417" s="41" t="str">
        <f>IFERROR(VLOOKUP(L417,'[1]ZESTAWIENIE NUMERÓW BOCZNYCH'!$A:$B,1,0),"")</f>
        <v/>
      </c>
      <c r="W417" s="51" t="str">
        <f>IFERROR(VLOOKUP(V417,'[1]ZESTAWIENIE NUMERÓW BOCZNYCH'!$A:$B,2,0),P417)</f>
        <v>T</v>
      </c>
      <c r="X417" s="51">
        <f>VLOOKUP(W417,'[1]LICZBA MIEJSC'!$A:$C,2,0)</f>
        <v>55</v>
      </c>
      <c r="Y417" s="51">
        <f>VLOOKUP(W417,'[1]LICZBA MIEJSC'!$A:$C,3,0)</f>
        <v>0</v>
      </c>
      <c r="Z417" s="51">
        <f t="shared" si="72"/>
        <v>55</v>
      </c>
      <c r="AA417" s="41">
        <f t="shared" si="73"/>
        <v>50</v>
      </c>
      <c r="AB417" s="101">
        <f t="shared" si="74"/>
        <v>0.90909090909090906</v>
      </c>
    </row>
    <row r="418" spans="1:28" x14ac:dyDescent="0.25">
      <c r="A418" s="28" t="s">
        <v>275</v>
      </c>
      <c r="B418" s="159">
        <v>417</v>
      </c>
      <c r="C418" s="318">
        <v>1</v>
      </c>
      <c r="D418" s="318"/>
      <c r="E418" s="318"/>
      <c r="F418" s="318" t="s">
        <v>276</v>
      </c>
      <c r="G418" s="141" t="str">
        <f t="shared" si="71"/>
        <v>rk_15</v>
      </c>
      <c r="H418" s="141" t="s">
        <v>619</v>
      </c>
      <c r="I418" s="139">
        <v>43270</v>
      </c>
      <c r="J418" s="313" t="s">
        <v>141</v>
      </c>
      <c r="K418" s="168" t="s">
        <v>240</v>
      </c>
      <c r="L418" s="318"/>
      <c r="M418" s="157"/>
      <c r="N418" s="43">
        <v>0.60625000000000007</v>
      </c>
      <c r="O418" s="51">
        <v>3</v>
      </c>
      <c r="P418" s="51" t="s">
        <v>12</v>
      </c>
      <c r="Q418" s="51"/>
      <c r="R418" s="51"/>
      <c r="S418" s="51"/>
      <c r="T418" s="97">
        <f t="shared" si="75"/>
        <v>0.60416666666666663</v>
      </c>
      <c r="U418" s="97">
        <f t="shared" si="76"/>
        <v>0.58333333333333326</v>
      </c>
      <c r="V418" s="41" t="str">
        <f>IFERROR(VLOOKUP(L418,'[1]ZESTAWIENIE NUMERÓW BOCZNYCH'!$A:$B,1,0),"")</f>
        <v/>
      </c>
      <c r="W418" s="51" t="str">
        <f>IFERROR(VLOOKUP(V418,'[1]ZESTAWIENIE NUMERÓW BOCZNYCH'!$A:$B,2,0),P418)</f>
        <v>T</v>
      </c>
      <c r="X418" s="51">
        <f>VLOOKUP(W418,'[1]LICZBA MIEJSC'!$A:$C,2,0)</f>
        <v>55</v>
      </c>
      <c r="Y418" s="51">
        <f>VLOOKUP(W418,'[1]LICZBA MIEJSC'!$A:$C,3,0)</f>
        <v>0</v>
      </c>
      <c r="Z418" s="51">
        <f t="shared" si="72"/>
        <v>55</v>
      </c>
      <c r="AA418" s="41">
        <f t="shared" si="73"/>
        <v>50</v>
      </c>
      <c r="AB418" s="101">
        <f t="shared" si="74"/>
        <v>0.90909090909090906</v>
      </c>
    </row>
    <row r="419" spans="1:28" x14ac:dyDescent="0.25">
      <c r="A419" s="28" t="s">
        <v>275</v>
      </c>
      <c r="B419" s="159">
        <v>418</v>
      </c>
      <c r="C419" s="318">
        <v>1</v>
      </c>
      <c r="D419" s="318"/>
      <c r="E419" s="318"/>
      <c r="F419" s="318" t="s">
        <v>276</v>
      </c>
      <c r="G419" s="141" t="str">
        <f t="shared" si="71"/>
        <v>rk_15</v>
      </c>
      <c r="H419" s="141" t="s">
        <v>620</v>
      </c>
      <c r="I419" s="139">
        <v>43270</v>
      </c>
      <c r="J419" s="313" t="s">
        <v>141</v>
      </c>
      <c r="K419" s="168" t="s">
        <v>240</v>
      </c>
      <c r="L419" s="318"/>
      <c r="M419" s="157"/>
      <c r="N419" s="43">
        <v>0.60625000000000007</v>
      </c>
      <c r="O419" s="51">
        <v>4</v>
      </c>
      <c r="P419" s="51" t="s">
        <v>16</v>
      </c>
      <c r="Q419" s="51"/>
      <c r="R419" s="51"/>
      <c r="S419" s="51"/>
      <c r="T419" s="97">
        <f t="shared" si="75"/>
        <v>0.60416666666666663</v>
      </c>
      <c r="U419" s="97">
        <f t="shared" si="76"/>
        <v>0.58333333333333326</v>
      </c>
      <c r="V419" s="41" t="str">
        <f>IFERROR(VLOOKUP(L419,'[1]ZESTAWIENIE NUMERÓW BOCZNYCH'!$A:$B,1,0),"")</f>
        <v/>
      </c>
      <c r="W419" s="51" t="str">
        <f>IFERROR(VLOOKUP(V419,'[1]ZESTAWIENIE NUMERÓW BOCZNYCH'!$A:$B,2,0),P419)</f>
        <v>B</v>
      </c>
      <c r="X419" s="51">
        <f>VLOOKUP(W419,'[1]LICZBA MIEJSC'!$A:$C,2,0)</f>
        <v>20</v>
      </c>
      <c r="Y419" s="51">
        <f>VLOOKUP(W419,'[1]LICZBA MIEJSC'!$A:$C,3,0)</f>
        <v>0</v>
      </c>
      <c r="Z419" s="51">
        <f t="shared" si="72"/>
        <v>20</v>
      </c>
      <c r="AA419" s="41">
        <f t="shared" si="73"/>
        <v>20</v>
      </c>
      <c r="AB419" s="101">
        <f t="shared" si="74"/>
        <v>1</v>
      </c>
    </row>
    <row r="420" spans="1:28" x14ac:dyDescent="0.25">
      <c r="A420" s="28" t="s">
        <v>275</v>
      </c>
      <c r="B420" s="159">
        <v>419</v>
      </c>
      <c r="C420" s="318">
        <v>1</v>
      </c>
      <c r="D420" s="318"/>
      <c r="E420" s="318"/>
      <c r="F420" s="318" t="s">
        <v>276</v>
      </c>
      <c r="G420" s="141" t="str">
        <f t="shared" si="71"/>
        <v>rk_15</v>
      </c>
      <c r="H420" s="141" t="s">
        <v>619</v>
      </c>
      <c r="I420" s="139">
        <v>43270</v>
      </c>
      <c r="J420" s="48" t="s">
        <v>141</v>
      </c>
      <c r="K420" s="168" t="s">
        <v>240</v>
      </c>
      <c r="L420" s="318"/>
      <c r="M420" s="157"/>
      <c r="N420" s="43">
        <v>0.6069444444444444</v>
      </c>
      <c r="O420" s="51">
        <v>3</v>
      </c>
      <c r="P420" s="51" t="s">
        <v>12</v>
      </c>
      <c r="Q420" s="51"/>
      <c r="R420" s="51"/>
      <c r="S420" s="51"/>
      <c r="T420" s="97">
        <f t="shared" si="75"/>
        <v>0.60416666666666663</v>
      </c>
      <c r="U420" s="97">
        <f t="shared" si="76"/>
        <v>0.58333333333333326</v>
      </c>
      <c r="V420" s="41" t="str">
        <f>IFERROR(VLOOKUP(L420,'[1]ZESTAWIENIE NUMERÓW BOCZNYCH'!$A:$B,1,0),"")</f>
        <v/>
      </c>
      <c r="W420" s="51" t="str">
        <f>IFERROR(VLOOKUP(V420,'[1]ZESTAWIENIE NUMERÓW BOCZNYCH'!$A:$B,2,0),P420)</f>
        <v>T</v>
      </c>
      <c r="X420" s="51">
        <f>VLOOKUP(W420,'[1]LICZBA MIEJSC'!$A:$C,2,0)</f>
        <v>55</v>
      </c>
      <c r="Y420" s="51">
        <f>VLOOKUP(W420,'[1]LICZBA MIEJSC'!$A:$C,3,0)</f>
        <v>0</v>
      </c>
      <c r="Z420" s="51">
        <f t="shared" si="72"/>
        <v>55</v>
      </c>
      <c r="AA420" s="41">
        <f t="shared" si="73"/>
        <v>50</v>
      </c>
      <c r="AB420" s="101">
        <f t="shared" si="74"/>
        <v>0.90909090909090906</v>
      </c>
    </row>
    <row r="421" spans="1:28" x14ac:dyDescent="0.25">
      <c r="A421" s="28" t="s">
        <v>275</v>
      </c>
      <c r="B421" s="159">
        <v>420</v>
      </c>
      <c r="C421" s="318">
        <v>1</v>
      </c>
      <c r="D421" s="318"/>
      <c r="E421" s="318"/>
      <c r="F421" s="318" t="s">
        <v>276</v>
      </c>
      <c r="G421" s="141" t="str">
        <f t="shared" si="71"/>
        <v>rk_15</v>
      </c>
      <c r="H421" s="141" t="s">
        <v>622</v>
      </c>
      <c r="I421" s="139">
        <v>43270</v>
      </c>
      <c r="J421" s="48" t="s">
        <v>141</v>
      </c>
      <c r="K421" s="174" t="s">
        <v>123</v>
      </c>
      <c r="L421" s="318"/>
      <c r="M421" s="141" t="s">
        <v>279</v>
      </c>
      <c r="N421" s="43">
        <v>0.60902777777777783</v>
      </c>
      <c r="O421" s="51">
        <v>4</v>
      </c>
      <c r="P421" s="51" t="s">
        <v>12</v>
      </c>
      <c r="Q421" s="51"/>
      <c r="R421" s="51"/>
      <c r="S421" s="51"/>
      <c r="T421" s="97">
        <f t="shared" si="75"/>
        <v>0.60416666666666663</v>
      </c>
      <c r="U421" s="97">
        <f t="shared" si="76"/>
        <v>0.58333333333333326</v>
      </c>
      <c r="V421" s="41" t="str">
        <f>IFERROR(VLOOKUP(L421,'[1]ZESTAWIENIE NUMERÓW BOCZNYCH'!$A:$B,1,0),"")</f>
        <v/>
      </c>
      <c r="W421" s="51" t="str">
        <f>IFERROR(VLOOKUP(V421,'[1]ZESTAWIENIE NUMERÓW BOCZNYCH'!$A:$B,2,0),P421)</f>
        <v>T</v>
      </c>
      <c r="X421" s="51">
        <f>VLOOKUP(W421,'[1]LICZBA MIEJSC'!$A:$C,2,0)</f>
        <v>55</v>
      </c>
      <c r="Y421" s="51">
        <f>VLOOKUP(W421,'[1]LICZBA MIEJSC'!$A:$C,3,0)</f>
        <v>0</v>
      </c>
      <c r="Z421" s="51">
        <f t="shared" si="72"/>
        <v>55</v>
      </c>
      <c r="AA421" s="41">
        <f t="shared" si="73"/>
        <v>55</v>
      </c>
      <c r="AB421" s="101">
        <f t="shared" si="74"/>
        <v>1</v>
      </c>
    </row>
    <row r="422" spans="1:28" x14ac:dyDescent="0.25">
      <c r="A422" s="28" t="s">
        <v>275</v>
      </c>
      <c r="B422" s="159">
        <v>421</v>
      </c>
      <c r="C422" s="146">
        <v>1</v>
      </c>
      <c r="D422" s="146"/>
      <c r="E422" s="146"/>
      <c r="F422" s="146" t="s">
        <v>276</v>
      </c>
      <c r="G422" s="141" t="str">
        <f t="shared" si="71"/>
        <v>rk_15</v>
      </c>
      <c r="H422" s="148" t="s">
        <v>620</v>
      </c>
      <c r="I422" s="161">
        <v>43270</v>
      </c>
      <c r="J422" s="48" t="s">
        <v>141</v>
      </c>
      <c r="K422" s="160" t="s">
        <v>123</v>
      </c>
      <c r="L422" s="146"/>
      <c r="M422" s="152"/>
      <c r="N422" s="43">
        <v>0.61041666666666672</v>
      </c>
      <c r="O422" s="51">
        <v>2</v>
      </c>
      <c r="P422" s="51" t="s">
        <v>12</v>
      </c>
      <c r="Q422" s="51"/>
      <c r="R422" s="51"/>
      <c r="S422" s="51"/>
      <c r="T422" s="97">
        <f t="shared" si="75"/>
        <v>0.60416666666666663</v>
      </c>
      <c r="U422" s="97">
        <f t="shared" si="76"/>
        <v>0.58333333333333326</v>
      </c>
      <c r="V422" s="41" t="str">
        <f>IFERROR(VLOOKUP(L422,'[1]ZESTAWIENIE NUMERÓW BOCZNYCH'!$A:$B,1,0),"")</f>
        <v/>
      </c>
      <c r="W422" s="51" t="str">
        <f>IFERROR(VLOOKUP(V422,'[1]ZESTAWIENIE NUMERÓW BOCZNYCH'!$A:$B,2,0),P422)</f>
        <v>T</v>
      </c>
      <c r="X422" s="51">
        <f>VLOOKUP(W422,'[1]LICZBA MIEJSC'!$A:$C,2,0)</f>
        <v>55</v>
      </c>
      <c r="Y422" s="51">
        <f>VLOOKUP(W422,'[1]LICZBA MIEJSC'!$A:$C,3,0)</f>
        <v>0</v>
      </c>
      <c r="Z422" s="51">
        <f t="shared" si="72"/>
        <v>55</v>
      </c>
      <c r="AA422" s="41">
        <f t="shared" si="73"/>
        <v>28</v>
      </c>
      <c r="AB422" s="101">
        <f t="shared" si="74"/>
        <v>0.50909090909090904</v>
      </c>
    </row>
    <row r="423" spans="1:28" x14ac:dyDescent="0.25">
      <c r="A423" s="28" t="s">
        <v>275</v>
      </c>
      <c r="B423" s="159">
        <v>422</v>
      </c>
      <c r="C423" s="146">
        <v>1</v>
      </c>
      <c r="D423" s="146"/>
      <c r="E423" s="146"/>
      <c r="F423" s="146" t="s">
        <v>276</v>
      </c>
      <c r="G423" s="141" t="str">
        <f t="shared" si="71"/>
        <v>rk_15</v>
      </c>
      <c r="H423" s="148" t="s">
        <v>622</v>
      </c>
      <c r="I423" s="161">
        <v>43270</v>
      </c>
      <c r="J423" s="48" t="s">
        <v>141</v>
      </c>
      <c r="K423" s="150" t="s">
        <v>282</v>
      </c>
      <c r="L423" s="146"/>
      <c r="M423" s="141" t="s">
        <v>279</v>
      </c>
      <c r="N423" s="43">
        <v>0.6118055555555556</v>
      </c>
      <c r="O423" s="51">
        <v>3</v>
      </c>
      <c r="P423" s="51" t="s">
        <v>14</v>
      </c>
      <c r="Q423" s="51"/>
      <c r="R423" s="51"/>
      <c r="S423" s="51"/>
      <c r="T423" s="97">
        <f t="shared" si="75"/>
        <v>0.60416666666666663</v>
      </c>
      <c r="U423" s="97">
        <f t="shared" si="76"/>
        <v>0.58333333333333326</v>
      </c>
      <c r="V423" s="41" t="str">
        <f>IFERROR(VLOOKUP(L423,'[1]ZESTAWIENIE NUMERÓW BOCZNYCH'!$A:$B,1,0),"")</f>
        <v/>
      </c>
      <c r="W423" s="51" t="str">
        <f>IFERROR(VLOOKUP(V423,'[1]ZESTAWIENIE NUMERÓW BOCZNYCH'!$A:$B,2,0),P423)</f>
        <v>AK</v>
      </c>
      <c r="X423" s="51">
        <f>VLOOKUP(W423,'[1]LICZBA MIEJSC'!$A:$C,2,0)</f>
        <v>20</v>
      </c>
      <c r="Y423" s="51">
        <f>VLOOKUP(W423,'[1]LICZBA MIEJSC'!$A:$C,3,0)</f>
        <v>60</v>
      </c>
      <c r="Z423" s="51">
        <f t="shared" si="72"/>
        <v>80</v>
      </c>
      <c r="AA423" s="41">
        <f t="shared" si="73"/>
        <v>18</v>
      </c>
      <c r="AB423" s="101">
        <f t="shared" si="74"/>
        <v>0.22500000000000001</v>
      </c>
    </row>
    <row r="424" spans="1:28" x14ac:dyDescent="0.25">
      <c r="A424" s="28" t="s">
        <v>275</v>
      </c>
      <c r="B424" s="159">
        <v>423</v>
      </c>
      <c r="C424" s="318">
        <v>1</v>
      </c>
      <c r="D424" s="318"/>
      <c r="E424" s="318"/>
      <c r="F424" s="120" t="s">
        <v>276</v>
      </c>
      <c r="G424" s="141" t="str">
        <f t="shared" si="71"/>
        <v>rk_15</v>
      </c>
      <c r="H424" s="307" t="s">
        <v>619</v>
      </c>
      <c r="I424" s="139">
        <v>43270</v>
      </c>
      <c r="J424" s="317" t="s">
        <v>158</v>
      </c>
      <c r="K424" s="155" t="s">
        <v>158</v>
      </c>
      <c r="L424" s="318"/>
      <c r="M424" s="157" t="s">
        <v>320</v>
      </c>
      <c r="N424" s="43">
        <v>0.61597222222222225</v>
      </c>
      <c r="O424" s="51">
        <v>2</v>
      </c>
      <c r="P424" s="51" t="s">
        <v>16</v>
      </c>
      <c r="Q424" s="51"/>
      <c r="R424" s="51"/>
      <c r="S424" s="51"/>
      <c r="T424" s="97">
        <f t="shared" si="75"/>
        <v>0.61458333333333326</v>
      </c>
      <c r="U424" s="97">
        <f t="shared" si="76"/>
        <v>0.58333333333333326</v>
      </c>
      <c r="V424" s="41" t="str">
        <f>IFERROR(VLOOKUP(L424,'[1]ZESTAWIENIE NUMERÓW BOCZNYCH'!$A:$B,1,0),"")</f>
        <v/>
      </c>
      <c r="W424" s="51" t="str">
        <f>IFERROR(VLOOKUP(V424,'[1]ZESTAWIENIE NUMERÓW BOCZNYCH'!$A:$B,2,0),P424)</f>
        <v>B</v>
      </c>
      <c r="X424" s="51">
        <f>VLOOKUP(W424,'[1]LICZBA MIEJSC'!$A:$C,2,0)</f>
        <v>20</v>
      </c>
      <c r="Y424" s="51">
        <f>VLOOKUP(W424,'[1]LICZBA MIEJSC'!$A:$C,3,0)</f>
        <v>0</v>
      </c>
      <c r="Z424" s="51">
        <f t="shared" si="72"/>
        <v>20</v>
      </c>
      <c r="AA424" s="41">
        <f t="shared" si="73"/>
        <v>10</v>
      </c>
      <c r="AB424" s="101">
        <f t="shared" si="74"/>
        <v>0.5</v>
      </c>
    </row>
    <row r="425" spans="1:28" x14ac:dyDescent="0.25">
      <c r="A425" s="28" t="s">
        <v>275</v>
      </c>
      <c r="B425" s="159">
        <v>424</v>
      </c>
      <c r="C425" s="318">
        <v>2</v>
      </c>
      <c r="D425" s="120"/>
      <c r="E425" s="318"/>
      <c r="F425" s="120" t="s">
        <v>276</v>
      </c>
      <c r="G425" s="141" t="str">
        <f t="shared" si="71"/>
        <v>rk_15</v>
      </c>
      <c r="H425" s="307" t="s">
        <v>619</v>
      </c>
      <c r="I425" s="165">
        <v>43270</v>
      </c>
      <c r="J425" s="48" t="s">
        <v>141</v>
      </c>
      <c r="K425" s="168" t="s">
        <v>240</v>
      </c>
      <c r="L425" s="318"/>
      <c r="M425" s="157"/>
      <c r="N425" s="43">
        <v>0.62569444444444444</v>
      </c>
      <c r="O425" s="51">
        <v>3</v>
      </c>
      <c r="P425" s="51" t="s">
        <v>16</v>
      </c>
      <c r="Q425" s="51"/>
      <c r="R425" s="51"/>
      <c r="S425" s="51"/>
      <c r="T425" s="97">
        <f t="shared" si="75"/>
        <v>0.625</v>
      </c>
      <c r="U425" s="97">
        <f t="shared" si="76"/>
        <v>0.625</v>
      </c>
      <c r="V425" s="41" t="str">
        <f>IFERROR(VLOOKUP(L425,'[1]ZESTAWIENIE NUMERÓW BOCZNYCH'!$A:$B,1,0),"")</f>
        <v/>
      </c>
      <c r="W425" s="51" t="str">
        <f>IFERROR(VLOOKUP(V425,'[1]ZESTAWIENIE NUMERÓW BOCZNYCH'!$A:$B,2,0),P425)</f>
        <v>B</v>
      </c>
      <c r="X425" s="51">
        <f>VLOOKUP(W425,'[1]LICZBA MIEJSC'!$A:$C,2,0)</f>
        <v>20</v>
      </c>
      <c r="Y425" s="51">
        <f>VLOOKUP(W425,'[1]LICZBA MIEJSC'!$A:$C,3,0)</f>
        <v>0</v>
      </c>
      <c r="Z425" s="51">
        <f t="shared" si="72"/>
        <v>20</v>
      </c>
      <c r="AA425" s="41">
        <f t="shared" si="73"/>
        <v>18</v>
      </c>
      <c r="AB425" s="101">
        <f t="shared" si="74"/>
        <v>0.9</v>
      </c>
    </row>
    <row r="426" spans="1:28" x14ac:dyDescent="0.25">
      <c r="A426" s="28" t="s">
        <v>275</v>
      </c>
      <c r="B426" s="159">
        <v>425</v>
      </c>
      <c r="C426" s="318">
        <v>2</v>
      </c>
      <c r="D426" s="318"/>
      <c r="E426" s="318"/>
      <c r="F426" s="120" t="s">
        <v>276</v>
      </c>
      <c r="G426" s="141" t="str">
        <f t="shared" si="71"/>
        <v>rk_15</v>
      </c>
      <c r="H426" s="307" t="s">
        <v>620</v>
      </c>
      <c r="I426" s="139">
        <v>43270</v>
      </c>
      <c r="J426" s="48" t="s">
        <v>141</v>
      </c>
      <c r="K426" s="168" t="s">
        <v>310</v>
      </c>
      <c r="L426" s="318"/>
      <c r="M426" s="157"/>
      <c r="N426" s="43">
        <v>0.62638888888888888</v>
      </c>
      <c r="O426" s="51">
        <v>1</v>
      </c>
      <c r="P426" s="51" t="s">
        <v>16</v>
      </c>
      <c r="Q426" s="51"/>
      <c r="R426" s="51"/>
      <c r="S426" s="51"/>
      <c r="T426" s="97">
        <f t="shared" si="75"/>
        <v>0.625</v>
      </c>
      <c r="U426" s="97">
        <f t="shared" si="76"/>
        <v>0.625</v>
      </c>
      <c r="V426" s="41" t="str">
        <f>IFERROR(VLOOKUP(L426,'[1]ZESTAWIENIE NUMERÓW BOCZNYCH'!$A:$B,1,0),"")</f>
        <v/>
      </c>
      <c r="W426" s="51" t="str">
        <f>IFERROR(VLOOKUP(V426,'[1]ZESTAWIENIE NUMERÓW BOCZNYCH'!$A:$B,2,0),P426)</f>
        <v>B</v>
      </c>
      <c r="X426" s="51">
        <f>VLOOKUP(W426,'[1]LICZBA MIEJSC'!$A:$C,2,0)</f>
        <v>20</v>
      </c>
      <c r="Y426" s="51">
        <f>VLOOKUP(W426,'[1]LICZBA MIEJSC'!$A:$C,3,0)</f>
        <v>0</v>
      </c>
      <c r="Z426" s="51">
        <f t="shared" si="72"/>
        <v>20</v>
      </c>
      <c r="AA426" s="41">
        <f t="shared" si="73"/>
        <v>2</v>
      </c>
      <c r="AB426" s="101">
        <f t="shared" si="74"/>
        <v>0.1</v>
      </c>
    </row>
    <row r="427" spans="1:28" x14ac:dyDescent="0.25">
      <c r="A427" s="28" t="s">
        <v>275</v>
      </c>
      <c r="B427" s="159">
        <v>426</v>
      </c>
      <c r="C427" s="318">
        <v>2</v>
      </c>
      <c r="D427" s="318"/>
      <c r="E427" s="318"/>
      <c r="F427" s="120" t="s">
        <v>276</v>
      </c>
      <c r="G427" s="141" t="str">
        <f t="shared" si="71"/>
        <v>rk_15</v>
      </c>
      <c r="H427" s="307" t="s">
        <v>619</v>
      </c>
      <c r="I427" s="139">
        <v>43270</v>
      </c>
      <c r="J427" s="48" t="s">
        <v>142</v>
      </c>
      <c r="K427" s="168" t="s">
        <v>321</v>
      </c>
      <c r="L427" s="318"/>
      <c r="M427" s="157"/>
      <c r="N427" s="43">
        <v>0.62777777777777777</v>
      </c>
      <c r="O427" s="51">
        <v>3</v>
      </c>
      <c r="P427" s="51" t="s">
        <v>14</v>
      </c>
      <c r="Q427" s="51"/>
      <c r="R427" s="51"/>
      <c r="S427" s="51"/>
      <c r="T427" s="97">
        <f t="shared" si="75"/>
        <v>0.625</v>
      </c>
      <c r="U427" s="97">
        <f t="shared" si="76"/>
        <v>0.625</v>
      </c>
      <c r="V427" s="41" t="str">
        <f>IFERROR(VLOOKUP(L427,'[1]ZESTAWIENIE NUMERÓW BOCZNYCH'!$A:$B,1,0),"")</f>
        <v/>
      </c>
      <c r="W427" s="51" t="str">
        <f>IFERROR(VLOOKUP(V427,'[1]ZESTAWIENIE NUMERÓW BOCZNYCH'!$A:$B,2,0),P427)</f>
        <v>AK</v>
      </c>
      <c r="X427" s="51">
        <f>VLOOKUP(W427,'[1]LICZBA MIEJSC'!$A:$C,2,0)</f>
        <v>20</v>
      </c>
      <c r="Y427" s="51">
        <f>VLOOKUP(W427,'[1]LICZBA MIEJSC'!$A:$C,3,0)</f>
        <v>60</v>
      </c>
      <c r="Z427" s="51">
        <f t="shared" si="72"/>
        <v>80</v>
      </c>
      <c r="AA427" s="41">
        <f t="shared" si="73"/>
        <v>18</v>
      </c>
      <c r="AB427" s="101">
        <f t="shared" si="74"/>
        <v>0.22500000000000001</v>
      </c>
    </row>
    <row r="428" spans="1:28" x14ac:dyDescent="0.25">
      <c r="A428" s="28" t="s">
        <v>275</v>
      </c>
      <c r="B428" s="159">
        <v>427</v>
      </c>
      <c r="C428" s="318">
        <v>2</v>
      </c>
      <c r="D428" s="120"/>
      <c r="E428" s="318"/>
      <c r="F428" s="120" t="s">
        <v>276</v>
      </c>
      <c r="G428" s="141" t="str">
        <f t="shared" si="71"/>
        <v>rk_15</v>
      </c>
      <c r="H428" s="307" t="s">
        <v>619</v>
      </c>
      <c r="I428" s="165">
        <v>43270</v>
      </c>
      <c r="J428" s="317" t="s">
        <v>158</v>
      </c>
      <c r="K428" s="155" t="s">
        <v>158</v>
      </c>
      <c r="L428" s="318"/>
      <c r="M428" s="157" t="s">
        <v>320</v>
      </c>
      <c r="N428" s="43">
        <v>0.62916666666666665</v>
      </c>
      <c r="O428" s="51">
        <v>2</v>
      </c>
      <c r="P428" s="51" t="s">
        <v>12</v>
      </c>
      <c r="Q428" s="51"/>
      <c r="R428" s="51"/>
      <c r="S428" s="51"/>
      <c r="T428" s="97">
        <f t="shared" si="75"/>
        <v>0.625</v>
      </c>
      <c r="U428" s="97">
        <f t="shared" si="76"/>
        <v>0.625</v>
      </c>
      <c r="V428" s="41" t="str">
        <f>IFERROR(VLOOKUP(L428,'[1]ZESTAWIENIE NUMERÓW BOCZNYCH'!$A:$B,1,0),"")</f>
        <v/>
      </c>
      <c r="W428" s="51" t="str">
        <f>IFERROR(VLOOKUP(V428,'[1]ZESTAWIENIE NUMERÓW BOCZNYCH'!$A:$B,2,0),P428)</f>
        <v>T</v>
      </c>
      <c r="X428" s="51">
        <f>VLOOKUP(W428,'[1]LICZBA MIEJSC'!$A:$C,2,0)</f>
        <v>55</v>
      </c>
      <c r="Y428" s="51">
        <f>VLOOKUP(W428,'[1]LICZBA MIEJSC'!$A:$C,3,0)</f>
        <v>0</v>
      </c>
      <c r="Z428" s="51">
        <f t="shared" si="72"/>
        <v>55</v>
      </c>
      <c r="AA428" s="41">
        <f t="shared" si="73"/>
        <v>28</v>
      </c>
      <c r="AB428" s="101">
        <f t="shared" si="74"/>
        <v>0.50909090909090904</v>
      </c>
    </row>
    <row r="429" spans="1:28" x14ac:dyDescent="0.25">
      <c r="A429" s="28" t="s">
        <v>275</v>
      </c>
      <c r="B429" s="159">
        <v>428</v>
      </c>
      <c r="C429" s="318">
        <v>2</v>
      </c>
      <c r="D429" s="318"/>
      <c r="E429" s="318"/>
      <c r="F429" s="120" t="s">
        <v>276</v>
      </c>
      <c r="G429" s="141" t="str">
        <f t="shared" si="71"/>
        <v>rk_15</v>
      </c>
      <c r="H429" s="307" t="s">
        <v>619</v>
      </c>
      <c r="I429" s="139">
        <v>43270</v>
      </c>
      <c r="J429" s="317" t="s">
        <v>158</v>
      </c>
      <c r="K429" s="155" t="s">
        <v>158</v>
      </c>
      <c r="L429" s="318"/>
      <c r="M429" s="157" t="s">
        <v>320</v>
      </c>
      <c r="N429" s="43">
        <v>0.6479166666666667</v>
      </c>
      <c r="O429" s="51">
        <v>1</v>
      </c>
      <c r="P429" s="51" t="s">
        <v>16</v>
      </c>
      <c r="Q429" s="51"/>
      <c r="R429" s="51"/>
      <c r="S429" s="51"/>
      <c r="T429" s="97">
        <f t="shared" si="75"/>
        <v>0.64583333333333326</v>
      </c>
      <c r="U429" s="97">
        <f t="shared" si="76"/>
        <v>0.625</v>
      </c>
      <c r="V429" s="41" t="str">
        <f>IFERROR(VLOOKUP(L429,'[1]ZESTAWIENIE NUMERÓW BOCZNYCH'!$A:$B,1,0),"")</f>
        <v/>
      </c>
      <c r="W429" s="51" t="str">
        <f>IFERROR(VLOOKUP(V429,'[1]ZESTAWIENIE NUMERÓW BOCZNYCH'!$A:$B,2,0),P429)</f>
        <v>B</v>
      </c>
      <c r="X429" s="51">
        <f>VLOOKUP(W429,'[1]LICZBA MIEJSC'!$A:$C,2,0)</f>
        <v>20</v>
      </c>
      <c r="Y429" s="51">
        <f>VLOOKUP(W429,'[1]LICZBA MIEJSC'!$A:$C,3,0)</f>
        <v>0</v>
      </c>
      <c r="Z429" s="51">
        <f t="shared" si="72"/>
        <v>20</v>
      </c>
      <c r="AA429" s="41">
        <f t="shared" si="73"/>
        <v>2</v>
      </c>
      <c r="AB429" s="101">
        <f t="shared" si="74"/>
        <v>0.1</v>
      </c>
    </row>
    <row r="430" spans="1:28" x14ac:dyDescent="0.25">
      <c r="A430" s="28" t="s">
        <v>275</v>
      </c>
      <c r="B430" s="159">
        <v>429</v>
      </c>
      <c r="C430" s="318">
        <v>2</v>
      </c>
      <c r="D430" s="120"/>
      <c r="E430" s="318"/>
      <c r="F430" s="120" t="s">
        <v>276</v>
      </c>
      <c r="G430" s="141" t="str">
        <f t="shared" si="71"/>
        <v>rk_15</v>
      </c>
      <c r="H430" s="307" t="s">
        <v>620</v>
      </c>
      <c r="I430" s="165">
        <v>43270</v>
      </c>
      <c r="J430" s="48" t="s">
        <v>142</v>
      </c>
      <c r="K430" s="168" t="s">
        <v>322</v>
      </c>
      <c r="L430" s="318"/>
      <c r="M430" s="157"/>
      <c r="N430" s="43">
        <v>0.64861111111111114</v>
      </c>
      <c r="O430" s="51">
        <v>2</v>
      </c>
      <c r="P430" s="51" t="s">
        <v>16</v>
      </c>
      <c r="Q430" s="51"/>
      <c r="R430" s="51"/>
      <c r="S430" s="51"/>
      <c r="T430" s="97">
        <f t="shared" si="75"/>
        <v>0.64583333333333326</v>
      </c>
      <c r="U430" s="97">
        <f t="shared" si="76"/>
        <v>0.625</v>
      </c>
      <c r="V430" s="41" t="str">
        <f>IFERROR(VLOOKUP(L430,'[1]ZESTAWIENIE NUMERÓW BOCZNYCH'!$A:$B,1,0),"")</f>
        <v/>
      </c>
      <c r="W430" s="51" t="str">
        <f>IFERROR(VLOOKUP(V430,'[1]ZESTAWIENIE NUMERÓW BOCZNYCH'!$A:$B,2,0),P430)</f>
        <v>B</v>
      </c>
      <c r="X430" s="51">
        <f>VLOOKUP(W430,'[1]LICZBA MIEJSC'!$A:$C,2,0)</f>
        <v>20</v>
      </c>
      <c r="Y430" s="51">
        <f>VLOOKUP(W430,'[1]LICZBA MIEJSC'!$A:$C,3,0)</f>
        <v>0</v>
      </c>
      <c r="Z430" s="51">
        <f t="shared" si="72"/>
        <v>20</v>
      </c>
      <c r="AA430" s="41">
        <f t="shared" si="73"/>
        <v>10</v>
      </c>
      <c r="AB430" s="101">
        <f t="shared" si="74"/>
        <v>0.5</v>
      </c>
    </row>
    <row r="431" spans="1:28" x14ac:dyDescent="0.25">
      <c r="A431" s="28" t="s">
        <v>275</v>
      </c>
      <c r="B431" s="159">
        <v>430</v>
      </c>
      <c r="C431" s="318">
        <v>2</v>
      </c>
      <c r="D431" s="318"/>
      <c r="E431" s="318"/>
      <c r="F431" s="120" t="s">
        <v>276</v>
      </c>
      <c r="G431" s="141" t="str">
        <f t="shared" si="71"/>
        <v>rk_15</v>
      </c>
      <c r="H431" s="307" t="s">
        <v>622</v>
      </c>
      <c r="I431" s="139">
        <v>43270</v>
      </c>
      <c r="J431" s="316" t="s">
        <v>141</v>
      </c>
      <c r="K431" s="140" t="s">
        <v>284</v>
      </c>
      <c r="L431" s="314"/>
      <c r="M431" s="157"/>
      <c r="N431" s="43">
        <v>0.65</v>
      </c>
      <c r="O431" s="51">
        <v>1</v>
      </c>
      <c r="P431" s="51" t="s">
        <v>16</v>
      </c>
      <c r="Q431" s="51"/>
      <c r="R431" s="51"/>
      <c r="S431" s="51"/>
      <c r="T431" s="97">
        <f t="shared" si="75"/>
        <v>0.64583333333333326</v>
      </c>
      <c r="U431" s="97">
        <f t="shared" si="76"/>
        <v>0.625</v>
      </c>
      <c r="V431" s="41" t="str">
        <f>IFERROR(VLOOKUP(L431,'[1]ZESTAWIENIE NUMERÓW BOCZNYCH'!$A:$B,1,0),"")</f>
        <v/>
      </c>
      <c r="W431" s="51" t="str">
        <f>IFERROR(VLOOKUP(V431,'[1]ZESTAWIENIE NUMERÓW BOCZNYCH'!$A:$B,2,0),P431)</f>
        <v>B</v>
      </c>
      <c r="X431" s="51">
        <f>VLOOKUP(W431,'[1]LICZBA MIEJSC'!$A:$C,2,0)</f>
        <v>20</v>
      </c>
      <c r="Y431" s="51">
        <f>VLOOKUP(W431,'[1]LICZBA MIEJSC'!$A:$C,3,0)</f>
        <v>0</v>
      </c>
      <c r="Z431" s="51">
        <f t="shared" si="72"/>
        <v>20</v>
      </c>
      <c r="AA431" s="41">
        <f t="shared" si="73"/>
        <v>2</v>
      </c>
      <c r="AB431" s="101">
        <f t="shared" si="74"/>
        <v>0.1</v>
      </c>
    </row>
    <row r="432" spans="1:28" x14ac:dyDescent="0.25">
      <c r="A432" s="28" t="s">
        <v>275</v>
      </c>
      <c r="B432" s="159">
        <v>431</v>
      </c>
      <c r="C432" s="318">
        <v>2</v>
      </c>
      <c r="D432" s="120"/>
      <c r="E432" s="318"/>
      <c r="F432" s="120" t="s">
        <v>276</v>
      </c>
      <c r="G432" s="141" t="str">
        <f t="shared" si="71"/>
        <v>rk_15</v>
      </c>
      <c r="H432" s="307" t="s">
        <v>622</v>
      </c>
      <c r="I432" s="165">
        <v>43270</v>
      </c>
      <c r="J432" s="48" t="s">
        <v>141</v>
      </c>
      <c r="K432" s="140" t="s">
        <v>294</v>
      </c>
      <c r="L432" s="318"/>
      <c r="M432" s="148" t="s">
        <v>279</v>
      </c>
      <c r="N432" s="43">
        <v>0.65</v>
      </c>
      <c r="O432" s="51">
        <v>2</v>
      </c>
      <c r="P432" s="51" t="s">
        <v>12</v>
      </c>
      <c r="Q432" s="51"/>
      <c r="R432" s="51"/>
      <c r="S432" s="51"/>
      <c r="T432" s="97">
        <f t="shared" si="75"/>
        <v>0.64583333333333326</v>
      </c>
      <c r="U432" s="97">
        <f t="shared" si="76"/>
        <v>0.625</v>
      </c>
      <c r="V432" s="41" t="str">
        <f>IFERROR(VLOOKUP(L432,'[1]ZESTAWIENIE NUMERÓW BOCZNYCH'!$A:$B,1,0),"")</f>
        <v/>
      </c>
      <c r="W432" s="51" t="str">
        <f>IFERROR(VLOOKUP(V432,'[1]ZESTAWIENIE NUMERÓW BOCZNYCH'!$A:$B,2,0),P432)</f>
        <v>T</v>
      </c>
      <c r="X432" s="51">
        <f>VLOOKUP(W432,'[1]LICZBA MIEJSC'!$A:$C,2,0)</f>
        <v>55</v>
      </c>
      <c r="Y432" s="51">
        <f>VLOOKUP(W432,'[1]LICZBA MIEJSC'!$A:$C,3,0)</f>
        <v>0</v>
      </c>
      <c r="Z432" s="51">
        <f t="shared" si="72"/>
        <v>55</v>
      </c>
      <c r="AA432" s="41">
        <f t="shared" si="73"/>
        <v>28</v>
      </c>
      <c r="AB432" s="101">
        <f t="shared" si="74"/>
        <v>0.50909090909090904</v>
      </c>
    </row>
    <row r="433" spans="1:28" x14ac:dyDescent="0.25">
      <c r="A433" s="28" t="s">
        <v>275</v>
      </c>
      <c r="B433" s="159">
        <v>432</v>
      </c>
      <c r="C433" s="318">
        <v>2</v>
      </c>
      <c r="D433" s="318"/>
      <c r="E433" s="318"/>
      <c r="F433" s="120" t="s">
        <v>276</v>
      </c>
      <c r="G433" s="141" t="str">
        <f t="shared" si="71"/>
        <v>rk_15</v>
      </c>
      <c r="H433" s="307" t="s">
        <v>620</v>
      </c>
      <c r="I433" s="139">
        <v>43270</v>
      </c>
      <c r="J433" s="313" t="s">
        <v>142</v>
      </c>
      <c r="K433" s="168" t="s">
        <v>260</v>
      </c>
      <c r="L433" s="318"/>
      <c r="M433" s="157"/>
      <c r="N433" s="43">
        <v>0.65069444444444446</v>
      </c>
      <c r="O433" s="51">
        <v>1</v>
      </c>
      <c r="P433" s="51" t="s">
        <v>14</v>
      </c>
      <c r="Q433" s="51"/>
      <c r="R433" s="51"/>
      <c r="S433" s="51"/>
      <c r="T433" s="97">
        <f t="shared" si="75"/>
        <v>0.64583333333333326</v>
      </c>
      <c r="U433" s="97">
        <f t="shared" si="76"/>
        <v>0.625</v>
      </c>
      <c r="V433" s="41" t="str">
        <f>IFERROR(VLOOKUP(L433,'[1]ZESTAWIENIE NUMERÓW BOCZNYCH'!$A:$B,1,0),"")</f>
        <v/>
      </c>
      <c r="W433" s="51" t="str">
        <f>IFERROR(VLOOKUP(V433,'[1]ZESTAWIENIE NUMERÓW BOCZNYCH'!$A:$B,2,0),P433)</f>
        <v>AK</v>
      </c>
      <c r="X433" s="51">
        <f>VLOOKUP(W433,'[1]LICZBA MIEJSC'!$A:$C,2,0)</f>
        <v>20</v>
      </c>
      <c r="Y433" s="51">
        <f>VLOOKUP(W433,'[1]LICZBA MIEJSC'!$A:$C,3,0)</f>
        <v>60</v>
      </c>
      <c r="Z433" s="51">
        <f t="shared" si="72"/>
        <v>80</v>
      </c>
      <c r="AA433" s="41">
        <f t="shared" si="73"/>
        <v>8</v>
      </c>
      <c r="AB433" s="101">
        <f t="shared" si="74"/>
        <v>0.1</v>
      </c>
    </row>
    <row r="434" spans="1:28" x14ac:dyDescent="0.25">
      <c r="A434" s="28" t="s">
        <v>275</v>
      </c>
      <c r="B434" s="159">
        <v>433</v>
      </c>
      <c r="C434" s="318">
        <v>2</v>
      </c>
      <c r="D434" s="120"/>
      <c r="E434" s="318"/>
      <c r="F434" s="120" t="s">
        <v>276</v>
      </c>
      <c r="G434" s="141" t="str">
        <f t="shared" si="71"/>
        <v>rk_15</v>
      </c>
      <c r="H434" s="307" t="s">
        <v>622</v>
      </c>
      <c r="I434" s="165">
        <v>43270</v>
      </c>
      <c r="J434" s="48" t="s">
        <v>141</v>
      </c>
      <c r="K434" s="174" t="s">
        <v>123</v>
      </c>
      <c r="L434" s="318"/>
      <c r="M434" s="152"/>
      <c r="N434" s="43">
        <v>0.65208333333333335</v>
      </c>
      <c r="O434" s="51">
        <v>2</v>
      </c>
      <c r="P434" s="51" t="s">
        <v>12</v>
      </c>
      <c r="Q434" s="51"/>
      <c r="R434" s="51"/>
      <c r="S434" s="51"/>
      <c r="T434" s="97">
        <f t="shared" si="75"/>
        <v>0.64583333333333326</v>
      </c>
      <c r="U434" s="97">
        <f t="shared" si="76"/>
        <v>0.625</v>
      </c>
      <c r="V434" s="41" t="str">
        <f>IFERROR(VLOOKUP(L434,'[1]ZESTAWIENIE NUMERÓW BOCZNYCH'!$A:$B,1,0),"")</f>
        <v/>
      </c>
      <c r="W434" s="51" t="str">
        <f>IFERROR(VLOOKUP(V434,'[1]ZESTAWIENIE NUMERÓW BOCZNYCH'!$A:$B,2,0),P434)</f>
        <v>T</v>
      </c>
      <c r="X434" s="51">
        <f>VLOOKUP(W434,'[1]LICZBA MIEJSC'!$A:$C,2,0)</f>
        <v>55</v>
      </c>
      <c r="Y434" s="51">
        <f>VLOOKUP(W434,'[1]LICZBA MIEJSC'!$A:$C,3,0)</f>
        <v>0</v>
      </c>
      <c r="Z434" s="51">
        <f t="shared" si="72"/>
        <v>55</v>
      </c>
      <c r="AA434" s="41">
        <f t="shared" si="73"/>
        <v>28</v>
      </c>
      <c r="AB434" s="101">
        <f t="shared" si="74"/>
        <v>0.50909090909090904</v>
      </c>
    </row>
    <row r="435" spans="1:28" x14ac:dyDescent="0.25">
      <c r="A435" s="28" t="s">
        <v>275</v>
      </c>
      <c r="B435" s="159">
        <v>434</v>
      </c>
      <c r="C435" s="318">
        <v>2</v>
      </c>
      <c r="D435" s="318"/>
      <c r="E435" s="318"/>
      <c r="F435" s="120" t="s">
        <v>276</v>
      </c>
      <c r="G435" s="141" t="str">
        <f t="shared" si="71"/>
        <v>rk_15</v>
      </c>
      <c r="H435" s="307" t="s">
        <v>620</v>
      </c>
      <c r="I435" s="139">
        <v>43270</v>
      </c>
      <c r="J435" s="48" t="s">
        <v>141</v>
      </c>
      <c r="K435" s="174" t="s">
        <v>123</v>
      </c>
      <c r="L435" s="318"/>
      <c r="M435" s="157"/>
      <c r="N435" s="43">
        <v>0.65208333333333335</v>
      </c>
      <c r="O435" s="51">
        <v>2</v>
      </c>
      <c r="P435" s="51" t="s">
        <v>16</v>
      </c>
      <c r="Q435" s="51"/>
      <c r="R435" s="51"/>
      <c r="S435" s="51"/>
      <c r="T435" s="97">
        <f t="shared" si="75"/>
        <v>0.64583333333333326</v>
      </c>
      <c r="U435" s="97">
        <f t="shared" si="76"/>
        <v>0.625</v>
      </c>
      <c r="V435" s="41" t="str">
        <f>IFERROR(VLOOKUP(L435,'[1]ZESTAWIENIE NUMERÓW BOCZNYCH'!$A:$B,1,0),"")</f>
        <v/>
      </c>
      <c r="W435" s="51" t="str">
        <f>IFERROR(VLOOKUP(V435,'[1]ZESTAWIENIE NUMERÓW BOCZNYCH'!$A:$B,2,0),P435)</f>
        <v>B</v>
      </c>
      <c r="X435" s="51">
        <f>VLOOKUP(W435,'[1]LICZBA MIEJSC'!$A:$C,2,0)</f>
        <v>20</v>
      </c>
      <c r="Y435" s="51">
        <f>VLOOKUP(W435,'[1]LICZBA MIEJSC'!$A:$C,3,0)</f>
        <v>0</v>
      </c>
      <c r="Z435" s="51">
        <f t="shared" si="72"/>
        <v>20</v>
      </c>
      <c r="AA435" s="41">
        <f t="shared" si="73"/>
        <v>10</v>
      </c>
      <c r="AB435" s="101">
        <f t="shared" si="74"/>
        <v>0.5</v>
      </c>
    </row>
    <row r="436" spans="1:28" x14ac:dyDescent="0.25">
      <c r="A436" s="28" t="s">
        <v>275</v>
      </c>
      <c r="B436" s="159">
        <v>435</v>
      </c>
      <c r="C436" s="318">
        <v>2</v>
      </c>
      <c r="D436" s="120"/>
      <c r="E436" s="318"/>
      <c r="F436" s="120" t="s">
        <v>276</v>
      </c>
      <c r="G436" s="141" t="str">
        <f t="shared" si="71"/>
        <v>rk_15</v>
      </c>
      <c r="H436" s="307" t="s">
        <v>619</v>
      </c>
      <c r="I436" s="165">
        <v>43270</v>
      </c>
      <c r="J436" s="48" t="s">
        <v>141</v>
      </c>
      <c r="K436" s="155" t="s">
        <v>137</v>
      </c>
      <c r="L436" s="318"/>
      <c r="M436" s="148" t="s">
        <v>283</v>
      </c>
      <c r="N436" s="43">
        <v>0.65347222222222223</v>
      </c>
      <c r="O436" s="51">
        <v>2</v>
      </c>
      <c r="P436" s="51" t="s">
        <v>12</v>
      </c>
      <c r="Q436" s="51"/>
      <c r="R436" s="51"/>
      <c r="S436" s="51"/>
      <c r="T436" s="97">
        <f t="shared" si="75"/>
        <v>0.64583333333333326</v>
      </c>
      <c r="U436" s="97">
        <f t="shared" si="76"/>
        <v>0.625</v>
      </c>
      <c r="V436" s="41" t="str">
        <f>IFERROR(VLOOKUP(L436,'[1]ZESTAWIENIE NUMERÓW BOCZNYCH'!$A:$B,1,0),"")</f>
        <v/>
      </c>
      <c r="W436" s="51" t="str">
        <f>IFERROR(VLOOKUP(V436,'[1]ZESTAWIENIE NUMERÓW BOCZNYCH'!$A:$B,2,0),P436)</f>
        <v>T</v>
      </c>
      <c r="X436" s="51">
        <f>VLOOKUP(W436,'[1]LICZBA MIEJSC'!$A:$C,2,0)</f>
        <v>55</v>
      </c>
      <c r="Y436" s="51">
        <f>VLOOKUP(W436,'[1]LICZBA MIEJSC'!$A:$C,3,0)</f>
        <v>0</v>
      </c>
      <c r="Z436" s="51">
        <f t="shared" si="72"/>
        <v>55</v>
      </c>
      <c r="AA436" s="41">
        <f t="shared" si="73"/>
        <v>28</v>
      </c>
      <c r="AB436" s="101">
        <f t="shared" si="74"/>
        <v>0.50909090909090904</v>
      </c>
    </row>
    <row r="437" spans="1:28" x14ac:dyDescent="0.25">
      <c r="A437" s="28" t="s">
        <v>275</v>
      </c>
      <c r="B437" s="159">
        <v>436</v>
      </c>
      <c r="C437" s="318">
        <v>3</v>
      </c>
      <c r="D437" s="318"/>
      <c r="E437" s="318"/>
      <c r="F437" s="120" t="s">
        <v>276</v>
      </c>
      <c r="G437" s="141" t="str">
        <f t="shared" si="71"/>
        <v>rk_15</v>
      </c>
      <c r="H437" s="307" t="s">
        <v>619</v>
      </c>
      <c r="I437" s="139">
        <v>43270</v>
      </c>
      <c r="J437" s="315" t="s">
        <v>142</v>
      </c>
      <c r="K437" s="168" t="s">
        <v>323</v>
      </c>
      <c r="L437" s="318"/>
      <c r="M437" s="157"/>
      <c r="N437" s="43">
        <v>0.65347222222222223</v>
      </c>
      <c r="O437" s="51">
        <v>3</v>
      </c>
      <c r="P437" s="51" t="s">
        <v>12</v>
      </c>
      <c r="Q437" s="51"/>
      <c r="R437" s="51"/>
      <c r="S437" s="51"/>
      <c r="T437" s="97">
        <f t="shared" si="75"/>
        <v>0.64583333333333326</v>
      </c>
      <c r="U437" s="97">
        <f t="shared" si="76"/>
        <v>0.625</v>
      </c>
      <c r="V437" s="41" t="str">
        <f>IFERROR(VLOOKUP(L437,'[1]ZESTAWIENIE NUMERÓW BOCZNYCH'!$A:$B,1,0),"")</f>
        <v/>
      </c>
      <c r="W437" s="51" t="str">
        <f>IFERROR(VLOOKUP(V437,'[1]ZESTAWIENIE NUMERÓW BOCZNYCH'!$A:$B,2,0),P437)</f>
        <v>T</v>
      </c>
      <c r="X437" s="51">
        <f>VLOOKUP(W437,'[1]LICZBA MIEJSC'!$A:$C,2,0)</f>
        <v>55</v>
      </c>
      <c r="Y437" s="51">
        <f>VLOOKUP(W437,'[1]LICZBA MIEJSC'!$A:$C,3,0)</f>
        <v>0</v>
      </c>
      <c r="Z437" s="51">
        <f t="shared" si="72"/>
        <v>55</v>
      </c>
      <c r="AA437" s="41">
        <f t="shared" si="73"/>
        <v>50</v>
      </c>
      <c r="AB437" s="101">
        <f t="shared" si="74"/>
        <v>0.90909090909090906</v>
      </c>
    </row>
    <row r="438" spans="1:28" x14ac:dyDescent="0.25">
      <c r="A438" s="28" t="s">
        <v>275</v>
      </c>
      <c r="B438" s="159">
        <v>437</v>
      </c>
      <c r="C438" s="318">
        <v>3</v>
      </c>
      <c r="D438" s="120"/>
      <c r="E438" s="318"/>
      <c r="F438" s="120" t="s">
        <v>276</v>
      </c>
      <c r="G438" s="141" t="str">
        <f t="shared" si="71"/>
        <v>rk_15</v>
      </c>
      <c r="H438" s="307" t="s">
        <v>619</v>
      </c>
      <c r="I438" s="165">
        <v>43270</v>
      </c>
      <c r="J438" s="48" t="s">
        <v>141</v>
      </c>
      <c r="K438" s="144" t="s">
        <v>282</v>
      </c>
      <c r="L438" s="318"/>
      <c r="M438" s="152"/>
      <c r="N438" s="43">
        <v>0.65347222222222223</v>
      </c>
      <c r="O438" s="51">
        <v>3</v>
      </c>
      <c r="P438" s="51" t="s">
        <v>12</v>
      </c>
      <c r="Q438" s="51"/>
      <c r="R438" s="51"/>
      <c r="S438" s="51"/>
      <c r="T438" s="97">
        <f t="shared" si="75"/>
        <v>0.64583333333333326</v>
      </c>
      <c r="U438" s="97">
        <f t="shared" si="76"/>
        <v>0.625</v>
      </c>
      <c r="V438" s="41" t="str">
        <f>IFERROR(VLOOKUP(L438,'[1]ZESTAWIENIE NUMERÓW BOCZNYCH'!$A:$B,1,0),"")</f>
        <v/>
      </c>
      <c r="W438" s="51" t="str">
        <f>IFERROR(VLOOKUP(V438,'[1]ZESTAWIENIE NUMERÓW BOCZNYCH'!$A:$B,2,0),P438)</f>
        <v>T</v>
      </c>
      <c r="X438" s="51">
        <f>VLOOKUP(W438,'[1]LICZBA MIEJSC'!$A:$C,2,0)</f>
        <v>55</v>
      </c>
      <c r="Y438" s="51">
        <f>VLOOKUP(W438,'[1]LICZBA MIEJSC'!$A:$C,3,0)</f>
        <v>0</v>
      </c>
      <c r="Z438" s="51">
        <f t="shared" si="72"/>
        <v>55</v>
      </c>
      <c r="AA438" s="41">
        <f t="shared" si="73"/>
        <v>50</v>
      </c>
      <c r="AB438" s="101">
        <f t="shared" si="74"/>
        <v>0.90909090909090906</v>
      </c>
    </row>
    <row r="439" spans="1:28" x14ac:dyDescent="0.25">
      <c r="A439" s="28" t="s">
        <v>275</v>
      </c>
      <c r="B439" s="159">
        <v>438</v>
      </c>
      <c r="C439" s="318">
        <v>3</v>
      </c>
      <c r="D439" s="318"/>
      <c r="E439" s="318"/>
      <c r="F439" s="120" t="s">
        <v>276</v>
      </c>
      <c r="G439" s="141" t="str">
        <f t="shared" si="71"/>
        <v>rk_15</v>
      </c>
      <c r="H439" s="307" t="s">
        <v>620</v>
      </c>
      <c r="I439" s="139">
        <v>43270</v>
      </c>
      <c r="J439" s="48" t="s">
        <v>142</v>
      </c>
      <c r="K439" s="168" t="s">
        <v>281</v>
      </c>
      <c r="L439" s="318"/>
      <c r="M439" s="152"/>
      <c r="N439" s="43">
        <v>0.65347222222222223</v>
      </c>
      <c r="O439" s="51">
        <v>3</v>
      </c>
      <c r="P439" s="51" t="s">
        <v>16</v>
      </c>
      <c r="Q439" s="51"/>
      <c r="R439" s="51"/>
      <c r="S439" s="51"/>
      <c r="T439" s="97">
        <f t="shared" si="75"/>
        <v>0.64583333333333326</v>
      </c>
      <c r="U439" s="97">
        <f t="shared" si="76"/>
        <v>0.625</v>
      </c>
      <c r="V439" s="41" t="str">
        <f>IFERROR(VLOOKUP(L439,'[1]ZESTAWIENIE NUMERÓW BOCZNYCH'!$A:$B,1,0),"")</f>
        <v/>
      </c>
      <c r="W439" s="51" t="str">
        <f>IFERROR(VLOOKUP(V439,'[1]ZESTAWIENIE NUMERÓW BOCZNYCH'!$A:$B,2,0),P439)</f>
        <v>B</v>
      </c>
      <c r="X439" s="51">
        <f>VLOOKUP(W439,'[1]LICZBA MIEJSC'!$A:$C,2,0)</f>
        <v>20</v>
      </c>
      <c r="Y439" s="51">
        <f>VLOOKUP(W439,'[1]LICZBA MIEJSC'!$A:$C,3,0)</f>
        <v>0</v>
      </c>
      <c r="Z439" s="51">
        <f t="shared" si="72"/>
        <v>20</v>
      </c>
      <c r="AA439" s="41">
        <f t="shared" si="73"/>
        <v>18</v>
      </c>
      <c r="AB439" s="101">
        <f t="shared" si="74"/>
        <v>0.9</v>
      </c>
    </row>
    <row r="440" spans="1:28" x14ac:dyDescent="0.25">
      <c r="A440" s="28" t="s">
        <v>275</v>
      </c>
      <c r="B440" s="159">
        <v>439</v>
      </c>
      <c r="C440" s="318">
        <v>3</v>
      </c>
      <c r="D440" s="120"/>
      <c r="E440" s="318"/>
      <c r="F440" s="120" t="s">
        <v>276</v>
      </c>
      <c r="G440" s="141" t="str">
        <f t="shared" si="71"/>
        <v>rk_15</v>
      </c>
      <c r="H440" s="307" t="s">
        <v>619</v>
      </c>
      <c r="I440" s="165">
        <v>43270</v>
      </c>
      <c r="J440" s="317" t="s">
        <v>158</v>
      </c>
      <c r="K440" s="155" t="s">
        <v>158</v>
      </c>
      <c r="L440" s="318"/>
      <c r="M440" s="157"/>
      <c r="N440" s="43">
        <v>0.65486111111111112</v>
      </c>
      <c r="O440" s="51">
        <v>2</v>
      </c>
      <c r="P440" s="51" t="s">
        <v>16</v>
      </c>
      <c r="Q440" s="51"/>
      <c r="R440" s="51"/>
      <c r="S440" s="51"/>
      <c r="T440" s="97">
        <f t="shared" si="75"/>
        <v>0.64583333333333326</v>
      </c>
      <c r="U440" s="97">
        <f t="shared" si="76"/>
        <v>0.625</v>
      </c>
      <c r="V440" s="41" t="str">
        <f>IFERROR(VLOOKUP(L440,'[1]ZESTAWIENIE NUMERÓW BOCZNYCH'!$A:$B,1,0),"")</f>
        <v/>
      </c>
      <c r="W440" s="51" t="str">
        <f>IFERROR(VLOOKUP(V440,'[1]ZESTAWIENIE NUMERÓW BOCZNYCH'!$A:$B,2,0),P440)</f>
        <v>B</v>
      </c>
      <c r="X440" s="51">
        <f>VLOOKUP(W440,'[1]LICZBA MIEJSC'!$A:$C,2,0)</f>
        <v>20</v>
      </c>
      <c r="Y440" s="51">
        <f>VLOOKUP(W440,'[1]LICZBA MIEJSC'!$A:$C,3,0)</f>
        <v>0</v>
      </c>
      <c r="Z440" s="51">
        <f t="shared" si="72"/>
        <v>20</v>
      </c>
      <c r="AA440" s="41">
        <f t="shared" si="73"/>
        <v>10</v>
      </c>
      <c r="AB440" s="101">
        <f t="shared" si="74"/>
        <v>0.5</v>
      </c>
    </row>
    <row r="441" spans="1:28" x14ac:dyDescent="0.25">
      <c r="A441" s="28" t="s">
        <v>275</v>
      </c>
      <c r="B441" s="159">
        <v>440</v>
      </c>
      <c r="C441" s="318">
        <v>3</v>
      </c>
      <c r="D441" s="318"/>
      <c r="E441" s="318"/>
      <c r="F441" s="120" t="s">
        <v>276</v>
      </c>
      <c r="G441" s="141" t="str">
        <f t="shared" ref="G441:G504" si="77">IF(ISERROR(RIGHT(LEFT(F441,FIND("_",MID(F441,4,150))+2))*1),LEFT(F441,FIND("_",MID(F441,4,150))+1),LEFT(F441,FIND("_",MID(F441,4,150))+2))</f>
        <v>rk_15</v>
      </c>
      <c r="H441" s="307" t="s">
        <v>619</v>
      </c>
      <c r="I441" s="139">
        <v>43270</v>
      </c>
      <c r="J441" s="317" t="s">
        <v>158</v>
      </c>
      <c r="K441" s="155" t="s">
        <v>158</v>
      </c>
      <c r="L441" s="318"/>
      <c r="M441" s="141" t="s">
        <v>156</v>
      </c>
      <c r="N441" s="43">
        <v>0.65694444444444444</v>
      </c>
      <c r="O441" s="51">
        <v>3</v>
      </c>
      <c r="P441" s="51" t="s">
        <v>12</v>
      </c>
      <c r="Q441" s="51"/>
      <c r="R441" s="51"/>
      <c r="S441" s="51"/>
      <c r="T441" s="97">
        <f t="shared" si="75"/>
        <v>0.65625</v>
      </c>
      <c r="U441" s="97">
        <f t="shared" si="76"/>
        <v>0.625</v>
      </c>
      <c r="V441" s="41" t="str">
        <f>IFERROR(VLOOKUP(L441,'[1]ZESTAWIENIE NUMERÓW BOCZNYCH'!$A:$B,1,0),"")</f>
        <v/>
      </c>
      <c r="W441" s="51" t="str">
        <f>IFERROR(VLOOKUP(V441,'[1]ZESTAWIENIE NUMERÓW BOCZNYCH'!$A:$B,2,0),P441)</f>
        <v>T</v>
      </c>
      <c r="X441" s="51">
        <f>VLOOKUP(W441,'[1]LICZBA MIEJSC'!$A:$C,2,0)</f>
        <v>55</v>
      </c>
      <c r="Y441" s="51">
        <f>VLOOKUP(W441,'[1]LICZBA MIEJSC'!$A:$C,3,0)</f>
        <v>0</v>
      </c>
      <c r="Z441" s="51">
        <f t="shared" ref="Z441:Z504" si="78">X441+Y441</f>
        <v>55</v>
      </c>
      <c r="AA441" s="41">
        <f t="shared" ref="AA441:AA504" si="79">ROUND(IF(O441=$AD$1,0,IF(O441=$AF$1,Z441*0.1,IF(O441=$AH$1,X441/2,IF(O441=$AJ$1,X441*0.9,IF(O441=$AL$1,X441+(Y441*0.5),IF(O441=$AN$1,Z441*0.9,IF(O441=$AP$1,Z441*1.1,"BŁĄD"))))))),0)</f>
        <v>50</v>
      </c>
      <c r="AB441" s="101">
        <f t="shared" ref="AB441:AB504" si="80">AA441/Z441</f>
        <v>0.90909090909090906</v>
      </c>
    </row>
    <row r="442" spans="1:28" x14ac:dyDescent="0.25">
      <c r="A442" s="28" t="s">
        <v>275</v>
      </c>
      <c r="B442" s="159">
        <v>441</v>
      </c>
      <c r="C442" s="318">
        <v>3</v>
      </c>
      <c r="D442" s="120"/>
      <c r="E442" s="318"/>
      <c r="F442" s="120" t="s">
        <v>276</v>
      </c>
      <c r="G442" s="141" t="str">
        <f t="shared" si="77"/>
        <v>rk_15</v>
      </c>
      <c r="H442" s="307" t="s">
        <v>619</v>
      </c>
      <c r="I442" s="165">
        <v>43270</v>
      </c>
      <c r="J442" s="317" t="s">
        <v>158</v>
      </c>
      <c r="K442" s="155" t="s">
        <v>158</v>
      </c>
      <c r="L442" s="318"/>
      <c r="M442" s="148" t="s">
        <v>324</v>
      </c>
      <c r="N442" s="43">
        <v>0.66249999999999998</v>
      </c>
      <c r="O442" s="51">
        <v>2</v>
      </c>
      <c r="P442" s="51" t="s">
        <v>12</v>
      </c>
      <c r="Q442" s="51"/>
      <c r="R442" s="51"/>
      <c r="S442" s="51"/>
      <c r="T442" s="97">
        <f t="shared" si="75"/>
        <v>0.65625</v>
      </c>
      <c r="U442" s="97">
        <f t="shared" si="76"/>
        <v>0.625</v>
      </c>
      <c r="V442" s="41" t="str">
        <f>IFERROR(VLOOKUP(L442,'[1]ZESTAWIENIE NUMERÓW BOCZNYCH'!$A:$B,1,0),"")</f>
        <v/>
      </c>
      <c r="W442" s="51" t="str">
        <f>IFERROR(VLOOKUP(V442,'[1]ZESTAWIENIE NUMERÓW BOCZNYCH'!$A:$B,2,0),P442)</f>
        <v>T</v>
      </c>
      <c r="X442" s="51">
        <f>VLOOKUP(W442,'[1]LICZBA MIEJSC'!$A:$C,2,0)</f>
        <v>55</v>
      </c>
      <c r="Y442" s="51">
        <f>VLOOKUP(W442,'[1]LICZBA MIEJSC'!$A:$C,3,0)</f>
        <v>0</v>
      </c>
      <c r="Z442" s="51">
        <f t="shared" si="78"/>
        <v>55</v>
      </c>
      <c r="AA442" s="41">
        <f t="shared" si="79"/>
        <v>28</v>
      </c>
      <c r="AB442" s="101">
        <f t="shared" si="80"/>
        <v>0.50909090909090904</v>
      </c>
    </row>
    <row r="443" spans="1:28" x14ac:dyDescent="0.25">
      <c r="A443" s="28" t="s">
        <v>275</v>
      </c>
      <c r="B443" s="159">
        <v>442</v>
      </c>
      <c r="C443" s="318">
        <v>3</v>
      </c>
      <c r="D443" s="318"/>
      <c r="E443" s="318"/>
      <c r="F443" s="120" t="s">
        <v>276</v>
      </c>
      <c r="G443" s="141" t="str">
        <f t="shared" si="77"/>
        <v>rk_15</v>
      </c>
      <c r="H443" s="307" t="s">
        <v>620</v>
      </c>
      <c r="I443" s="139">
        <v>43270</v>
      </c>
      <c r="J443" s="317" t="s">
        <v>157</v>
      </c>
      <c r="K443" s="140" t="s">
        <v>325</v>
      </c>
      <c r="L443" s="318"/>
      <c r="M443" s="152"/>
      <c r="N443" s="43">
        <v>0.68194444444444446</v>
      </c>
      <c r="O443" s="51">
        <v>2</v>
      </c>
      <c r="P443" s="51" t="s">
        <v>12</v>
      </c>
      <c r="Q443" s="51"/>
      <c r="R443" s="51"/>
      <c r="S443" s="51"/>
      <c r="T443" s="97">
        <f t="shared" si="75"/>
        <v>0.67708333333333326</v>
      </c>
      <c r="U443" s="97">
        <f t="shared" si="76"/>
        <v>0.66666666666666663</v>
      </c>
      <c r="V443" s="41" t="str">
        <f>IFERROR(VLOOKUP(L443,'[1]ZESTAWIENIE NUMERÓW BOCZNYCH'!$A:$B,1,0),"")</f>
        <v/>
      </c>
      <c r="W443" s="51" t="str">
        <f>IFERROR(VLOOKUP(V443,'[1]ZESTAWIENIE NUMERÓW BOCZNYCH'!$A:$B,2,0),P443)</f>
        <v>T</v>
      </c>
      <c r="X443" s="51">
        <f>VLOOKUP(W443,'[1]LICZBA MIEJSC'!$A:$C,2,0)</f>
        <v>55</v>
      </c>
      <c r="Y443" s="51">
        <f>VLOOKUP(W443,'[1]LICZBA MIEJSC'!$A:$C,3,0)</f>
        <v>0</v>
      </c>
      <c r="Z443" s="51">
        <f t="shared" si="78"/>
        <v>55</v>
      </c>
      <c r="AA443" s="41">
        <f t="shared" si="79"/>
        <v>28</v>
      </c>
      <c r="AB443" s="101">
        <f t="shared" si="80"/>
        <v>0.50909090909090904</v>
      </c>
    </row>
    <row r="444" spans="1:28" x14ac:dyDescent="0.25">
      <c r="A444" s="28" t="s">
        <v>275</v>
      </c>
      <c r="B444" s="159">
        <v>443</v>
      </c>
      <c r="C444" s="318">
        <v>3</v>
      </c>
      <c r="D444" s="120"/>
      <c r="E444" s="318"/>
      <c r="F444" s="120" t="s">
        <v>276</v>
      </c>
      <c r="G444" s="141" t="str">
        <f t="shared" si="77"/>
        <v>rk_15</v>
      </c>
      <c r="H444" s="307" t="s">
        <v>619</v>
      </c>
      <c r="I444" s="165">
        <v>43270</v>
      </c>
      <c r="J444" s="99" t="s">
        <v>141</v>
      </c>
      <c r="K444" s="140" t="s">
        <v>284</v>
      </c>
      <c r="L444" s="314"/>
      <c r="M444" s="152" t="s">
        <v>283</v>
      </c>
      <c r="N444" s="43">
        <v>0.68333333333333324</v>
      </c>
      <c r="O444" s="51">
        <v>3</v>
      </c>
      <c r="P444" s="51" t="s">
        <v>12</v>
      </c>
      <c r="Q444" s="51"/>
      <c r="R444" s="51"/>
      <c r="S444" s="51"/>
      <c r="T444" s="97">
        <f t="shared" si="75"/>
        <v>0.67708333333333326</v>
      </c>
      <c r="U444" s="97">
        <f t="shared" si="76"/>
        <v>0.66666666666666663</v>
      </c>
      <c r="V444" s="41" t="str">
        <f>IFERROR(VLOOKUP(L444,'[1]ZESTAWIENIE NUMERÓW BOCZNYCH'!$A:$B,1,0),"")</f>
        <v/>
      </c>
      <c r="W444" s="51" t="str">
        <f>IFERROR(VLOOKUP(V444,'[1]ZESTAWIENIE NUMERÓW BOCZNYCH'!$A:$B,2,0),P444)</f>
        <v>T</v>
      </c>
      <c r="X444" s="51">
        <f>VLOOKUP(W444,'[1]LICZBA MIEJSC'!$A:$C,2,0)</f>
        <v>55</v>
      </c>
      <c r="Y444" s="51">
        <f>VLOOKUP(W444,'[1]LICZBA MIEJSC'!$A:$C,3,0)</f>
        <v>0</v>
      </c>
      <c r="Z444" s="51">
        <f t="shared" si="78"/>
        <v>55</v>
      </c>
      <c r="AA444" s="41">
        <f t="shared" si="79"/>
        <v>50</v>
      </c>
      <c r="AB444" s="101">
        <f t="shared" si="80"/>
        <v>0.90909090909090906</v>
      </c>
    </row>
    <row r="445" spans="1:28" x14ac:dyDescent="0.25">
      <c r="A445" s="28" t="s">
        <v>275</v>
      </c>
      <c r="B445" s="159">
        <v>444</v>
      </c>
      <c r="C445" s="318">
        <v>3</v>
      </c>
      <c r="D445" s="318"/>
      <c r="E445" s="318"/>
      <c r="F445" s="120" t="s">
        <v>276</v>
      </c>
      <c r="G445" s="141" t="str">
        <f t="shared" si="77"/>
        <v>rk_15</v>
      </c>
      <c r="H445" s="307" t="s">
        <v>619</v>
      </c>
      <c r="I445" s="139">
        <v>43270</v>
      </c>
      <c r="J445" s="317" t="s">
        <v>158</v>
      </c>
      <c r="K445" s="155" t="s">
        <v>158</v>
      </c>
      <c r="L445" s="318"/>
      <c r="M445" s="141" t="s">
        <v>270</v>
      </c>
      <c r="N445" s="43">
        <v>0.69236111111111109</v>
      </c>
      <c r="O445" s="51">
        <v>3</v>
      </c>
      <c r="P445" s="51" t="s">
        <v>12</v>
      </c>
      <c r="Q445" s="51"/>
      <c r="R445" s="51"/>
      <c r="S445" s="51"/>
      <c r="T445" s="97">
        <f t="shared" si="75"/>
        <v>0.6875</v>
      </c>
      <c r="U445" s="97">
        <f t="shared" si="76"/>
        <v>0.66666666666666663</v>
      </c>
      <c r="V445" s="41" t="str">
        <f>IFERROR(VLOOKUP(L445,'[1]ZESTAWIENIE NUMERÓW BOCZNYCH'!$A:$B,1,0),"")</f>
        <v/>
      </c>
      <c r="W445" s="51" t="str">
        <f>IFERROR(VLOOKUP(V445,'[1]ZESTAWIENIE NUMERÓW BOCZNYCH'!$A:$B,2,0),P445)</f>
        <v>T</v>
      </c>
      <c r="X445" s="51">
        <f>VLOOKUP(W445,'[1]LICZBA MIEJSC'!$A:$C,2,0)</f>
        <v>55</v>
      </c>
      <c r="Y445" s="51">
        <f>VLOOKUP(W445,'[1]LICZBA MIEJSC'!$A:$C,3,0)</f>
        <v>0</v>
      </c>
      <c r="Z445" s="51">
        <f t="shared" si="78"/>
        <v>55</v>
      </c>
      <c r="AA445" s="41">
        <f t="shared" si="79"/>
        <v>50</v>
      </c>
      <c r="AB445" s="101">
        <f t="shared" si="80"/>
        <v>0.90909090909090906</v>
      </c>
    </row>
    <row r="446" spans="1:28" x14ac:dyDescent="0.25">
      <c r="A446" s="28" t="s">
        <v>275</v>
      </c>
      <c r="B446" s="159">
        <v>445</v>
      </c>
      <c r="C446" s="318">
        <v>3</v>
      </c>
      <c r="D446" s="120"/>
      <c r="E446" s="318"/>
      <c r="F446" s="120" t="s">
        <v>276</v>
      </c>
      <c r="G446" s="141" t="str">
        <f t="shared" si="77"/>
        <v>rk_15</v>
      </c>
      <c r="H446" s="307" t="s">
        <v>619</v>
      </c>
      <c r="I446" s="165">
        <v>43270</v>
      </c>
      <c r="J446" s="317" t="s">
        <v>157</v>
      </c>
      <c r="K446" s="168" t="s">
        <v>211</v>
      </c>
      <c r="L446" s="318"/>
      <c r="M446" s="189" t="s">
        <v>286</v>
      </c>
      <c r="N446" s="43">
        <v>0.69374999999999998</v>
      </c>
      <c r="O446" s="51">
        <v>3</v>
      </c>
      <c r="P446" s="51" t="s">
        <v>12</v>
      </c>
      <c r="Q446" s="51"/>
      <c r="R446" s="51"/>
      <c r="S446" s="51"/>
      <c r="T446" s="97">
        <f t="shared" si="75"/>
        <v>0.6875</v>
      </c>
      <c r="U446" s="97">
        <f t="shared" si="76"/>
        <v>0.66666666666666663</v>
      </c>
      <c r="V446" s="41" t="str">
        <f>IFERROR(VLOOKUP(L446,'[1]ZESTAWIENIE NUMERÓW BOCZNYCH'!$A:$B,1,0),"")</f>
        <v/>
      </c>
      <c r="W446" s="51" t="str">
        <f>IFERROR(VLOOKUP(V446,'[1]ZESTAWIENIE NUMERÓW BOCZNYCH'!$A:$B,2,0),P446)</f>
        <v>T</v>
      </c>
      <c r="X446" s="51">
        <f>VLOOKUP(W446,'[1]LICZBA MIEJSC'!$A:$C,2,0)</f>
        <v>55</v>
      </c>
      <c r="Y446" s="51">
        <f>VLOOKUP(W446,'[1]LICZBA MIEJSC'!$A:$C,3,0)</f>
        <v>0</v>
      </c>
      <c r="Z446" s="51">
        <f t="shared" si="78"/>
        <v>55</v>
      </c>
      <c r="AA446" s="41">
        <f t="shared" si="79"/>
        <v>50</v>
      </c>
      <c r="AB446" s="101">
        <f t="shared" si="80"/>
        <v>0.90909090909090906</v>
      </c>
    </row>
    <row r="447" spans="1:28" x14ac:dyDescent="0.25">
      <c r="A447" s="28" t="s">
        <v>275</v>
      </c>
      <c r="B447" s="159">
        <v>446</v>
      </c>
      <c r="C447" s="318">
        <v>3</v>
      </c>
      <c r="D447" s="318"/>
      <c r="E447" s="318"/>
      <c r="F447" s="120" t="s">
        <v>276</v>
      </c>
      <c r="G447" s="141" t="str">
        <f t="shared" si="77"/>
        <v>rk_15</v>
      </c>
      <c r="H447" s="307" t="s">
        <v>619</v>
      </c>
      <c r="I447" s="139">
        <v>43270</v>
      </c>
      <c r="J447" s="48" t="s">
        <v>141</v>
      </c>
      <c r="K447" s="144" t="s">
        <v>282</v>
      </c>
      <c r="L447" s="318"/>
      <c r="M447" s="152"/>
      <c r="N447" s="43">
        <v>0.70694444444444438</v>
      </c>
      <c r="O447" s="51">
        <v>1</v>
      </c>
      <c r="P447" s="51" t="s">
        <v>12</v>
      </c>
      <c r="Q447" s="51"/>
      <c r="R447" s="51"/>
      <c r="S447" s="51"/>
      <c r="T447" s="97">
        <f t="shared" si="75"/>
        <v>0.69791666666666663</v>
      </c>
      <c r="U447" s="97">
        <f t="shared" si="76"/>
        <v>0.66666666666666663</v>
      </c>
      <c r="V447" s="41" t="str">
        <f>IFERROR(VLOOKUP(L447,'[1]ZESTAWIENIE NUMERÓW BOCZNYCH'!$A:$B,1,0),"")</f>
        <v/>
      </c>
      <c r="W447" s="51" t="str">
        <f>IFERROR(VLOOKUP(V447,'[1]ZESTAWIENIE NUMERÓW BOCZNYCH'!$A:$B,2,0),P447)</f>
        <v>T</v>
      </c>
      <c r="X447" s="51">
        <f>VLOOKUP(W447,'[1]LICZBA MIEJSC'!$A:$C,2,0)</f>
        <v>55</v>
      </c>
      <c r="Y447" s="51">
        <f>VLOOKUP(W447,'[1]LICZBA MIEJSC'!$A:$C,3,0)</f>
        <v>0</v>
      </c>
      <c r="Z447" s="51">
        <f t="shared" si="78"/>
        <v>55</v>
      </c>
      <c r="AA447" s="41">
        <f t="shared" si="79"/>
        <v>6</v>
      </c>
      <c r="AB447" s="101">
        <f t="shared" si="80"/>
        <v>0.10909090909090909</v>
      </c>
    </row>
    <row r="448" spans="1:28" x14ac:dyDescent="0.25">
      <c r="A448" s="28" t="s">
        <v>275</v>
      </c>
      <c r="B448" s="159">
        <v>447</v>
      </c>
      <c r="C448" s="318">
        <v>3</v>
      </c>
      <c r="D448" s="120"/>
      <c r="E448" s="318"/>
      <c r="F448" s="120" t="s">
        <v>276</v>
      </c>
      <c r="G448" s="141" t="str">
        <f t="shared" si="77"/>
        <v>rk_15</v>
      </c>
      <c r="H448" s="307" t="s">
        <v>619</v>
      </c>
      <c r="I448" s="165">
        <v>43270</v>
      </c>
      <c r="J448" s="317" t="s">
        <v>158</v>
      </c>
      <c r="K448" s="155" t="s">
        <v>158</v>
      </c>
      <c r="L448" s="318"/>
      <c r="M448" s="141" t="s">
        <v>326</v>
      </c>
      <c r="N448" s="43">
        <v>0.71111111111111114</v>
      </c>
      <c r="O448" s="51">
        <v>3</v>
      </c>
      <c r="P448" s="51" t="s">
        <v>12</v>
      </c>
      <c r="Q448" s="51"/>
      <c r="R448" s="51"/>
      <c r="S448" s="51"/>
      <c r="T448" s="97">
        <f t="shared" si="75"/>
        <v>0.70833333333333326</v>
      </c>
      <c r="U448" s="97">
        <f t="shared" si="76"/>
        <v>0.70833333333333326</v>
      </c>
      <c r="V448" s="41" t="str">
        <f>IFERROR(VLOOKUP(L448,'[1]ZESTAWIENIE NUMERÓW BOCZNYCH'!$A:$B,1,0),"")</f>
        <v/>
      </c>
      <c r="W448" s="51" t="str">
        <f>IFERROR(VLOOKUP(V448,'[1]ZESTAWIENIE NUMERÓW BOCZNYCH'!$A:$B,2,0),P448)</f>
        <v>T</v>
      </c>
      <c r="X448" s="51">
        <f>VLOOKUP(W448,'[1]LICZBA MIEJSC'!$A:$C,2,0)</f>
        <v>55</v>
      </c>
      <c r="Y448" s="51">
        <f>VLOOKUP(W448,'[1]LICZBA MIEJSC'!$A:$C,3,0)</f>
        <v>0</v>
      </c>
      <c r="Z448" s="51">
        <f t="shared" si="78"/>
        <v>55</v>
      </c>
      <c r="AA448" s="41">
        <f t="shared" si="79"/>
        <v>50</v>
      </c>
      <c r="AB448" s="101">
        <f t="shared" si="80"/>
        <v>0.90909090909090906</v>
      </c>
    </row>
    <row r="449" spans="1:28" x14ac:dyDescent="0.25">
      <c r="A449" s="28" t="s">
        <v>275</v>
      </c>
      <c r="B449" s="159">
        <v>448</v>
      </c>
      <c r="C449" s="318">
        <v>4</v>
      </c>
      <c r="D449" s="318"/>
      <c r="E449" s="318"/>
      <c r="F449" s="120" t="s">
        <v>276</v>
      </c>
      <c r="G449" s="141" t="str">
        <f t="shared" si="77"/>
        <v>rk_15</v>
      </c>
      <c r="H449" s="307" t="s">
        <v>619</v>
      </c>
      <c r="I449" s="139">
        <v>43270</v>
      </c>
      <c r="J449" s="317" t="s">
        <v>158</v>
      </c>
      <c r="K449" s="155" t="s">
        <v>158</v>
      </c>
      <c r="L449" s="318"/>
      <c r="M449" s="148" t="s">
        <v>320</v>
      </c>
      <c r="N449" s="43">
        <v>0.71666666666666667</v>
      </c>
      <c r="O449" s="51">
        <v>2</v>
      </c>
      <c r="P449" s="51" t="s">
        <v>12</v>
      </c>
      <c r="Q449" s="51"/>
      <c r="R449" s="51"/>
      <c r="S449" s="51"/>
      <c r="T449" s="97">
        <f t="shared" si="75"/>
        <v>0.70833333333333326</v>
      </c>
      <c r="U449" s="97">
        <f t="shared" si="76"/>
        <v>0.70833333333333326</v>
      </c>
      <c r="V449" s="41" t="str">
        <f>IFERROR(VLOOKUP(L449,'[1]ZESTAWIENIE NUMERÓW BOCZNYCH'!$A:$B,1,0),"")</f>
        <v/>
      </c>
      <c r="W449" s="51" t="str">
        <f>IFERROR(VLOOKUP(V449,'[1]ZESTAWIENIE NUMERÓW BOCZNYCH'!$A:$B,2,0),P449)</f>
        <v>T</v>
      </c>
      <c r="X449" s="51">
        <f>VLOOKUP(W449,'[1]LICZBA MIEJSC'!$A:$C,2,0)</f>
        <v>55</v>
      </c>
      <c r="Y449" s="51">
        <f>VLOOKUP(W449,'[1]LICZBA MIEJSC'!$A:$C,3,0)</f>
        <v>0</v>
      </c>
      <c r="Z449" s="51">
        <f t="shared" si="78"/>
        <v>55</v>
      </c>
      <c r="AA449" s="41">
        <f t="shared" si="79"/>
        <v>28</v>
      </c>
      <c r="AB449" s="101">
        <f t="shared" si="80"/>
        <v>0.50909090909090904</v>
      </c>
    </row>
    <row r="450" spans="1:28" x14ac:dyDescent="0.25">
      <c r="A450" s="28" t="s">
        <v>275</v>
      </c>
      <c r="B450" s="159">
        <v>449</v>
      </c>
      <c r="C450" s="318">
        <v>4</v>
      </c>
      <c r="D450" s="120"/>
      <c r="E450" s="318"/>
      <c r="F450" s="120" t="s">
        <v>276</v>
      </c>
      <c r="G450" s="141" t="str">
        <f t="shared" si="77"/>
        <v>rk_15</v>
      </c>
      <c r="H450" s="307" t="s">
        <v>619</v>
      </c>
      <c r="I450" s="165">
        <v>43270</v>
      </c>
      <c r="J450" s="48" t="s">
        <v>141</v>
      </c>
      <c r="K450" s="155" t="s">
        <v>137</v>
      </c>
      <c r="L450" s="318"/>
      <c r="M450" s="152"/>
      <c r="N450" s="43">
        <v>0.71666666666666667</v>
      </c>
      <c r="O450" s="51">
        <v>1</v>
      </c>
      <c r="P450" s="51" t="s">
        <v>12</v>
      </c>
      <c r="Q450" s="51"/>
      <c r="R450" s="51"/>
      <c r="S450" s="51"/>
      <c r="T450" s="97">
        <f t="shared" si="75"/>
        <v>0.70833333333333326</v>
      </c>
      <c r="U450" s="97">
        <f t="shared" si="76"/>
        <v>0.70833333333333326</v>
      </c>
      <c r="V450" s="41" t="str">
        <f>IFERROR(VLOOKUP(L450,'[1]ZESTAWIENIE NUMERÓW BOCZNYCH'!$A:$B,1,0),"")</f>
        <v/>
      </c>
      <c r="W450" s="51" t="str">
        <f>IFERROR(VLOOKUP(V450,'[1]ZESTAWIENIE NUMERÓW BOCZNYCH'!$A:$B,2,0),P450)</f>
        <v>T</v>
      </c>
      <c r="X450" s="51">
        <f>VLOOKUP(W450,'[1]LICZBA MIEJSC'!$A:$C,2,0)</f>
        <v>55</v>
      </c>
      <c r="Y450" s="51">
        <f>VLOOKUP(W450,'[1]LICZBA MIEJSC'!$A:$C,3,0)</f>
        <v>0</v>
      </c>
      <c r="Z450" s="51">
        <f t="shared" si="78"/>
        <v>55</v>
      </c>
      <c r="AA450" s="41">
        <f t="shared" si="79"/>
        <v>6</v>
      </c>
      <c r="AB450" s="101">
        <f t="shared" si="80"/>
        <v>0.10909090909090909</v>
      </c>
    </row>
    <row r="451" spans="1:28" x14ac:dyDescent="0.25">
      <c r="A451" s="28" t="s">
        <v>275</v>
      </c>
      <c r="B451" s="159">
        <v>450</v>
      </c>
      <c r="C451" s="163">
        <v>4</v>
      </c>
      <c r="D451" s="163"/>
      <c r="E451" s="163"/>
      <c r="F451" s="172" t="s">
        <v>276</v>
      </c>
      <c r="G451" s="141" t="str">
        <f t="shared" si="77"/>
        <v>rk_15</v>
      </c>
      <c r="H451" s="308" t="s">
        <v>619</v>
      </c>
      <c r="I451" s="164">
        <v>43270</v>
      </c>
      <c r="J451" s="145" t="s">
        <v>158</v>
      </c>
      <c r="K451" s="155" t="s">
        <v>158</v>
      </c>
      <c r="L451" s="163"/>
      <c r="M451" s="167" t="s">
        <v>283</v>
      </c>
      <c r="N451" s="43">
        <v>0.71805555555555556</v>
      </c>
      <c r="O451" s="51">
        <v>2</v>
      </c>
      <c r="P451" s="51" t="s">
        <v>12</v>
      </c>
      <c r="Q451" s="51"/>
      <c r="R451" s="51"/>
      <c r="S451" s="51"/>
      <c r="T451" s="97">
        <f t="shared" ref="T451:T514" si="81">FLOOR(N451,"0:15")</f>
        <v>0.70833333333333326</v>
      </c>
      <c r="U451" s="97">
        <f t="shared" ref="U451:U514" si="82">FLOOR(N451,TIME(1,0,0))</f>
        <v>0.70833333333333326</v>
      </c>
      <c r="V451" s="41" t="str">
        <f>IFERROR(VLOOKUP(L451,'[1]ZESTAWIENIE NUMERÓW BOCZNYCH'!$A:$B,1,0),"")</f>
        <v/>
      </c>
      <c r="W451" s="51" t="str">
        <f>IFERROR(VLOOKUP(V451,'[1]ZESTAWIENIE NUMERÓW BOCZNYCH'!$A:$B,2,0),P451)</f>
        <v>T</v>
      </c>
      <c r="X451" s="51">
        <f>VLOOKUP(W451,'[1]LICZBA MIEJSC'!$A:$C,2,0)</f>
        <v>55</v>
      </c>
      <c r="Y451" s="51">
        <f>VLOOKUP(W451,'[1]LICZBA MIEJSC'!$A:$C,3,0)</f>
        <v>0</v>
      </c>
      <c r="Z451" s="51">
        <f t="shared" si="78"/>
        <v>55</v>
      </c>
      <c r="AA451" s="41">
        <f t="shared" si="79"/>
        <v>28</v>
      </c>
      <c r="AB451" s="101">
        <f t="shared" si="80"/>
        <v>0.50909090909090904</v>
      </c>
    </row>
    <row r="452" spans="1:28" x14ac:dyDescent="0.25">
      <c r="A452" s="28" t="s">
        <v>275</v>
      </c>
      <c r="B452" s="159">
        <v>451</v>
      </c>
      <c r="C452" s="318">
        <v>4</v>
      </c>
      <c r="D452" s="318"/>
      <c r="E452" s="318"/>
      <c r="F452" s="318" t="s">
        <v>276</v>
      </c>
      <c r="G452" s="141" t="str">
        <f t="shared" si="77"/>
        <v>rk_15</v>
      </c>
      <c r="H452" s="318" t="s">
        <v>620</v>
      </c>
      <c r="I452" s="313">
        <v>43270</v>
      </c>
      <c r="J452" s="313" t="s">
        <v>142</v>
      </c>
      <c r="K452" s="318" t="s">
        <v>314</v>
      </c>
      <c r="L452" s="318"/>
      <c r="M452" s="157"/>
      <c r="N452" s="43">
        <v>0.71875</v>
      </c>
      <c r="O452" s="51">
        <v>2</v>
      </c>
      <c r="P452" s="51" t="s">
        <v>12</v>
      </c>
      <c r="Q452" s="51"/>
      <c r="R452" s="51"/>
      <c r="S452" s="51"/>
      <c r="T452" s="97">
        <f t="shared" si="81"/>
        <v>0.71875</v>
      </c>
      <c r="U452" s="97">
        <f t="shared" si="82"/>
        <v>0.70833333333333326</v>
      </c>
      <c r="V452" s="41" t="str">
        <f>IFERROR(VLOOKUP(L452,'[1]ZESTAWIENIE NUMERÓW BOCZNYCH'!$A:$B,1,0),"")</f>
        <v/>
      </c>
      <c r="W452" s="51" t="str">
        <f>IFERROR(VLOOKUP(V452,'[1]ZESTAWIENIE NUMERÓW BOCZNYCH'!$A:$B,2,0),P452)</f>
        <v>T</v>
      </c>
      <c r="X452" s="51">
        <f>VLOOKUP(W452,'[1]LICZBA MIEJSC'!$A:$C,2,0)</f>
        <v>55</v>
      </c>
      <c r="Y452" s="51">
        <f>VLOOKUP(W452,'[1]LICZBA MIEJSC'!$A:$C,3,0)</f>
        <v>0</v>
      </c>
      <c r="Z452" s="51">
        <f t="shared" si="78"/>
        <v>55</v>
      </c>
      <c r="AA452" s="41">
        <f t="shared" si="79"/>
        <v>28</v>
      </c>
      <c r="AB452" s="101">
        <f t="shared" si="80"/>
        <v>0.50909090909090904</v>
      </c>
    </row>
    <row r="453" spans="1:28" x14ac:dyDescent="0.25">
      <c r="A453" s="28" t="s">
        <v>275</v>
      </c>
      <c r="B453" s="159">
        <v>452</v>
      </c>
      <c r="C453" s="120">
        <v>4</v>
      </c>
      <c r="D453" s="120"/>
      <c r="E453" s="120"/>
      <c r="F453" s="120" t="s">
        <v>276</v>
      </c>
      <c r="G453" s="141" t="str">
        <f t="shared" si="77"/>
        <v>rk_15</v>
      </c>
      <c r="H453" s="307" t="s">
        <v>619</v>
      </c>
      <c r="I453" s="165">
        <v>43270</v>
      </c>
      <c r="J453" s="179" t="s">
        <v>142</v>
      </c>
      <c r="K453" s="190" t="s">
        <v>314</v>
      </c>
      <c r="L453" s="120"/>
      <c r="M453" s="191"/>
      <c r="N453" s="43">
        <v>0.71944444444444444</v>
      </c>
      <c r="O453" s="51">
        <v>1</v>
      </c>
      <c r="P453" s="51" t="s">
        <v>12</v>
      </c>
      <c r="Q453" s="51"/>
      <c r="R453" s="51"/>
      <c r="S453" s="51"/>
      <c r="T453" s="97">
        <f t="shared" si="81"/>
        <v>0.71875</v>
      </c>
      <c r="U453" s="97">
        <f t="shared" si="82"/>
        <v>0.70833333333333326</v>
      </c>
      <c r="V453" s="41" t="str">
        <f>IFERROR(VLOOKUP(L453,'[1]ZESTAWIENIE NUMERÓW BOCZNYCH'!$A:$B,1,0),"")</f>
        <v/>
      </c>
      <c r="W453" s="51" t="str">
        <f>IFERROR(VLOOKUP(V453,'[1]ZESTAWIENIE NUMERÓW BOCZNYCH'!$A:$B,2,0),P453)</f>
        <v>T</v>
      </c>
      <c r="X453" s="51">
        <f>VLOOKUP(W453,'[1]LICZBA MIEJSC'!$A:$C,2,0)</f>
        <v>55</v>
      </c>
      <c r="Y453" s="51">
        <f>VLOOKUP(W453,'[1]LICZBA MIEJSC'!$A:$C,3,0)</f>
        <v>0</v>
      </c>
      <c r="Z453" s="51">
        <f t="shared" si="78"/>
        <v>55</v>
      </c>
      <c r="AA453" s="41">
        <f t="shared" si="79"/>
        <v>6</v>
      </c>
      <c r="AB453" s="101">
        <f t="shared" si="80"/>
        <v>0.10909090909090909</v>
      </c>
    </row>
    <row r="454" spans="1:28" x14ac:dyDescent="0.25">
      <c r="A454" s="28" t="s">
        <v>275</v>
      </c>
      <c r="B454" s="159">
        <v>453</v>
      </c>
      <c r="C454" s="318">
        <v>4</v>
      </c>
      <c r="D454" s="318"/>
      <c r="E454" s="318"/>
      <c r="F454" s="120" t="s">
        <v>276</v>
      </c>
      <c r="G454" s="141" t="str">
        <f t="shared" si="77"/>
        <v>rk_15</v>
      </c>
      <c r="H454" s="307" t="s">
        <v>620</v>
      </c>
      <c r="I454" s="139">
        <v>43270</v>
      </c>
      <c r="J454" s="316" t="s">
        <v>141</v>
      </c>
      <c r="K454" s="140" t="s">
        <v>284</v>
      </c>
      <c r="L454" s="314"/>
      <c r="M454" s="157"/>
      <c r="N454" s="43">
        <v>0.71944444444444444</v>
      </c>
      <c r="O454" s="51">
        <v>2</v>
      </c>
      <c r="P454" s="51" t="s">
        <v>12</v>
      </c>
      <c r="Q454" s="51"/>
      <c r="R454" s="51"/>
      <c r="S454" s="51"/>
      <c r="T454" s="97">
        <f t="shared" si="81"/>
        <v>0.71875</v>
      </c>
      <c r="U454" s="97">
        <f t="shared" si="82"/>
        <v>0.70833333333333326</v>
      </c>
      <c r="V454" s="41" t="str">
        <f>IFERROR(VLOOKUP(L454,'[1]ZESTAWIENIE NUMERÓW BOCZNYCH'!$A:$B,1,0),"")</f>
        <v/>
      </c>
      <c r="W454" s="51" t="str">
        <f>IFERROR(VLOOKUP(V454,'[1]ZESTAWIENIE NUMERÓW BOCZNYCH'!$A:$B,2,0),P454)</f>
        <v>T</v>
      </c>
      <c r="X454" s="51">
        <f>VLOOKUP(W454,'[1]LICZBA MIEJSC'!$A:$C,2,0)</f>
        <v>55</v>
      </c>
      <c r="Y454" s="51">
        <f>VLOOKUP(W454,'[1]LICZBA MIEJSC'!$A:$C,3,0)</f>
        <v>0</v>
      </c>
      <c r="Z454" s="51">
        <f t="shared" si="78"/>
        <v>55</v>
      </c>
      <c r="AA454" s="41">
        <f t="shared" si="79"/>
        <v>28</v>
      </c>
      <c r="AB454" s="101">
        <f t="shared" si="80"/>
        <v>0.50909090909090904</v>
      </c>
    </row>
    <row r="455" spans="1:28" x14ac:dyDescent="0.25">
      <c r="A455" s="28" t="s">
        <v>275</v>
      </c>
      <c r="B455" s="159">
        <v>454</v>
      </c>
      <c r="C455" s="318">
        <v>4</v>
      </c>
      <c r="D455" s="120"/>
      <c r="E455" s="318"/>
      <c r="F455" s="120" t="s">
        <v>276</v>
      </c>
      <c r="G455" s="141" t="str">
        <f t="shared" si="77"/>
        <v>rk_15</v>
      </c>
      <c r="H455" s="307" t="s">
        <v>619</v>
      </c>
      <c r="I455" s="165">
        <v>43270</v>
      </c>
      <c r="J455" s="317" t="s">
        <v>158</v>
      </c>
      <c r="K455" s="155" t="s">
        <v>158</v>
      </c>
      <c r="L455" s="318"/>
      <c r="M455" s="189" t="s">
        <v>286</v>
      </c>
      <c r="N455" s="43">
        <v>0.7284722222222223</v>
      </c>
      <c r="O455" s="51">
        <v>3</v>
      </c>
      <c r="P455" s="51" t="s">
        <v>16</v>
      </c>
      <c r="Q455" s="51"/>
      <c r="R455" s="51"/>
      <c r="S455" s="51"/>
      <c r="T455" s="97">
        <f t="shared" si="81"/>
        <v>0.71875</v>
      </c>
      <c r="U455" s="97">
        <f t="shared" si="82"/>
        <v>0.70833333333333326</v>
      </c>
      <c r="V455" s="41" t="str">
        <f>IFERROR(VLOOKUP(L455,'[1]ZESTAWIENIE NUMERÓW BOCZNYCH'!$A:$B,1,0),"")</f>
        <v/>
      </c>
      <c r="W455" s="51" t="str">
        <f>IFERROR(VLOOKUP(V455,'[1]ZESTAWIENIE NUMERÓW BOCZNYCH'!$A:$B,2,0),P455)</f>
        <v>B</v>
      </c>
      <c r="X455" s="51">
        <f>VLOOKUP(W455,'[1]LICZBA MIEJSC'!$A:$C,2,0)</f>
        <v>20</v>
      </c>
      <c r="Y455" s="51">
        <f>VLOOKUP(W455,'[1]LICZBA MIEJSC'!$A:$C,3,0)</f>
        <v>0</v>
      </c>
      <c r="Z455" s="51">
        <f t="shared" si="78"/>
        <v>20</v>
      </c>
      <c r="AA455" s="41">
        <f t="shared" si="79"/>
        <v>18</v>
      </c>
      <c r="AB455" s="101">
        <f t="shared" si="80"/>
        <v>0.9</v>
      </c>
    </row>
    <row r="456" spans="1:28" x14ac:dyDescent="0.25">
      <c r="A456" s="28" t="s">
        <v>275</v>
      </c>
      <c r="B456" s="159">
        <v>455</v>
      </c>
      <c r="C456" s="318">
        <v>4</v>
      </c>
      <c r="D456" s="318"/>
      <c r="E456" s="318"/>
      <c r="F456" s="120" t="s">
        <v>276</v>
      </c>
      <c r="G456" s="141" t="str">
        <f t="shared" si="77"/>
        <v>rk_15</v>
      </c>
      <c r="H456" s="307" t="s">
        <v>619</v>
      </c>
      <c r="I456" s="139">
        <v>43270</v>
      </c>
      <c r="J456" s="48" t="s">
        <v>142</v>
      </c>
      <c r="K456" s="186" t="s">
        <v>314</v>
      </c>
      <c r="L456" s="318"/>
      <c r="M456" s="152"/>
      <c r="N456" s="43">
        <v>0.73125000000000007</v>
      </c>
      <c r="O456" s="51">
        <v>3</v>
      </c>
      <c r="P456" s="51" t="s">
        <v>12</v>
      </c>
      <c r="Q456" s="51"/>
      <c r="R456" s="51"/>
      <c r="S456" s="51"/>
      <c r="T456" s="97">
        <f t="shared" si="81"/>
        <v>0.72916666666666663</v>
      </c>
      <c r="U456" s="97">
        <f t="shared" si="82"/>
        <v>0.70833333333333326</v>
      </c>
      <c r="V456" s="41" t="str">
        <f>IFERROR(VLOOKUP(L456,'[1]ZESTAWIENIE NUMERÓW BOCZNYCH'!$A:$B,1,0),"")</f>
        <v/>
      </c>
      <c r="W456" s="51" t="str">
        <f>IFERROR(VLOOKUP(V456,'[1]ZESTAWIENIE NUMERÓW BOCZNYCH'!$A:$B,2,0),P456)</f>
        <v>T</v>
      </c>
      <c r="X456" s="51">
        <f>VLOOKUP(W456,'[1]LICZBA MIEJSC'!$A:$C,2,0)</f>
        <v>55</v>
      </c>
      <c r="Y456" s="51">
        <f>VLOOKUP(W456,'[1]LICZBA MIEJSC'!$A:$C,3,0)</f>
        <v>0</v>
      </c>
      <c r="Z456" s="51">
        <f t="shared" si="78"/>
        <v>55</v>
      </c>
      <c r="AA456" s="41">
        <f t="shared" si="79"/>
        <v>50</v>
      </c>
      <c r="AB456" s="101">
        <f t="shared" si="80"/>
        <v>0.90909090909090906</v>
      </c>
    </row>
    <row r="457" spans="1:28" x14ac:dyDescent="0.25">
      <c r="A457" s="28" t="s">
        <v>275</v>
      </c>
      <c r="B457" s="159">
        <v>456</v>
      </c>
      <c r="C457" s="318">
        <v>4</v>
      </c>
      <c r="D457" s="120"/>
      <c r="E457" s="318"/>
      <c r="F457" s="120" t="s">
        <v>276</v>
      </c>
      <c r="G457" s="141" t="str">
        <f t="shared" si="77"/>
        <v>rk_15</v>
      </c>
      <c r="H457" s="307" t="s">
        <v>622</v>
      </c>
      <c r="I457" s="165">
        <v>43270</v>
      </c>
      <c r="J457" s="313" t="s">
        <v>141</v>
      </c>
      <c r="K457" s="144" t="s">
        <v>282</v>
      </c>
      <c r="L457" s="318"/>
      <c r="M457" s="148" t="s">
        <v>279</v>
      </c>
      <c r="N457" s="43">
        <v>0.73888888888888893</v>
      </c>
      <c r="O457" s="51">
        <v>2</v>
      </c>
      <c r="P457" s="51" t="s">
        <v>12</v>
      </c>
      <c r="Q457" s="51"/>
      <c r="R457" s="51"/>
      <c r="S457" s="51"/>
      <c r="T457" s="97">
        <f t="shared" si="81"/>
        <v>0.72916666666666663</v>
      </c>
      <c r="U457" s="97">
        <f t="shared" si="82"/>
        <v>0.70833333333333326</v>
      </c>
      <c r="V457" s="41" t="str">
        <f>IFERROR(VLOOKUP(L457,'[1]ZESTAWIENIE NUMERÓW BOCZNYCH'!$A:$B,1,0),"")</f>
        <v/>
      </c>
      <c r="W457" s="51" t="str">
        <f>IFERROR(VLOOKUP(V457,'[1]ZESTAWIENIE NUMERÓW BOCZNYCH'!$A:$B,2,0),P457)</f>
        <v>T</v>
      </c>
      <c r="X457" s="51">
        <f>VLOOKUP(W457,'[1]LICZBA MIEJSC'!$A:$C,2,0)</f>
        <v>55</v>
      </c>
      <c r="Y457" s="51">
        <f>VLOOKUP(W457,'[1]LICZBA MIEJSC'!$A:$C,3,0)</f>
        <v>0</v>
      </c>
      <c r="Z457" s="51">
        <f t="shared" si="78"/>
        <v>55</v>
      </c>
      <c r="AA457" s="41">
        <f t="shared" si="79"/>
        <v>28</v>
      </c>
      <c r="AB457" s="101">
        <f t="shared" si="80"/>
        <v>0.50909090909090904</v>
      </c>
    </row>
    <row r="458" spans="1:28" x14ac:dyDescent="0.25">
      <c r="A458" s="28" t="s">
        <v>275</v>
      </c>
      <c r="B458" s="159">
        <v>457</v>
      </c>
      <c r="C458" s="318">
        <v>4</v>
      </c>
      <c r="D458" s="318"/>
      <c r="E458" s="318"/>
      <c r="F458" s="120" t="s">
        <v>276</v>
      </c>
      <c r="G458" s="141" t="str">
        <f t="shared" si="77"/>
        <v>rk_15</v>
      </c>
      <c r="H458" s="307" t="s">
        <v>619</v>
      </c>
      <c r="I458" s="139">
        <v>43270</v>
      </c>
      <c r="J458" s="317" t="s">
        <v>157</v>
      </c>
      <c r="K458" s="143" t="s">
        <v>327</v>
      </c>
      <c r="L458" s="318"/>
      <c r="M458" s="189" t="s">
        <v>286</v>
      </c>
      <c r="N458" s="43">
        <v>0.74513888888888891</v>
      </c>
      <c r="O458" s="51">
        <v>2</v>
      </c>
      <c r="P458" s="51" t="s">
        <v>12</v>
      </c>
      <c r="Q458" s="51"/>
      <c r="R458" s="51"/>
      <c r="S458" s="51"/>
      <c r="T458" s="97">
        <f t="shared" si="81"/>
        <v>0.73958333333333326</v>
      </c>
      <c r="U458" s="97">
        <f t="shared" si="82"/>
        <v>0.70833333333333326</v>
      </c>
      <c r="V458" s="41" t="str">
        <f>IFERROR(VLOOKUP(L458,'[1]ZESTAWIENIE NUMERÓW BOCZNYCH'!$A:$B,1,0),"")</f>
        <v/>
      </c>
      <c r="W458" s="51" t="str">
        <f>IFERROR(VLOOKUP(V458,'[1]ZESTAWIENIE NUMERÓW BOCZNYCH'!$A:$B,2,0),P458)</f>
        <v>T</v>
      </c>
      <c r="X458" s="51">
        <f>VLOOKUP(W458,'[1]LICZBA MIEJSC'!$A:$C,2,0)</f>
        <v>55</v>
      </c>
      <c r="Y458" s="51">
        <f>VLOOKUP(W458,'[1]LICZBA MIEJSC'!$A:$C,3,0)</f>
        <v>0</v>
      </c>
      <c r="Z458" s="51">
        <f t="shared" si="78"/>
        <v>55</v>
      </c>
      <c r="AA458" s="41">
        <f t="shared" si="79"/>
        <v>28</v>
      </c>
      <c r="AB458" s="101">
        <f t="shared" si="80"/>
        <v>0.50909090909090904</v>
      </c>
    </row>
    <row r="459" spans="1:28" hidden="1" x14ac:dyDescent="0.25">
      <c r="A459" s="28" t="s">
        <v>131</v>
      </c>
      <c r="B459" s="159">
        <v>511</v>
      </c>
      <c r="C459" s="51">
        <v>5</v>
      </c>
      <c r="D459" s="120"/>
      <c r="E459" s="51"/>
      <c r="F459" s="120" t="s">
        <v>328</v>
      </c>
      <c r="G459" s="141" t="str">
        <f t="shared" si="77"/>
        <v>rk_16</v>
      </c>
      <c r="H459" s="307" t="s">
        <v>619</v>
      </c>
      <c r="I459" s="165">
        <v>43263</v>
      </c>
      <c r="J459" s="48" t="s">
        <v>141</v>
      </c>
      <c r="K459" s="140" t="s">
        <v>155</v>
      </c>
      <c r="L459" s="51"/>
      <c r="M459" s="141" t="s">
        <v>334</v>
      </c>
      <c r="N459" s="43">
        <v>0.62847222222222221</v>
      </c>
      <c r="O459" s="51">
        <v>1</v>
      </c>
      <c r="P459" s="51" t="s">
        <v>14</v>
      </c>
      <c r="Q459" s="51"/>
      <c r="R459" s="51"/>
      <c r="S459" s="51"/>
      <c r="T459" s="97">
        <f t="shared" si="81"/>
        <v>0.625</v>
      </c>
      <c r="U459" s="97">
        <f t="shared" si="82"/>
        <v>0.625</v>
      </c>
      <c r="V459" s="41" t="str">
        <f>IFERROR(VLOOKUP(L459,'[1]ZESTAWIENIE NUMERÓW BOCZNYCH'!$A:$B,1,0),"")</f>
        <v/>
      </c>
      <c r="W459" s="51" t="str">
        <f>IFERROR(VLOOKUP(V459,'[1]ZESTAWIENIE NUMERÓW BOCZNYCH'!$A:$B,2,0),P459)</f>
        <v>AK</v>
      </c>
      <c r="X459" s="51">
        <f>VLOOKUP(W459,'[1]LICZBA MIEJSC'!$A:$C,2,0)</f>
        <v>20</v>
      </c>
      <c r="Y459" s="51">
        <f>VLOOKUP(W459,'[1]LICZBA MIEJSC'!$A:$C,3,0)</f>
        <v>60</v>
      </c>
      <c r="Z459" s="51">
        <f t="shared" si="78"/>
        <v>80</v>
      </c>
      <c r="AA459" s="41">
        <f t="shared" si="79"/>
        <v>8</v>
      </c>
      <c r="AB459" s="101">
        <f t="shared" si="80"/>
        <v>0.1</v>
      </c>
    </row>
    <row r="460" spans="1:28" hidden="1" x14ac:dyDescent="0.25">
      <c r="A460" s="28" t="s">
        <v>131</v>
      </c>
      <c r="B460" s="159">
        <v>466</v>
      </c>
      <c r="C460" s="51">
        <v>1</v>
      </c>
      <c r="D460" s="318"/>
      <c r="E460" s="51"/>
      <c r="F460" s="120" t="s">
        <v>328</v>
      </c>
      <c r="G460" s="141" t="str">
        <f t="shared" si="77"/>
        <v>rk_16</v>
      </c>
      <c r="H460" s="307" t="s">
        <v>619</v>
      </c>
      <c r="I460" s="139">
        <v>43263</v>
      </c>
      <c r="J460" s="313" t="s">
        <v>141</v>
      </c>
      <c r="K460" s="140" t="s">
        <v>154</v>
      </c>
      <c r="L460" s="51"/>
      <c r="M460" s="141" t="s">
        <v>330</v>
      </c>
      <c r="N460" s="43">
        <v>0.2638888888888889</v>
      </c>
      <c r="O460" s="51">
        <v>1</v>
      </c>
      <c r="P460" s="51" t="s">
        <v>12</v>
      </c>
      <c r="Q460" s="51"/>
      <c r="R460" s="51"/>
      <c r="S460" s="51"/>
      <c r="T460" s="97">
        <f t="shared" si="81"/>
        <v>0.26041666666666663</v>
      </c>
      <c r="U460" s="97">
        <f t="shared" si="82"/>
        <v>0.25</v>
      </c>
      <c r="V460" s="41" t="str">
        <f>IFERROR(VLOOKUP(L460,'[1]ZESTAWIENIE NUMERÓW BOCZNYCH'!$A:$B,1,0),"")</f>
        <v/>
      </c>
      <c r="W460" s="51" t="str">
        <f>IFERROR(VLOOKUP(V460,'[1]ZESTAWIENIE NUMERÓW BOCZNYCH'!$A:$B,2,0),P460)</f>
        <v>T</v>
      </c>
      <c r="X460" s="51">
        <f>VLOOKUP(W460,'[1]LICZBA MIEJSC'!$A:$C,2,0)</f>
        <v>55</v>
      </c>
      <c r="Y460" s="51">
        <f>VLOOKUP(W460,'[1]LICZBA MIEJSC'!$A:$C,3,0)</f>
        <v>0</v>
      </c>
      <c r="Z460" s="51">
        <f t="shared" si="78"/>
        <v>55</v>
      </c>
      <c r="AA460" s="41">
        <f t="shared" si="79"/>
        <v>6</v>
      </c>
      <c r="AB460" s="101">
        <f t="shared" si="80"/>
        <v>0.10909090909090909</v>
      </c>
    </row>
    <row r="461" spans="1:28" hidden="1" x14ac:dyDescent="0.25">
      <c r="A461" s="28" t="s">
        <v>131</v>
      </c>
      <c r="B461" s="159">
        <v>467</v>
      </c>
      <c r="C461" s="51">
        <v>1</v>
      </c>
      <c r="D461" s="120"/>
      <c r="E461" s="51"/>
      <c r="F461" s="120" t="s">
        <v>328</v>
      </c>
      <c r="G461" s="141" t="str">
        <f t="shared" si="77"/>
        <v>rk_16</v>
      </c>
      <c r="H461" s="307" t="s">
        <v>619</v>
      </c>
      <c r="I461" s="165">
        <v>43263</v>
      </c>
      <c r="J461" s="313" t="s">
        <v>141</v>
      </c>
      <c r="K461" s="140" t="s">
        <v>154</v>
      </c>
      <c r="L461" s="51"/>
      <c r="M461" s="193" t="s">
        <v>330</v>
      </c>
      <c r="N461" s="43">
        <v>0.27847222222222223</v>
      </c>
      <c r="O461" s="51">
        <v>1</v>
      </c>
      <c r="P461" s="51" t="s">
        <v>14</v>
      </c>
      <c r="Q461" s="51"/>
      <c r="R461" s="51"/>
      <c r="S461" s="51"/>
      <c r="T461" s="97">
        <f t="shared" si="81"/>
        <v>0.27083333333333331</v>
      </c>
      <c r="U461" s="97">
        <f t="shared" si="82"/>
        <v>0.25</v>
      </c>
      <c r="V461" s="41" t="str">
        <f>IFERROR(VLOOKUP(L461,'[1]ZESTAWIENIE NUMERÓW BOCZNYCH'!$A:$B,1,0),"")</f>
        <v/>
      </c>
      <c r="W461" s="51" t="str">
        <f>IFERROR(VLOOKUP(V461,'[1]ZESTAWIENIE NUMERÓW BOCZNYCH'!$A:$B,2,0),P461)</f>
        <v>AK</v>
      </c>
      <c r="X461" s="51">
        <f>VLOOKUP(W461,'[1]LICZBA MIEJSC'!$A:$C,2,0)</f>
        <v>20</v>
      </c>
      <c r="Y461" s="51">
        <f>VLOOKUP(W461,'[1]LICZBA MIEJSC'!$A:$C,3,0)</f>
        <v>60</v>
      </c>
      <c r="Z461" s="51">
        <f t="shared" si="78"/>
        <v>80</v>
      </c>
      <c r="AA461" s="41">
        <f t="shared" si="79"/>
        <v>8</v>
      </c>
      <c r="AB461" s="101">
        <f t="shared" si="80"/>
        <v>0.1</v>
      </c>
    </row>
    <row r="462" spans="1:28" hidden="1" x14ac:dyDescent="0.25">
      <c r="A462" s="28" t="s">
        <v>131</v>
      </c>
      <c r="B462" s="159">
        <v>475</v>
      </c>
      <c r="C462" s="51">
        <v>2</v>
      </c>
      <c r="D462" s="318"/>
      <c r="E462" s="51"/>
      <c r="F462" s="120" t="s">
        <v>328</v>
      </c>
      <c r="G462" s="141" t="str">
        <f t="shared" si="77"/>
        <v>rk_16</v>
      </c>
      <c r="H462" s="307" t="s">
        <v>619</v>
      </c>
      <c r="I462" s="139">
        <v>43263</v>
      </c>
      <c r="J462" s="313" t="s">
        <v>141</v>
      </c>
      <c r="K462" s="140" t="s">
        <v>154</v>
      </c>
      <c r="L462" s="51"/>
      <c r="M462" s="192" t="s">
        <v>330</v>
      </c>
      <c r="N462" s="43">
        <v>0.30624999999999997</v>
      </c>
      <c r="O462" s="51">
        <v>2</v>
      </c>
      <c r="P462" s="51" t="s">
        <v>14</v>
      </c>
      <c r="Q462" s="51"/>
      <c r="R462" s="51"/>
      <c r="S462" s="51"/>
      <c r="T462" s="97">
        <f t="shared" si="81"/>
        <v>0.30208333333333331</v>
      </c>
      <c r="U462" s="97">
        <f t="shared" si="82"/>
        <v>0.29166666666666663</v>
      </c>
      <c r="V462" s="41" t="str">
        <f>IFERROR(VLOOKUP(L462,'[1]ZESTAWIENIE NUMERÓW BOCZNYCH'!$A:$B,1,0),"")</f>
        <v/>
      </c>
      <c r="W462" s="51" t="str">
        <f>IFERROR(VLOOKUP(V462,'[1]ZESTAWIENIE NUMERÓW BOCZNYCH'!$A:$B,2,0),P462)</f>
        <v>AK</v>
      </c>
      <c r="X462" s="51">
        <f>VLOOKUP(W462,'[1]LICZBA MIEJSC'!$A:$C,2,0)</f>
        <v>20</v>
      </c>
      <c r="Y462" s="51">
        <f>VLOOKUP(W462,'[1]LICZBA MIEJSC'!$A:$C,3,0)</f>
        <v>60</v>
      </c>
      <c r="Z462" s="51">
        <f t="shared" si="78"/>
        <v>80</v>
      </c>
      <c r="AA462" s="41">
        <f t="shared" si="79"/>
        <v>10</v>
      </c>
      <c r="AB462" s="101">
        <f t="shared" si="80"/>
        <v>0.125</v>
      </c>
    </row>
    <row r="463" spans="1:28" hidden="1" x14ac:dyDescent="0.25">
      <c r="A463" s="28" t="s">
        <v>131</v>
      </c>
      <c r="B463" s="159">
        <v>480</v>
      </c>
      <c r="C463" s="51">
        <v>2</v>
      </c>
      <c r="D463" s="120"/>
      <c r="E463" s="51"/>
      <c r="F463" s="120" t="s">
        <v>328</v>
      </c>
      <c r="G463" s="141" t="str">
        <f t="shared" si="77"/>
        <v>rk_16</v>
      </c>
      <c r="H463" s="307" t="s">
        <v>619</v>
      </c>
      <c r="I463" s="165">
        <v>43263</v>
      </c>
      <c r="J463" s="313" t="s">
        <v>141</v>
      </c>
      <c r="K463" s="140" t="s">
        <v>153</v>
      </c>
      <c r="L463" s="51"/>
      <c r="M463" s="193" t="s">
        <v>330</v>
      </c>
      <c r="N463" s="43">
        <v>0.33194444444444443</v>
      </c>
      <c r="O463" s="51">
        <v>3</v>
      </c>
      <c r="P463" s="51" t="s">
        <v>14</v>
      </c>
      <c r="Q463" s="51"/>
      <c r="R463" s="51"/>
      <c r="S463" s="51"/>
      <c r="T463" s="97">
        <f t="shared" si="81"/>
        <v>0.32291666666666663</v>
      </c>
      <c r="U463" s="97">
        <f t="shared" si="82"/>
        <v>0.29166666666666663</v>
      </c>
      <c r="V463" s="41" t="str">
        <f>IFERROR(VLOOKUP(L463,'[1]ZESTAWIENIE NUMERÓW BOCZNYCH'!$A:$B,1,0),"")</f>
        <v/>
      </c>
      <c r="W463" s="51" t="str">
        <f>IFERROR(VLOOKUP(V463,'[1]ZESTAWIENIE NUMERÓW BOCZNYCH'!$A:$B,2,0),P463)</f>
        <v>AK</v>
      </c>
      <c r="X463" s="51">
        <f>VLOOKUP(W463,'[1]LICZBA MIEJSC'!$A:$C,2,0)</f>
        <v>20</v>
      </c>
      <c r="Y463" s="51">
        <f>VLOOKUP(W463,'[1]LICZBA MIEJSC'!$A:$C,3,0)</f>
        <v>60</v>
      </c>
      <c r="Z463" s="51">
        <f t="shared" si="78"/>
        <v>80</v>
      </c>
      <c r="AA463" s="41">
        <f t="shared" si="79"/>
        <v>18</v>
      </c>
      <c r="AB463" s="101">
        <f t="shared" si="80"/>
        <v>0.22500000000000001</v>
      </c>
    </row>
    <row r="464" spans="1:28" hidden="1" x14ac:dyDescent="0.25">
      <c r="A464" s="28" t="s">
        <v>131</v>
      </c>
      <c r="B464" s="159">
        <v>485</v>
      </c>
      <c r="C464" s="51">
        <v>3</v>
      </c>
      <c r="D464" s="120"/>
      <c r="E464" s="51"/>
      <c r="F464" s="120" t="s">
        <v>328</v>
      </c>
      <c r="G464" s="141" t="str">
        <f t="shared" si="77"/>
        <v>rk_16</v>
      </c>
      <c r="H464" s="307" t="s">
        <v>619</v>
      </c>
      <c r="I464" s="165">
        <v>43263</v>
      </c>
      <c r="J464" s="48" t="s">
        <v>141</v>
      </c>
      <c r="K464" s="140" t="s">
        <v>153</v>
      </c>
      <c r="L464" s="51"/>
      <c r="M464" s="192" t="s">
        <v>330</v>
      </c>
      <c r="N464" s="43">
        <v>0.37222222222222223</v>
      </c>
      <c r="O464" s="51">
        <v>2</v>
      </c>
      <c r="P464" s="51" t="s">
        <v>12</v>
      </c>
      <c r="Q464" s="51"/>
      <c r="R464" s="51"/>
      <c r="S464" s="51"/>
      <c r="T464" s="97">
        <f t="shared" si="81"/>
        <v>0.36458333333333331</v>
      </c>
      <c r="U464" s="97">
        <f t="shared" si="82"/>
        <v>0.33333333333333331</v>
      </c>
      <c r="V464" s="41" t="str">
        <f>IFERROR(VLOOKUP(L464,'[1]ZESTAWIENIE NUMERÓW BOCZNYCH'!$A:$B,1,0),"")</f>
        <v/>
      </c>
      <c r="W464" s="51" t="str">
        <f>IFERROR(VLOOKUP(V464,'[1]ZESTAWIENIE NUMERÓW BOCZNYCH'!$A:$B,2,0),P464)</f>
        <v>T</v>
      </c>
      <c r="X464" s="51">
        <f>VLOOKUP(W464,'[1]LICZBA MIEJSC'!$A:$C,2,0)</f>
        <v>55</v>
      </c>
      <c r="Y464" s="51">
        <f>VLOOKUP(W464,'[1]LICZBA MIEJSC'!$A:$C,3,0)</f>
        <v>0</v>
      </c>
      <c r="Z464" s="51">
        <f t="shared" si="78"/>
        <v>55</v>
      </c>
      <c r="AA464" s="41">
        <f t="shared" si="79"/>
        <v>28</v>
      </c>
      <c r="AB464" s="101">
        <f t="shared" si="80"/>
        <v>0.50909090909090904</v>
      </c>
    </row>
    <row r="465" spans="1:28" hidden="1" x14ac:dyDescent="0.25">
      <c r="A465" s="28" t="s">
        <v>131</v>
      </c>
      <c r="B465" s="159">
        <v>488</v>
      </c>
      <c r="C465" s="51">
        <v>3</v>
      </c>
      <c r="D465" s="120"/>
      <c r="E465" s="51"/>
      <c r="F465" s="120" t="s">
        <v>328</v>
      </c>
      <c r="G465" s="141" t="str">
        <f t="shared" si="77"/>
        <v>rk_16</v>
      </c>
      <c r="H465" s="307" t="s">
        <v>619</v>
      </c>
      <c r="I465" s="165">
        <v>43263</v>
      </c>
      <c r="J465" s="48" t="s">
        <v>141</v>
      </c>
      <c r="K465" s="140" t="s">
        <v>153</v>
      </c>
      <c r="L465" s="51"/>
      <c r="M465" s="192" t="s">
        <v>330</v>
      </c>
      <c r="N465" s="43">
        <v>0.37708333333333338</v>
      </c>
      <c r="O465" s="51">
        <v>2</v>
      </c>
      <c r="P465" s="51" t="s">
        <v>14</v>
      </c>
      <c r="Q465" s="51"/>
      <c r="R465" s="51"/>
      <c r="S465" s="51"/>
      <c r="T465" s="97">
        <f t="shared" si="81"/>
        <v>0.375</v>
      </c>
      <c r="U465" s="97">
        <f t="shared" si="82"/>
        <v>0.375</v>
      </c>
      <c r="V465" s="41" t="str">
        <f>IFERROR(VLOOKUP(L465,'[1]ZESTAWIENIE NUMERÓW BOCZNYCH'!$A:$B,1,0),"")</f>
        <v/>
      </c>
      <c r="W465" s="51" t="str">
        <f>IFERROR(VLOOKUP(V465,'[1]ZESTAWIENIE NUMERÓW BOCZNYCH'!$A:$B,2,0),P465)</f>
        <v>AK</v>
      </c>
      <c r="X465" s="51">
        <f>VLOOKUP(W465,'[1]LICZBA MIEJSC'!$A:$C,2,0)</f>
        <v>20</v>
      </c>
      <c r="Y465" s="51">
        <f>VLOOKUP(W465,'[1]LICZBA MIEJSC'!$A:$C,3,0)</f>
        <v>60</v>
      </c>
      <c r="Z465" s="51">
        <f t="shared" si="78"/>
        <v>80</v>
      </c>
      <c r="AA465" s="41">
        <f t="shared" si="79"/>
        <v>10</v>
      </c>
      <c r="AB465" s="101">
        <f t="shared" si="80"/>
        <v>0.125</v>
      </c>
    </row>
    <row r="466" spans="1:28" hidden="1" x14ac:dyDescent="0.25">
      <c r="A466" s="28" t="s">
        <v>131</v>
      </c>
      <c r="B466" s="159">
        <v>493</v>
      </c>
      <c r="C466" s="51">
        <v>3</v>
      </c>
      <c r="D466" s="318"/>
      <c r="E466" s="51"/>
      <c r="F466" s="120" t="s">
        <v>328</v>
      </c>
      <c r="G466" s="141" t="str">
        <f t="shared" si="77"/>
        <v>rk_16</v>
      </c>
      <c r="H466" s="307" t="s">
        <v>619</v>
      </c>
      <c r="I466" s="139">
        <v>43263</v>
      </c>
      <c r="J466" s="313" t="s">
        <v>141</v>
      </c>
      <c r="K466" s="140" t="s">
        <v>154</v>
      </c>
      <c r="L466" s="51"/>
      <c r="M466" s="192" t="s">
        <v>330</v>
      </c>
      <c r="N466" s="43">
        <v>0.4069444444444445</v>
      </c>
      <c r="O466" s="51">
        <v>2</v>
      </c>
      <c r="P466" s="51" t="s">
        <v>14</v>
      </c>
      <c r="Q466" s="51"/>
      <c r="R466" s="51"/>
      <c r="S466" s="51"/>
      <c r="T466" s="97">
        <f t="shared" si="81"/>
        <v>0.40625</v>
      </c>
      <c r="U466" s="97">
        <f t="shared" si="82"/>
        <v>0.375</v>
      </c>
      <c r="V466" s="41" t="str">
        <f>IFERROR(VLOOKUP(L466,'[1]ZESTAWIENIE NUMERÓW BOCZNYCH'!$A:$B,1,0),"")</f>
        <v/>
      </c>
      <c r="W466" s="51" t="str">
        <f>IFERROR(VLOOKUP(V466,'[1]ZESTAWIENIE NUMERÓW BOCZNYCH'!$A:$B,2,0),P466)</f>
        <v>AK</v>
      </c>
      <c r="X466" s="51">
        <f>VLOOKUP(W466,'[1]LICZBA MIEJSC'!$A:$C,2,0)</f>
        <v>20</v>
      </c>
      <c r="Y466" s="51">
        <f>VLOOKUP(W466,'[1]LICZBA MIEJSC'!$A:$C,3,0)</f>
        <v>60</v>
      </c>
      <c r="Z466" s="51">
        <f t="shared" si="78"/>
        <v>80</v>
      </c>
      <c r="AA466" s="41">
        <f t="shared" si="79"/>
        <v>10</v>
      </c>
      <c r="AB466" s="101">
        <f t="shared" si="80"/>
        <v>0.125</v>
      </c>
    </row>
    <row r="467" spans="1:28" hidden="1" x14ac:dyDescent="0.25">
      <c r="A467" s="28" t="s">
        <v>131</v>
      </c>
      <c r="B467" s="159">
        <v>497</v>
      </c>
      <c r="C467" s="51">
        <v>4</v>
      </c>
      <c r="D467" s="318"/>
      <c r="E467" s="51"/>
      <c r="F467" s="120" t="s">
        <v>328</v>
      </c>
      <c r="G467" s="141" t="str">
        <f t="shared" si="77"/>
        <v>rk_16</v>
      </c>
      <c r="H467" s="307" t="s">
        <v>619</v>
      </c>
      <c r="I467" s="139">
        <v>43263</v>
      </c>
      <c r="J467" s="48" t="s">
        <v>141</v>
      </c>
      <c r="K467" s="140" t="s">
        <v>154</v>
      </c>
      <c r="L467" s="51"/>
      <c r="M467" s="192" t="s">
        <v>330</v>
      </c>
      <c r="N467" s="43">
        <v>0.59166666666666667</v>
      </c>
      <c r="O467" s="51">
        <v>2</v>
      </c>
      <c r="P467" s="51" t="s">
        <v>14</v>
      </c>
      <c r="Q467" s="51"/>
      <c r="R467" s="51"/>
      <c r="S467" s="51"/>
      <c r="T467" s="97">
        <f t="shared" si="81"/>
        <v>0.58333333333333326</v>
      </c>
      <c r="U467" s="97">
        <f t="shared" si="82"/>
        <v>0.58333333333333326</v>
      </c>
      <c r="V467" s="41" t="str">
        <f>IFERROR(VLOOKUP(L467,'[1]ZESTAWIENIE NUMERÓW BOCZNYCH'!$A:$B,1,0),"")</f>
        <v/>
      </c>
      <c r="W467" s="51" t="str">
        <f>IFERROR(VLOOKUP(V467,'[1]ZESTAWIENIE NUMERÓW BOCZNYCH'!$A:$B,2,0),P467)</f>
        <v>AK</v>
      </c>
      <c r="X467" s="51">
        <f>VLOOKUP(W467,'[1]LICZBA MIEJSC'!$A:$C,2,0)</f>
        <v>20</v>
      </c>
      <c r="Y467" s="51">
        <f>VLOOKUP(W467,'[1]LICZBA MIEJSC'!$A:$C,3,0)</f>
        <v>60</v>
      </c>
      <c r="Z467" s="51">
        <f t="shared" si="78"/>
        <v>80</v>
      </c>
      <c r="AA467" s="41">
        <f t="shared" si="79"/>
        <v>10</v>
      </c>
      <c r="AB467" s="101">
        <f t="shared" si="80"/>
        <v>0.125</v>
      </c>
    </row>
    <row r="468" spans="1:28" hidden="1" x14ac:dyDescent="0.25">
      <c r="A468" s="28" t="s">
        <v>131</v>
      </c>
      <c r="B468" s="159">
        <v>508</v>
      </c>
      <c r="C468" s="51">
        <v>5</v>
      </c>
      <c r="D468" s="318"/>
      <c r="E468" s="51"/>
      <c r="F468" s="120" t="s">
        <v>328</v>
      </c>
      <c r="G468" s="141" t="str">
        <f t="shared" si="77"/>
        <v>rk_16</v>
      </c>
      <c r="H468" s="307" t="s">
        <v>619</v>
      </c>
      <c r="I468" s="139">
        <v>43263</v>
      </c>
      <c r="J468" s="48" t="s">
        <v>141</v>
      </c>
      <c r="K468" s="140" t="s">
        <v>153</v>
      </c>
      <c r="L468" s="51"/>
      <c r="M468" s="157" t="s">
        <v>330</v>
      </c>
      <c r="N468" s="43">
        <v>0.62361111111111112</v>
      </c>
      <c r="O468" s="51">
        <v>2</v>
      </c>
      <c r="P468" s="51" t="s">
        <v>14</v>
      </c>
      <c r="Q468" s="51"/>
      <c r="R468" s="51"/>
      <c r="S468" s="51"/>
      <c r="T468" s="97">
        <f t="shared" si="81"/>
        <v>0.61458333333333326</v>
      </c>
      <c r="U468" s="97">
        <f t="shared" si="82"/>
        <v>0.58333333333333326</v>
      </c>
      <c r="V468" s="41" t="str">
        <f>IFERROR(VLOOKUP(L468,'[1]ZESTAWIENIE NUMERÓW BOCZNYCH'!$A:$B,1,0),"")</f>
        <v/>
      </c>
      <c r="W468" s="51" t="str">
        <f>IFERROR(VLOOKUP(V468,'[1]ZESTAWIENIE NUMERÓW BOCZNYCH'!$A:$B,2,0),P468)</f>
        <v>AK</v>
      </c>
      <c r="X468" s="51">
        <f>VLOOKUP(W468,'[1]LICZBA MIEJSC'!$A:$C,2,0)</f>
        <v>20</v>
      </c>
      <c r="Y468" s="51">
        <f>VLOOKUP(W468,'[1]LICZBA MIEJSC'!$A:$C,3,0)</f>
        <v>60</v>
      </c>
      <c r="Z468" s="51">
        <f t="shared" si="78"/>
        <v>80</v>
      </c>
      <c r="AA468" s="41">
        <f t="shared" si="79"/>
        <v>10</v>
      </c>
      <c r="AB468" s="101">
        <f t="shared" si="80"/>
        <v>0.125</v>
      </c>
    </row>
    <row r="469" spans="1:28" hidden="1" x14ac:dyDescent="0.25">
      <c r="A469" s="28" t="s">
        <v>131</v>
      </c>
      <c r="B469" s="159">
        <v>518</v>
      </c>
      <c r="C469" s="51">
        <v>6</v>
      </c>
      <c r="D469" s="120"/>
      <c r="E469" s="51"/>
      <c r="F469" s="120" t="s">
        <v>328</v>
      </c>
      <c r="G469" s="141" t="str">
        <f t="shared" si="77"/>
        <v>rk_16</v>
      </c>
      <c r="H469" s="307" t="s">
        <v>619</v>
      </c>
      <c r="I469" s="165">
        <v>43263</v>
      </c>
      <c r="J469" s="313" t="s">
        <v>141</v>
      </c>
      <c r="K469" s="140" t="s">
        <v>154</v>
      </c>
      <c r="L469" s="51"/>
      <c r="M469" s="193" t="s">
        <v>330</v>
      </c>
      <c r="N469" s="43">
        <v>0.64652777777777781</v>
      </c>
      <c r="O469" s="51">
        <v>3</v>
      </c>
      <c r="P469" s="51" t="s">
        <v>14</v>
      </c>
      <c r="Q469" s="51"/>
      <c r="R469" s="51"/>
      <c r="S469" s="51"/>
      <c r="T469" s="97">
        <f t="shared" si="81"/>
        <v>0.64583333333333326</v>
      </c>
      <c r="U469" s="97">
        <f t="shared" si="82"/>
        <v>0.625</v>
      </c>
      <c r="V469" s="41" t="str">
        <f>IFERROR(VLOOKUP(L469,'[1]ZESTAWIENIE NUMERÓW BOCZNYCH'!$A:$B,1,0),"")</f>
        <v/>
      </c>
      <c r="W469" s="51" t="str">
        <f>IFERROR(VLOOKUP(V469,'[1]ZESTAWIENIE NUMERÓW BOCZNYCH'!$A:$B,2,0),P469)</f>
        <v>AK</v>
      </c>
      <c r="X469" s="51">
        <f>VLOOKUP(W469,'[1]LICZBA MIEJSC'!$A:$C,2,0)</f>
        <v>20</v>
      </c>
      <c r="Y469" s="51">
        <f>VLOOKUP(W469,'[1]LICZBA MIEJSC'!$A:$C,3,0)</f>
        <v>60</v>
      </c>
      <c r="Z469" s="51">
        <f t="shared" si="78"/>
        <v>80</v>
      </c>
      <c r="AA469" s="41">
        <f t="shared" si="79"/>
        <v>18</v>
      </c>
      <c r="AB469" s="101">
        <f t="shared" si="80"/>
        <v>0.22500000000000001</v>
      </c>
    </row>
    <row r="470" spans="1:28" hidden="1" x14ac:dyDescent="0.25">
      <c r="A470" s="28" t="s">
        <v>131</v>
      </c>
      <c r="B470" s="159">
        <v>524</v>
      </c>
      <c r="C470" s="51">
        <v>6</v>
      </c>
      <c r="D470" s="318"/>
      <c r="E470" s="51"/>
      <c r="F470" s="120" t="s">
        <v>328</v>
      </c>
      <c r="G470" s="141" t="str">
        <f t="shared" si="77"/>
        <v>rk_16</v>
      </c>
      <c r="H470" s="307" t="s">
        <v>619</v>
      </c>
      <c r="I470" s="139">
        <v>43263</v>
      </c>
      <c r="J470" s="48" t="s">
        <v>141</v>
      </c>
      <c r="K470" s="140" t="s">
        <v>153</v>
      </c>
      <c r="L470" s="51"/>
      <c r="M470" s="157" t="s">
        <v>330</v>
      </c>
      <c r="N470" s="43">
        <v>0.67361111111111116</v>
      </c>
      <c r="O470" s="51">
        <v>2</v>
      </c>
      <c r="P470" s="51" t="s">
        <v>12</v>
      </c>
      <c r="Q470" s="51"/>
      <c r="R470" s="51"/>
      <c r="S470" s="51"/>
      <c r="T470" s="97">
        <f t="shared" si="81"/>
        <v>0.66666666666666663</v>
      </c>
      <c r="U470" s="97">
        <f t="shared" si="82"/>
        <v>0.66666666666666663</v>
      </c>
      <c r="V470" s="41" t="str">
        <f>IFERROR(VLOOKUP(L470,'[1]ZESTAWIENIE NUMERÓW BOCZNYCH'!$A:$B,1,0),"")</f>
        <v/>
      </c>
      <c r="W470" s="51" t="str">
        <f>IFERROR(VLOOKUP(V470,'[1]ZESTAWIENIE NUMERÓW BOCZNYCH'!$A:$B,2,0),P470)</f>
        <v>T</v>
      </c>
      <c r="X470" s="51">
        <f>VLOOKUP(W470,'[1]LICZBA MIEJSC'!$A:$C,2,0)</f>
        <v>55</v>
      </c>
      <c r="Y470" s="51">
        <f>VLOOKUP(W470,'[1]LICZBA MIEJSC'!$A:$C,3,0)</f>
        <v>0</v>
      </c>
      <c r="Z470" s="51">
        <f t="shared" si="78"/>
        <v>55</v>
      </c>
      <c r="AA470" s="41">
        <f t="shared" si="79"/>
        <v>28</v>
      </c>
      <c r="AB470" s="101">
        <f t="shared" si="80"/>
        <v>0.50909090909090904</v>
      </c>
    </row>
    <row r="471" spans="1:28" hidden="1" x14ac:dyDescent="0.25">
      <c r="A471" s="28" t="s">
        <v>131</v>
      </c>
      <c r="B471" s="159">
        <v>536</v>
      </c>
      <c r="C471" s="51">
        <v>7</v>
      </c>
      <c r="D471" s="120"/>
      <c r="E471" s="51"/>
      <c r="F471" s="120" t="s">
        <v>328</v>
      </c>
      <c r="G471" s="141" t="str">
        <f t="shared" si="77"/>
        <v>rk_16</v>
      </c>
      <c r="H471" s="307" t="s">
        <v>619</v>
      </c>
      <c r="I471" s="165">
        <v>43263</v>
      </c>
      <c r="J471" s="48" t="s">
        <v>141</v>
      </c>
      <c r="K471" s="140" t="s">
        <v>153</v>
      </c>
      <c r="L471" s="51"/>
      <c r="M471" s="193" t="s">
        <v>330</v>
      </c>
      <c r="N471" s="43">
        <v>0.70347222222222217</v>
      </c>
      <c r="O471" s="51">
        <v>2</v>
      </c>
      <c r="P471" s="51" t="s">
        <v>12</v>
      </c>
      <c r="Q471" s="51"/>
      <c r="R471" s="51"/>
      <c r="S471" s="51"/>
      <c r="T471" s="97">
        <f t="shared" si="81"/>
        <v>0.69791666666666663</v>
      </c>
      <c r="U471" s="97">
        <f t="shared" si="82"/>
        <v>0.66666666666666663</v>
      </c>
      <c r="V471" s="41" t="str">
        <f>IFERROR(VLOOKUP(L471,'[1]ZESTAWIENIE NUMERÓW BOCZNYCH'!$A:$B,1,0),"")</f>
        <v/>
      </c>
      <c r="W471" s="51" t="str">
        <f>IFERROR(VLOOKUP(V471,'[1]ZESTAWIENIE NUMERÓW BOCZNYCH'!$A:$B,2,0),P471)</f>
        <v>T</v>
      </c>
      <c r="X471" s="51">
        <f>VLOOKUP(W471,'[1]LICZBA MIEJSC'!$A:$C,2,0)</f>
        <v>55</v>
      </c>
      <c r="Y471" s="51">
        <f>VLOOKUP(W471,'[1]LICZBA MIEJSC'!$A:$C,3,0)</f>
        <v>0</v>
      </c>
      <c r="Z471" s="51">
        <f t="shared" si="78"/>
        <v>55</v>
      </c>
      <c r="AA471" s="41">
        <f t="shared" si="79"/>
        <v>28</v>
      </c>
      <c r="AB471" s="101">
        <f t="shared" si="80"/>
        <v>0.50909090909090904</v>
      </c>
    </row>
    <row r="472" spans="1:28" hidden="1" x14ac:dyDescent="0.25">
      <c r="A472" s="28" t="s">
        <v>131</v>
      </c>
      <c r="B472" s="159">
        <v>545</v>
      </c>
      <c r="C472" s="51">
        <v>8</v>
      </c>
      <c r="D472" s="318"/>
      <c r="E472" s="51"/>
      <c r="F472" s="120" t="s">
        <v>328</v>
      </c>
      <c r="G472" s="141" t="str">
        <f t="shared" si="77"/>
        <v>rk_16</v>
      </c>
      <c r="H472" s="307" t="s">
        <v>619</v>
      </c>
      <c r="I472" s="139">
        <v>43263</v>
      </c>
      <c r="J472" s="48" t="s">
        <v>141</v>
      </c>
      <c r="K472" s="140" t="s">
        <v>154</v>
      </c>
      <c r="L472" s="51"/>
      <c r="M472" s="193" t="s">
        <v>330</v>
      </c>
      <c r="N472" s="43">
        <v>0.74375000000000002</v>
      </c>
      <c r="O472" s="51">
        <v>2</v>
      </c>
      <c r="P472" s="51" t="s">
        <v>12</v>
      </c>
      <c r="Q472" s="51"/>
      <c r="R472" s="51"/>
      <c r="S472" s="51"/>
      <c r="T472" s="97">
        <f t="shared" si="81"/>
        <v>0.73958333333333326</v>
      </c>
      <c r="U472" s="97">
        <f t="shared" si="82"/>
        <v>0.70833333333333326</v>
      </c>
      <c r="V472" s="41" t="str">
        <f>IFERROR(VLOOKUP(L472,'[1]ZESTAWIENIE NUMERÓW BOCZNYCH'!$A:$B,1,0),"")</f>
        <v/>
      </c>
      <c r="W472" s="51" t="str">
        <f>IFERROR(VLOOKUP(V472,'[1]ZESTAWIENIE NUMERÓW BOCZNYCH'!$A:$B,2,0),P472)</f>
        <v>T</v>
      </c>
      <c r="X472" s="51">
        <f>VLOOKUP(W472,'[1]LICZBA MIEJSC'!$A:$C,2,0)</f>
        <v>55</v>
      </c>
      <c r="Y472" s="51">
        <f>VLOOKUP(W472,'[1]LICZBA MIEJSC'!$A:$C,3,0)</f>
        <v>0</v>
      </c>
      <c r="Z472" s="51">
        <f t="shared" si="78"/>
        <v>55</v>
      </c>
      <c r="AA472" s="41">
        <f t="shared" si="79"/>
        <v>28</v>
      </c>
      <c r="AB472" s="101">
        <f t="shared" si="80"/>
        <v>0.50909090909090904</v>
      </c>
    </row>
    <row r="473" spans="1:28" hidden="1" x14ac:dyDescent="0.25">
      <c r="A473" s="28" t="s">
        <v>131</v>
      </c>
      <c r="B473" s="159">
        <v>531</v>
      </c>
      <c r="C473" s="51">
        <v>7</v>
      </c>
      <c r="D473" s="120"/>
      <c r="E473" s="51"/>
      <c r="F473" s="120" t="s">
        <v>328</v>
      </c>
      <c r="G473" s="141" t="str">
        <f t="shared" si="77"/>
        <v>rk_16</v>
      </c>
      <c r="H473" s="307" t="s">
        <v>619</v>
      </c>
      <c r="I473" s="165">
        <v>43263</v>
      </c>
      <c r="J473" s="317" t="s">
        <v>158</v>
      </c>
      <c r="K473" s="155" t="s">
        <v>158</v>
      </c>
      <c r="L473" s="51"/>
      <c r="M473" s="141" t="s">
        <v>338</v>
      </c>
      <c r="N473" s="43">
        <v>0.69374999999999998</v>
      </c>
      <c r="O473" s="51">
        <v>2</v>
      </c>
      <c r="P473" s="51" t="s">
        <v>12</v>
      </c>
      <c r="Q473" s="51"/>
      <c r="R473" s="51"/>
      <c r="S473" s="51"/>
      <c r="T473" s="97">
        <f t="shared" si="81"/>
        <v>0.6875</v>
      </c>
      <c r="U473" s="97">
        <f t="shared" si="82"/>
        <v>0.66666666666666663</v>
      </c>
      <c r="V473" s="41" t="str">
        <f>IFERROR(VLOOKUP(L473,'[1]ZESTAWIENIE NUMERÓW BOCZNYCH'!$A:$B,1,0),"")</f>
        <v/>
      </c>
      <c r="W473" s="51" t="str">
        <f>IFERROR(VLOOKUP(V473,'[1]ZESTAWIENIE NUMERÓW BOCZNYCH'!$A:$B,2,0),P473)</f>
        <v>T</v>
      </c>
      <c r="X473" s="51">
        <f>VLOOKUP(W473,'[1]LICZBA MIEJSC'!$A:$C,2,0)</f>
        <v>55</v>
      </c>
      <c r="Y473" s="51">
        <f>VLOOKUP(W473,'[1]LICZBA MIEJSC'!$A:$C,3,0)</f>
        <v>0</v>
      </c>
      <c r="Z473" s="51">
        <f t="shared" si="78"/>
        <v>55</v>
      </c>
      <c r="AA473" s="41">
        <f t="shared" si="79"/>
        <v>28</v>
      </c>
      <c r="AB473" s="101">
        <f t="shared" si="80"/>
        <v>0.50909090909090904</v>
      </c>
    </row>
    <row r="474" spans="1:28" hidden="1" x14ac:dyDescent="0.25">
      <c r="A474" s="28" t="s">
        <v>131</v>
      </c>
      <c r="B474" s="159">
        <v>473</v>
      </c>
      <c r="C474" s="51">
        <v>2</v>
      </c>
      <c r="D474" s="51"/>
      <c r="E474" s="51"/>
      <c r="F474" s="120" t="s">
        <v>328</v>
      </c>
      <c r="G474" s="141" t="str">
        <f t="shared" si="77"/>
        <v>rk_16</v>
      </c>
      <c r="H474" s="307" t="s">
        <v>619</v>
      </c>
      <c r="I474" s="139">
        <v>43263</v>
      </c>
      <c r="J474" s="48" t="s">
        <v>141</v>
      </c>
      <c r="K474" s="140" t="s">
        <v>155</v>
      </c>
      <c r="L474" s="51"/>
      <c r="M474" s="141" t="s">
        <v>332</v>
      </c>
      <c r="N474" s="43">
        <v>0.29791666666666666</v>
      </c>
      <c r="O474" s="51">
        <v>2</v>
      </c>
      <c r="P474" s="51" t="s">
        <v>12</v>
      </c>
      <c r="Q474" s="51"/>
      <c r="R474" s="51"/>
      <c r="S474" s="51"/>
      <c r="T474" s="97">
        <f t="shared" si="81"/>
        <v>0.29166666666666663</v>
      </c>
      <c r="U474" s="97">
        <f t="shared" si="82"/>
        <v>0.29166666666666663</v>
      </c>
      <c r="V474" s="41" t="str">
        <f>IFERROR(VLOOKUP(L474,'[1]ZESTAWIENIE NUMERÓW BOCZNYCH'!$A:$B,1,0),"")</f>
        <v/>
      </c>
      <c r="W474" s="51" t="str">
        <f>IFERROR(VLOOKUP(V474,'[1]ZESTAWIENIE NUMERÓW BOCZNYCH'!$A:$B,2,0),P474)</f>
        <v>T</v>
      </c>
      <c r="X474" s="51">
        <f>VLOOKUP(W474,'[1]LICZBA MIEJSC'!$A:$C,2,0)</f>
        <v>55</v>
      </c>
      <c r="Y474" s="51">
        <f>VLOOKUP(W474,'[1]LICZBA MIEJSC'!$A:$C,3,0)</f>
        <v>0</v>
      </c>
      <c r="Z474" s="51">
        <f t="shared" si="78"/>
        <v>55</v>
      </c>
      <c r="AA474" s="41">
        <f t="shared" si="79"/>
        <v>28</v>
      </c>
      <c r="AB474" s="101">
        <f t="shared" si="80"/>
        <v>0.50909090909090904</v>
      </c>
    </row>
    <row r="475" spans="1:28" hidden="1" x14ac:dyDescent="0.25">
      <c r="A475" s="28" t="s">
        <v>131</v>
      </c>
      <c r="B475" s="159">
        <v>533</v>
      </c>
      <c r="C475" s="51">
        <v>7</v>
      </c>
      <c r="D475" s="318"/>
      <c r="E475" s="51"/>
      <c r="F475" s="318" t="s">
        <v>328</v>
      </c>
      <c r="G475" s="141" t="str">
        <f t="shared" si="77"/>
        <v>rk_16</v>
      </c>
      <c r="H475" s="307" t="s">
        <v>619</v>
      </c>
      <c r="I475" s="139">
        <v>43263</v>
      </c>
      <c r="J475" s="48" t="s">
        <v>141</v>
      </c>
      <c r="K475" s="140" t="s">
        <v>155</v>
      </c>
      <c r="L475" s="51"/>
      <c r="M475" s="148" t="s">
        <v>332</v>
      </c>
      <c r="N475" s="43">
        <v>0.69513888888888886</v>
      </c>
      <c r="O475" s="51">
        <v>2</v>
      </c>
      <c r="P475" s="51" t="s">
        <v>12</v>
      </c>
      <c r="Q475" s="51"/>
      <c r="R475" s="51"/>
      <c r="S475" s="51"/>
      <c r="T475" s="97">
        <f t="shared" si="81"/>
        <v>0.6875</v>
      </c>
      <c r="U475" s="97">
        <f t="shared" si="82"/>
        <v>0.66666666666666663</v>
      </c>
      <c r="V475" s="41" t="str">
        <f>IFERROR(VLOOKUP(L475,'[1]ZESTAWIENIE NUMERÓW BOCZNYCH'!$A:$B,1,0),"")</f>
        <v/>
      </c>
      <c r="W475" s="51" t="str">
        <f>IFERROR(VLOOKUP(V475,'[1]ZESTAWIENIE NUMERÓW BOCZNYCH'!$A:$B,2,0),P475)</f>
        <v>T</v>
      </c>
      <c r="X475" s="51">
        <f>VLOOKUP(W475,'[1]LICZBA MIEJSC'!$A:$C,2,0)</f>
        <v>55</v>
      </c>
      <c r="Y475" s="51">
        <f>VLOOKUP(W475,'[1]LICZBA MIEJSC'!$A:$C,3,0)</f>
        <v>0</v>
      </c>
      <c r="Z475" s="51">
        <f t="shared" si="78"/>
        <v>55</v>
      </c>
      <c r="AA475" s="41">
        <f t="shared" si="79"/>
        <v>28</v>
      </c>
      <c r="AB475" s="101">
        <f t="shared" si="80"/>
        <v>0.50909090909090904</v>
      </c>
    </row>
    <row r="476" spans="1:28" hidden="1" x14ac:dyDescent="0.25">
      <c r="A476" s="28" t="s">
        <v>131</v>
      </c>
      <c r="B476" s="159">
        <v>539</v>
      </c>
      <c r="C476" s="51">
        <v>7</v>
      </c>
      <c r="D476" s="318"/>
      <c r="E476" s="51"/>
      <c r="F476" s="318" t="s">
        <v>328</v>
      </c>
      <c r="G476" s="141" t="str">
        <f t="shared" si="77"/>
        <v>rk_16</v>
      </c>
      <c r="H476" s="307" t="s">
        <v>619</v>
      </c>
      <c r="I476" s="139">
        <v>43263</v>
      </c>
      <c r="J476" s="48" t="s">
        <v>141</v>
      </c>
      <c r="K476" s="140" t="s">
        <v>155</v>
      </c>
      <c r="L476" s="51"/>
      <c r="M476" s="141" t="s">
        <v>332</v>
      </c>
      <c r="N476" s="43">
        <v>0.72083333333333333</v>
      </c>
      <c r="O476" s="51">
        <v>2</v>
      </c>
      <c r="P476" s="51" t="s">
        <v>12</v>
      </c>
      <c r="Q476" s="51"/>
      <c r="R476" s="51"/>
      <c r="S476" s="51"/>
      <c r="T476" s="97">
        <f t="shared" si="81"/>
        <v>0.71875</v>
      </c>
      <c r="U476" s="97">
        <f t="shared" si="82"/>
        <v>0.70833333333333326</v>
      </c>
      <c r="V476" s="41" t="str">
        <f>IFERROR(VLOOKUP(L476,'[1]ZESTAWIENIE NUMERÓW BOCZNYCH'!$A:$B,1,0),"")</f>
        <v/>
      </c>
      <c r="W476" s="51" t="str">
        <f>IFERROR(VLOOKUP(V476,'[1]ZESTAWIENIE NUMERÓW BOCZNYCH'!$A:$B,2,0),P476)</f>
        <v>T</v>
      </c>
      <c r="X476" s="51">
        <f>VLOOKUP(W476,'[1]LICZBA MIEJSC'!$A:$C,2,0)</f>
        <v>55</v>
      </c>
      <c r="Y476" s="51">
        <f>VLOOKUP(W476,'[1]LICZBA MIEJSC'!$A:$C,3,0)</f>
        <v>0</v>
      </c>
      <c r="Z476" s="51">
        <f t="shared" si="78"/>
        <v>55</v>
      </c>
      <c r="AA476" s="41">
        <f t="shared" si="79"/>
        <v>28</v>
      </c>
      <c r="AB476" s="101">
        <f t="shared" si="80"/>
        <v>0.50909090909090904</v>
      </c>
    </row>
    <row r="477" spans="1:28" hidden="1" x14ac:dyDescent="0.25">
      <c r="A477" s="28" t="s">
        <v>131</v>
      </c>
      <c r="B477" s="159">
        <v>484</v>
      </c>
      <c r="C477" s="51">
        <v>3</v>
      </c>
      <c r="D477" s="318"/>
      <c r="E477" s="51"/>
      <c r="F477" s="318" t="s">
        <v>328</v>
      </c>
      <c r="G477" s="141" t="str">
        <f t="shared" si="77"/>
        <v>rk_16</v>
      </c>
      <c r="H477" s="307" t="s">
        <v>619</v>
      </c>
      <c r="I477" s="139">
        <v>43263</v>
      </c>
      <c r="J477" s="48" t="s">
        <v>141</v>
      </c>
      <c r="K477" s="168" t="s">
        <v>331</v>
      </c>
      <c r="L477" s="51"/>
      <c r="M477" s="141" t="s">
        <v>333</v>
      </c>
      <c r="N477" s="43">
        <v>0.36736111111111108</v>
      </c>
      <c r="O477" s="51">
        <v>3</v>
      </c>
      <c r="P477" s="51" t="s">
        <v>16</v>
      </c>
      <c r="Q477" s="51"/>
      <c r="R477" s="51"/>
      <c r="S477" s="51"/>
      <c r="T477" s="97">
        <f t="shared" si="81"/>
        <v>0.36458333333333331</v>
      </c>
      <c r="U477" s="97">
        <f t="shared" si="82"/>
        <v>0.33333333333333331</v>
      </c>
      <c r="V477" s="41" t="str">
        <f>IFERROR(VLOOKUP(L477,'[1]ZESTAWIENIE NUMERÓW BOCZNYCH'!$A:$B,1,0),"")</f>
        <v/>
      </c>
      <c r="W477" s="51" t="str">
        <f>IFERROR(VLOOKUP(V477,'[1]ZESTAWIENIE NUMERÓW BOCZNYCH'!$A:$B,2,0),P477)</f>
        <v>B</v>
      </c>
      <c r="X477" s="51">
        <f>VLOOKUP(W477,'[1]LICZBA MIEJSC'!$A:$C,2,0)</f>
        <v>20</v>
      </c>
      <c r="Y477" s="51">
        <f>VLOOKUP(W477,'[1]LICZBA MIEJSC'!$A:$C,3,0)</f>
        <v>0</v>
      </c>
      <c r="Z477" s="51">
        <f t="shared" si="78"/>
        <v>20</v>
      </c>
      <c r="AA477" s="41">
        <f t="shared" si="79"/>
        <v>18</v>
      </c>
      <c r="AB477" s="101">
        <f t="shared" si="80"/>
        <v>0.9</v>
      </c>
    </row>
    <row r="478" spans="1:28" hidden="1" x14ac:dyDescent="0.25">
      <c r="A478" s="28" t="s">
        <v>131</v>
      </c>
      <c r="B478" s="159">
        <v>495</v>
      </c>
      <c r="C478" s="51">
        <v>4</v>
      </c>
      <c r="D478" s="318"/>
      <c r="E478" s="51"/>
      <c r="F478" s="318" t="s">
        <v>328</v>
      </c>
      <c r="G478" s="141" t="str">
        <f t="shared" si="77"/>
        <v>rk_16</v>
      </c>
      <c r="H478" s="307" t="s">
        <v>619</v>
      </c>
      <c r="I478" s="139">
        <v>43263</v>
      </c>
      <c r="J478" s="48" t="s">
        <v>141</v>
      </c>
      <c r="K478" s="168" t="s">
        <v>331</v>
      </c>
      <c r="L478" s="51"/>
      <c r="M478" s="141" t="s">
        <v>333</v>
      </c>
      <c r="N478" s="43">
        <v>0.41041666666666665</v>
      </c>
      <c r="O478" s="51">
        <v>2</v>
      </c>
      <c r="P478" s="51" t="s">
        <v>16</v>
      </c>
      <c r="Q478" s="51"/>
      <c r="R478" s="51"/>
      <c r="S478" s="51"/>
      <c r="T478" s="97">
        <f t="shared" si="81"/>
        <v>0.40625</v>
      </c>
      <c r="U478" s="97">
        <f t="shared" si="82"/>
        <v>0.375</v>
      </c>
      <c r="V478" s="41" t="str">
        <f>IFERROR(VLOOKUP(L478,'[1]ZESTAWIENIE NUMERÓW BOCZNYCH'!$A:$B,1,0),"")</f>
        <v/>
      </c>
      <c r="W478" s="51" t="str">
        <f>IFERROR(VLOOKUP(V478,'[1]ZESTAWIENIE NUMERÓW BOCZNYCH'!$A:$B,2,0),P478)</f>
        <v>B</v>
      </c>
      <c r="X478" s="51">
        <f>VLOOKUP(W478,'[1]LICZBA MIEJSC'!$A:$C,2,0)</f>
        <v>20</v>
      </c>
      <c r="Y478" s="51">
        <f>VLOOKUP(W478,'[1]LICZBA MIEJSC'!$A:$C,3,0)</f>
        <v>0</v>
      </c>
      <c r="Z478" s="51">
        <f t="shared" si="78"/>
        <v>20</v>
      </c>
      <c r="AA478" s="41">
        <f t="shared" si="79"/>
        <v>10</v>
      </c>
      <c r="AB478" s="101">
        <f t="shared" si="80"/>
        <v>0.5</v>
      </c>
    </row>
    <row r="479" spans="1:28" hidden="1" x14ac:dyDescent="0.25">
      <c r="A479" s="28" t="s">
        <v>131</v>
      </c>
      <c r="B479" s="159">
        <v>503</v>
      </c>
      <c r="C479" s="51">
        <v>4</v>
      </c>
      <c r="D479" s="318"/>
      <c r="E479" s="51"/>
      <c r="F479" s="318" t="s">
        <v>328</v>
      </c>
      <c r="G479" s="141" t="str">
        <f t="shared" si="77"/>
        <v>rk_16</v>
      </c>
      <c r="H479" s="307" t="s">
        <v>619</v>
      </c>
      <c r="I479" s="139">
        <v>43263</v>
      </c>
      <c r="J479" s="48" t="s">
        <v>141</v>
      </c>
      <c r="K479" s="168" t="s">
        <v>331</v>
      </c>
      <c r="L479" s="51"/>
      <c r="M479" s="148" t="s">
        <v>333</v>
      </c>
      <c r="N479" s="43">
        <v>0.6118055555555556</v>
      </c>
      <c r="O479" s="51">
        <v>2</v>
      </c>
      <c r="P479" s="51" t="s">
        <v>16</v>
      </c>
      <c r="Q479" s="51"/>
      <c r="R479" s="51"/>
      <c r="S479" s="51"/>
      <c r="T479" s="97">
        <f t="shared" si="81"/>
        <v>0.60416666666666663</v>
      </c>
      <c r="U479" s="97">
        <f t="shared" si="82"/>
        <v>0.58333333333333326</v>
      </c>
      <c r="V479" s="41" t="str">
        <f>IFERROR(VLOOKUP(L479,'[1]ZESTAWIENIE NUMERÓW BOCZNYCH'!$A:$B,1,0),"")</f>
        <v/>
      </c>
      <c r="W479" s="51" t="str">
        <f>IFERROR(VLOOKUP(V479,'[1]ZESTAWIENIE NUMERÓW BOCZNYCH'!$A:$B,2,0),P479)</f>
        <v>B</v>
      </c>
      <c r="X479" s="51">
        <f>VLOOKUP(W479,'[1]LICZBA MIEJSC'!$A:$C,2,0)</f>
        <v>20</v>
      </c>
      <c r="Y479" s="51">
        <f>VLOOKUP(W479,'[1]LICZBA MIEJSC'!$A:$C,3,0)</f>
        <v>0</v>
      </c>
      <c r="Z479" s="51">
        <f t="shared" si="78"/>
        <v>20</v>
      </c>
      <c r="AA479" s="41">
        <f t="shared" si="79"/>
        <v>10</v>
      </c>
      <c r="AB479" s="101">
        <f t="shared" si="80"/>
        <v>0.5</v>
      </c>
    </row>
    <row r="480" spans="1:28" hidden="1" x14ac:dyDescent="0.25">
      <c r="A480" s="28" t="s">
        <v>131</v>
      </c>
      <c r="B480" s="159">
        <v>506</v>
      </c>
      <c r="C480" s="51">
        <v>5</v>
      </c>
      <c r="D480" s="318"/>
      <c r="E480" s="51"/>
      <c r="F480" s="318" t="s">
        <v>328</v>
      </c>
      <c r="G480" s="141" t="str">
        <f t="shared" si="77"/>
        <v>rk_16</v>
      </c>
      <c r="H480" s="307" t="s">
        <v>619</v>
      </c>
      <c r="I480" s="139">
        <v>43263</v>
      </c>
      <c r="J480" s="48" t="s">
        <v>141</v>
      </c>
      <c r="K480" s="168" t="s">
        <v>331</v>
      </c>
      <c r="L480" s="51"/>
      <c r="M480" s="141" t="s">
        <v>333</v>
      </c>
      <c r="N480" s="43">
        <v>0.61805555555555558</v>
      </c>
      <c r="O480" s="51">
        <v>1</v>
      </c>
      <c r="P480" s="51" t="s">
        <v>16</v>
      </c>
      <c r="Q480" s="51"/>
      <c r="R480" s="51"/>
      <c r="S480" s="51"/>
      <c r="T480" s="97">
        <f t="shared" si="81"/>
        <v>0.61458333333333326</v>
      </c>
      <c r="U480" s="97">
        <f t="shared" si="82"/>
        <v>0.58333333333333326</v>
      </c>
      <c r="V480" s="41" t="str">
        <f>IFERROR(VLOOKUP(L480,'[1]ZESTAWIENIE NUMERÓW BOCZNYCH'!$A:$B,1,0),"")</f>
        <v/>
      </c>
      <c r="W480" s="51" t="str">
        <f>IFERROR(VLOOKUP(V480,'[1]ZESTAWIENIE NUMERÓW BOCZNYCH'!$A:$B,2,0),P480)</f>
        <v>B</v>
      </c>
      <c r="X480" s="51">
        <f>VLOOKUP(W480,'[1]LICZBA MIEJSC'!$A:$C,2,0)</f>
        <v>20</v>
      </c>
      <c r="Y480" s="51">
        <f>VLOOKUP(W480,'[1]LICZBA MIEJSC'!$A:$C,3,0)</f>
        <v>0</v>
      </c>
      <c r="Z480" s="51">
        <f t="shared" si="78"/>
        <v>20</v>
      </c>
      <c r="AA480" s="41">
        <f t="shared" si="79"/>
        <v>2</v>
      </c>
      <c r="AB480" s="101">
        <f t="shared" si="80"/>
        <v>0.1</v>
      </c>
    </row>
    <row r="481" spans="1:28" hidden="1" x14ac:dyDescent="0.25">
      <c r="A481" s="28" t="s">
        <v>131</v>
      </c>
      <c r="B481" s="159">
        <v>512</v>
      </c>
      <c r="C481" s="51">
        <v>5</v>
      </c>
      <c r="D481" s="318"/>
      <c r="E481" s="51"/>
      <c r="F481" s="318" t="s">
        <v>328</v>
      </c>
      <c r="G481" s="141" t="str">
        <f t="shared" si="77"/>
        <v>rk_16</v>
      </c>
      <c r="H481" s="307" t="s">
        <v>619</v>
      </c>
      <c r="I481" s="139">
        <v>43263</v>
      </c>
      <c r="J481" s="48" t="s">
        <v>141</v>
      </c>
      <c r="K481" s="168" t="s">
        <v>331</v>
      </c>
      <c r="L481" s="51"/>
      <c r="M481" s="141" t="s">
        <v>333</v>
      </c>
      <c r="N481" s="43">
        <v>0.63055555555555554</v>
      </c>
      <c r="O481" s="51">
        <v>1</v>
      </c>
      <c r="P481" s="51" t="s">
        <v>16</v>
      </c>
      <c r="Q481" s="51"/>
      <c r="R481" s="51"/>
      <c r="S481" s="51"/>
      <c r="T481" s="97">
        <f t="shared" si="81"/>
        <v>0.625</v>
      </c>
      <c r="U481" s="97">
        <f t="shared" si="82"/>
        <v>0.625</v>
      </c>
      <c r="V481" s="41" t="str">
        <f>IFERROR(VLOOKUP(L481,'[1]ZESTAWIENIE NUMERÓW BOCZNYCH'!$A:$B,1,0),"")</f>
        <v/>
      </c>
      <c r="W481" s="51" t="str">
        <f>IFERROR(VLOOKUP(V481,'[1]ZESTAWIENIE NUMERÓW BOCZNYCH'!$A:$B,2,0),P481)</f>
        <v>B</v>
      </c>
      <c r="X481" s="51">
        <f>VLOOKUP(W481,'[1]LICZBA MIEJSC'!$A:$C,2,0)</f>
        <v>20</v>
      </c>
      <c r="Y481" s="51">
        <f>VLOOKUP(W481,'[1]LICZBA MIEJSC'!$A:$C,3,0)</f>
        <v>0</v>
      </c>
      <c r="Z481" s="51">
        <f t="shared" si="78"/>
        <v>20</v>
      </c>
      <c r="AA481" s="41">
        <f t="shared" si="79"/>
        <v>2</v>
      </c>
      <c r="AB481" s="101">
        <f t="shared" si="80"/>
        <v>0.1</v>
      </c>
    </row>
    <row r="482" spans="1:28" hidden="1" x14ac:dyDescent="0.25">
      <c r="A482" s="28" t="s">
        <v>131</v>
      </c>
      <c r="B482" s="159">
        <v>522</v>
      </c>
      <c r="C482" s="51">
        <v>6</v>
      </c>
      <c r="D482" s="51"/>
      <c r="E482" s="51"/>
      <c r="F482" s="51" t="s">
        <v>328</v>
      </c>
      <c r="G482" s="141" t="str">
        <f t="shared" si="77"/>
        <v>rk_16</v>
      </c>
      <c r="H482" s="307" t="s">
        <v>619</v>
      </c>
      <c r="I482" s="139">
        <v>43263</v>
      </c>
      <c r="J482" s="313" t="s">
        <v>141</v>
      </c>
      <c r="K482" s="168" t="s">
        <v>331</v>
      </c>
      <c r="L482" s="51"/>
      <c r="M482" s="148" t="s">
        <v>333</v>
      </c>
      <c r="N482" s="43">
        <v>0.67013888888888884</v>
      </c>
      <c r="O482" s="51">
        <v>2</v>
      </c>
      <c r="P482" s="51" t="s">
        <v>16</v>
      </c>
      <c r="Q482" s="51"/>
      <c r="R482" s="51"/>
      <c r="S482" s="51"/>
      <c r="T482" s="97">
        <f t="shared" si="81"/>
        <v>0.66666666666666663</v>
      </c>
      <c r="U482" s="97">
        <f t="shared" si="82"/>
        <v>0.66666666666666663</v>
      </c>
      <c r="V482" s="41" t="str">
        <f>IFERROR(VLOOKUP(L482,'[1]ZESTAWIENIE NUMERÓW BOCZNYCH'!$A:$B,1,0),"")</f>
        <v/>
      </c>
      <c r="W482" s="51" t="str">
        <f>IFERROR(VLOOKUP(V482,'[1]ZESTAWIENIE NUMERÓW BOCZNYCH'!$A:$B,2,0),P482)</f>
        <v>B</v>
      </c>
      <c r="X482" s="51">
        <f>VLOOKUP(W482,'[1]LICZBA MIEJSC'!$A:$C,2,0)</f>
        <v>20</v>
      </c>
      <c r="Y482" s="51">
        <f>VLOOKUP(W482,'[1]LICZBA MIEJSC'!$A:$C,3,0)</f>
        <v>0</v>
      </c>
      <c r="Z482" s="51">
        <f t="shared" si="78"/>
        <v>20</v>
      </c>
      <c r="AA482" s="41">
        <f t="shared" si="79"/>
        <v>10</v>
      </c>
      <c r="AB482" s="101">
        <f t="shared" si="80"/>
        <v>0.5</v>
      </c>
    </row>
    <row r="483" spans="1:28" hidden="1" x14ac:dyDescent="0.25">
      <c r="A483" s="28" t="s">
        <v>131</v>
      </c>
      <c r="B483" s="159">
        <v>526</v>
      </c>
      <c r="C483" s="51">
        <v>6</v>
      </c>
      <c r="D483" s="318"/>
      <c r="E483" s="51"/>
      <c r="F483" s="318" t="s">
        <v>328</v>
      </c>
      <c r="G483" s="141" t="str">
        <f t="shared" si="77"/>
        <v>rk_16</v>
      </c>
      <c r="H483" s="307" t="s">
        <v>619</v>
      </c>
      <c r="I483" s="139">
        <v>43263</v>
      </c>
      <c r="J483" s="48" t="s">
        <v>141</v>
      </c>
      <c r="K483" s="168" t="s">
        <v>331</v>
      </c>
      <c r="L483" s="51"/>
      <c r="M483" s="141" t="s">
        <v>333</v>
      </c>
      <c r="N483" s="43">
        <v>0.68055555555555547</v>
      </c>
      <c r="O483" s="51">
        <v>2</v>
      </c>
      <c r="P483" s="51" t="s">
        <v>16</v>
      </c>
      <c r="Q483" s="51"/>
      <c r="R483" s="51"/>
      <c r="S483" s="51"/>
      <c r="T483" s="97">
        <f t="shared" si="81"/>
        <v>0.67708333333333326</v>
      </c>
      <c r="U483" s="97">
        <f t="shared" si="82"/>
        <v>0.66666666666666663</v>
      </c>
      <c r="V483" s="41" t="str">
        <f>IFERROR(VLOOKUP(L483,'[1]ZESTAWIENIE NUMERÓW BOCZNYCH'!$A:$B,1,0),"")</f>
        <v/>
      </c>
      <c r="W483" s="51" t="str">
        <f>IFERROR(VLOOKUP(V483,'[1]ZESTAWIENIE NUMERÓW BOCZNYCH'!$A:$B,2,0),P483)</f>
        <v>B</v>
      </c>
      <c r="X483" s="51">
        <f>VLOOKUP(W483,'[1]LICZBA MIEJSC'!$A:$C,2,0)</f>
        <v>20</v>
      </c>
      <c r="Y483" s="51">
        <f>VLOOKUP(W483,'[1]LICZBA MIEJSC'!$A:$C,3,0)</f>
        <v>0</v>
      </c>
      <c r="Z483" s="51">
        <f t="shared" si="78"/>
        <v>20</v>
      </c>
      <c r="AA483" s="41">
        <f t="shared" si="79"/>
        <v>10</v>
      </c>
      <c r="AB483" s="101">
        <f t="shared" si="80"/>
        <v>0.5</v>
      </c>
    </row>
    <row r="484" spans="1:28" hidden="1" x14ac:dyDescent="0.25">
      <c r="A484" s="28" t="s">
        <v>131</v>
      </c>
      <c r="B484" s="159">
        <v>530</v>
      </c>
      <c r="C484" s="51">
        <v>7</v>
      </c>
      <c r="D484" s="318"/>
      <c r="E484" s="51"/>
      <c r="F484" s="318" t="s">
        <v>328</v>
      </c>
      <c r="G484" s="141" t="str">
        <f t="shared" si="77"/>
        <v>rk_16</v>
      </c>
      <c r="H484" s="307" t="s">
        <v>619</v>
      </c>
      <c r="I484" s="139">
        <v>43263</v>
      </c>
      <c r="J484" s="48" t="s">
        <v>141</v>
      </c>
      <c r="K484" s="168" t="s">
        <v>331</v>
      </c>
      <c r="L484" s="51"/>
      <c r="M484" s="141" t="s">
        <v>333</v>
      </c>
      <c r="N484" s="43">
        <v>0.69097222222222221</v>
      </c>
      <c r="O484" s="51">
        <v>2</v>
      </c>
      <c r="P484" s="51" t="s">
        <v>16</v>
      </c>
      <c r="Q484" s="51"/>
      <c r="R484" s="51"/>
      <c r="S484" s="51"/>
      <c r="T484" s="97">
        <f t="shared" si="81"/>
        <v>0.6875</v>
      </c>
      <c r="U484" s="97">
        <f t="shared" si="82"/>
        <v>0.66666666666666663</v>
      </c>
      <c r="V484" s="41" t="str">
        <f>IFERROR(VLOOKUP(L484,'[1]ZESTAWIENIE NUMERÓW BOCZNYCH'!$A:$B,1,0),"")</f>
        <v/>
      </c>
      <c r="W484" s="51" t="str">
        <f>IFERROR(VLOOKUP(V484,'[1]ZESTAWIENIE NUMERÓW BOCZNYCH'!$A:$B,2,0),P484)</f>
        <v>B</v>
      </c>
      <c r="X484" s="51">
        <f>VLOOKUP(W484,'[1]LICZBA MIEJSC'!$A:$C,2,0)</f>
        <v>20</v>
      </c>
      <c r="Y484" s="51">
        <f>VLOOKUP(W484,'[1]LICZBA MIEJSC'!$A:$C,3,0)</f>
        <v>0</v>
      </c>
      <c r="Z484" s="51">
        <f t="shared" si="78"/>
        <v>20</v>
      </c>
      <c r="AA484" s="41">
        <f t="shared" si="79"/>
        <v>10</v>
      </c>
      <c r="AB484" s="101">
        <f t="shared" si="80"/>
        <v>0.5</v>
      </c>
    </row>
    <row r="485" spans="1:28" hidden="1" x14ac:dyDescent="0.25">
      <c r="A485" s="28" t="s">
        <v>131</v>
      </c>
      <c r="B485" s="159">
        <v>537</v>
      </c>
      <c r="C485" s="51">
        <v>7</v>
      </c>
      <c r="D485" s="318"/>
      <c r="E485" s="51"/>
      <c r="F485" s="318" t="s">
        <v>328</v>
      </c>
      <c r="G485" s="141" t="str">
        <f t="shared" si="77"/>
        <v>rk_16</v>
      </c>
      <c r="H485" s="307" t="s">
        <v>619</v>
      </c>
      <c r="I485" s="139">
        <v>43263</v>
      </c>
      <c r="J485" s="48" t="s">
        <v>141</v>
      </c>
      <c r="K485" s="168" t="s">
        <v>331</v>
      </c>
      <c r="L485" s="51"/>
      <c r="M485" s="148" t="s">
        <v>333</v>
      </c>
      <c r="N485" s="43">
        <v>0.71180555555555547</v>
      </c>
      <c r="O485" s="51">
        <v>1</v>
      </c>
      <c r="P485" s="51" t="s">
        <v>16</v>
      </c>
      <c r="Q485" s="51"/>
      <c r="R485" s="51"/>
      <c r="S485" s="51"/>
      <c r="T485" s="97">
        <f t="shared" si="81"/>
        <v>0.70833333333333326</v>
      </c>
      <c r="U485" s="97">
        <f t="shared" si="82"/>
        <v>0.70833333333333326</v>
      </c>
      <c r="V485" s="41" t="str">
        <f>IFERROR(VLOOKUP(L485,'[1]ZESTAWIENIE NUMERÓW BOCZNYCH'!$A:$B,1,0),"")</f>
        <v/>
      </c>
      <c r="W485" s="51" t="str">
        <f>IFERROR(VLOOKUP(V485,'[1]ZESTAWIENIE NUMERÓW BOCZNYCH'!$A:$B,2,0),P485)</f>
        <v>B</v>
      </c>
      <c r="X485" s="51">
        <f>VLOOKUP(W485,'[1]LICZBA MIEJSC'!$A:$C,2,0)</f>
        <v>20</v>
      </c>
      <c r="Y485" s="51">
        <f>VLOOKUP(W485,'[1]LICZBA MIEJSC'!$A:$C,3,0)</f>
        <v>0</v>
      </c>
      <c r="Z485" s="51">
        <f t="shared" si="78"/>
        <v>20</v>
      </c>
      <c r="AA485" s="41">
        <f t="shared" si="79"/>
        <v>2</v>
      </c>
      <c r="AB485" s="101">
        <f t="shared" si="80"/>
        <v>0.1</v>
      </c>
    </row>
    <row r="486" spans="1:28" hidden="1" x14ac:dyDescent="0.25">
      <c r="A486" s="28" t="s">
        <v>131</v>
      </c>
      <c r="B486" s="159">
        <v>534</v>
      </c>
      <c r="C486" s="51">
        <v>7</v>
      </c>
      <c r="D486" s="318"/>
      <c r="E486" s="51"/>
      <c r="F486" s="318" t="s">
        <v>328</v>
      </c>
      <c r="G486" s="141" t="str">
        <f t="shared" si="77"/>
        <v>rk_16</v>
      </c>
      <c r="H486" s="307" t="s">
        <v>619</v>
      </c>
      <c r="I486" s="139">
        <v>43263</v>
      </c>
      <c r="J486" s="317" t="s">
        <v>158</v>
      </c>
      <c r="K486" s="155" t="s">
        <v>158</v>
      </c>
      <c r="L486" s="51"/>
      <c r="M486" s="148" t="s">
        <v>340</v>
      </c>
      <c r="N486" s="43">
        <v>0.6958333333333333</v>
      </c>
      <c r="O486" s="51">
        <v>2</v>
      </c>
      <c r="P486" s="51" t="s">
        <v>12</v>
      </c>
      <c r="Q486" s="51"/>
      <c r="R486" s="51"/>
      <c r="S486" s="51"/>
      <c r="T486" s="97">
        <f t="shared" si="81"/>
        <v>0.6875</v>
      </c>
      <c r="U486" s="97">
        <f t="shared" si="82"/>
        <v>0.66666666666666663</v>
      </c>
      <c r="V486" s="41" t="str">
        <f>IFERROR(VLOOKUP(L486,'[1]ZESTAWIENIE NUMERÓW BOCZNYCH'!$A:$B,1,0),"")</f>
        <v/>
      </c>
      <c r="W486" s="51" t="str">
        <f>IFERROR(VLOOKUP(V486,'[1]ZESTAWIENIE NUMERÓW BOCZNYCH'!$A:$B,2,0),P486)</f>
        <v>T</v>
      </c>
      <c r="X486" s="51">
        <f>VLOOKUP(W486,'[1]LICZBA MIEJSC'!$A:$C,2,0)</f>
        <v>55</v>
      </c>
      <c r="Y486" s="51">
        <f>VLOOKUP(W486,'[1]LICZBA MIEJSC'!$A:$C,3,0)</f>
        <v>0</v>
      </c>
      <c r="Z486" s="51">
        <f t="shared" si="78"/>
        <v>55</v>
      </c>
      <c r="AA486" s="41">
        <f t="shared" si="79"/>
        <v>28</v>
      </c>
      <c r="AB486" s="101">
        <f t="shared" si="80"/>
        <v>0.50909090909090904</v>
      </c>
    </row>
    <row r="487" spans="1:28" hidden="1" x14ac:dyDescent="0.25">
      <c r="A487" s="28" t="s">
        <v>131</v>
      </c>
      <c r="B487" s="159">
        <v>538</v>
      </c>
      <c r="C487" s="51">
        <v>7</v>
      </c>
      <c r="D487" s="318"/>
      <c r="E487" s="51"/>
      <c r="F487" s="318" t="s">
        <v>328</v>
      </c>
      <c r="G487" s="141" t="str">
        <f t="shared" si="77"/>
        <v>rk_16</v>
      </c>
      <c r="H487" s="307" t="s">
        <v>619</v>
      </c>
      <c r="I487" s="139">
        <v>43263</v>
      </c>
      <c r="J487" s="317" t="s">
        <v>158</v>
      </c>
      <c r="K487" s="155" t="s">
        <v>158</v>
      </c>
      <c r="L487" s="51"/>
      <c r="M487" s="141" t="s">
        <v>341</v>
      </c>
      <c r="N487" s="43">
        <v>0.71875</v>
      </c>
      <c r="O487" s="51">
        <v>1</v>
      </c>
      <c r="P487" s="51" t="s">
        <v>12</v>
      </c>
      <c r="Q487" s="51"/>
      <c r="R487" s="51"/>
      <c r="S487" s="51"/>
      <c r="T487" s="97">
        <f t="shared" si="81"/>
        <v>0.71875</v>
      </c>
      <c r="U487" s="97">
        <f t="shared" si="82"/>
        <v>0.70833333333333326</v>
      </c>
      <c r="V487" s="41" t="str">
        <f>IFERROR(VLOOKUP(L487,'[1]ZESTAWIENIE NUMERÓW BOCZNYCH'!$A:$B,1,0),"")</f>
        <v/>
      </c>
      <c r="W487" s="51" t="str">
        <f>IFERROR(VLOOKUP(V487,'[1]ZESTAWIENIE NUMERÓW BOCZNYCH'!$A:$B,2,0),P487)</f>
        <v>T</v>
      </c>
      <c r="X487" s="51">
        <f>VLOOKUP(W487,'[1]LICZBA MIEJSC'!$A:$C,2,0)</f>
        <v>55</v>
      </c>
      <c r="Y487" s="51">
        <f>VLOOKUP(W487,'[1]LICZBA MIEJSC'!$A:$C,3,0)</f>
        <v>0</v>
      </c>
      <c r="Z487" s="51">
        <f t="shared" si="78"/>
        <v>55</v>
      </c>
      <c r="AA487" s="41">
        <f t="shared" si="79"/>
        <v>6</v>
      </c>
      <c r="AB487" s="101">
        <f t="shared" si="80"/>
        <v>0.10909090909090909</v>
      </c>
    </row>
    <row r="488" spans="1:28" hidden="1" x14ac:dyDescent="0.25">
      <c r="A488" s="28" t="s">
        <v>131</v>
      </c>
      <c r="B488" s="159">
        <v>465</v>
      </c>
      <c r="C488" s="51">
        <v>1</v>
      </c>
      <c r="D488" s="318"/>
      <c r="E488" s="51"/>
      <c r="F488" s="318" t="s">
        <v>328</v>
      </c>
      <c r="G488" s="141" t="str">
        <f t="shared" si="77"/>
        <v>rk_16</v>
      </c>
      <c r="H488" s="307" t="s">
        <v>619</v>
      </c>
      <c r="I488" s="139">
        <v>43263</v>
      </c>
      <c r="J488" s="317" t="s">
        <v>158</v>
      </c>
      <c r="K488" s="155" t="s">
        <v>158</v>
      </c>
      <c r="L488" s="51"/>
      <c r="M488" s="141" t="s">
        <v>329</v>
      </c>
      <c r="N488" s="43">
        <v>0.26041666666666669</v>
      </c>
      <c r="O488" s="51">
        <v>1</v>
      </c>
      <c r="P488" s="51" t="s">
        <v>12</v>
      </c>
      <c r="Q488" s="51"/>
      <c r="R488" s="51"/>
      <c r="S488" s="51"/>
      <c r="T488" s="97">
        <f t="shared" si="81"/>
        <v>0.26041666666666663</v>
      </c>
      <c r="U488" s="97">
        <f t="shared" si="82"/>
        <v>0.25</v>
      </c>
      <c r="V488" s="41" t="str">
        <f>IFERROR(VLOOKUP(L488,'[1]ZESTAWIENIE NUMERÓW BOCZNYCH'!$A:$B,1,0),"")</f>
        <v/>
      </c>
      <c r="W488" s="51" t="str">
        <f>IFERROR(VLOOKUP(V488,'[1]ZESTAWIENIE NUMERÓW BOCZNYCH'!$A:$B,2,0),P488)</f>
        <v>T</v>
      </c>
      <c r="X488" s="51">
        <f>VLOOKUP(W488,'[1]LICZBA MIEJSC'!$A:$C,2,0)</f>
        <v>55</v>
      </c>
      <c r="Y488" s="51">
        <f>VLOOKUP(W488,'[1]LICZBA MIEJSC'!$A:$C,3,0)</f>
        <v>0</v>
      </c>
      <c r="Z488" s="51">
        <f t="shared" si="78"/>
        <v>55</v>
      </c>
      <c r="AA488" s="41">
        <f t="shared" si="79"/>
        <v>6</v>
      </c>
      <c r="AB488" s="101">
        <f t="shared" si="80"/>
        <v>0.10909090909090909</v>
      </c>
    </row>
    <row r="489" spans="1:28" hidden="1" x14ac:dyDescent="0.25">
      <c r="A489" s="28" t="s">
        <v>131</v>
      </c>
      <c r="B489" s="159">
        <v>517</v>
      </c>
      <c r="C489" s="51">
        <v>5</v>
      </c>
      <c r="D489" s="318"/>
      <c r="E489" s="51"/>
      <c r="F489" s="318" t="s">
        <v>328</v>
      </c>
      <c r="G489" s="141" t="str">
        <f t="shared" si="77"/>
        <v>rk_16</v>
      </c>
      <c r="H489" s="307" t="s">
        <v>619</v>
      </c>
      <c r="I489" s="139">
        <v>43263</v>
      </c>
      <c r="J489" s="48" t="s">
        <v>141</v>
      </c>
      <c r="K489" s="140" t="s">
        <v>294</v>
      </c>
      <c r="L489" s="51"/>
      <c r="M489" s="141" t="s">
        <v>329</v>
      </c>
      <c r="N489" s="43">
        <v>0.64652777777777781</v>
      </c>
      <c r="O489" s="51">
        <v>2</v>
      </c>
      <c r="P489" s="51" t="s">
        <v>12</v>
      </c>
      <c r="Q489" s="51"/>
      <c r="R489" s="51"/>
      <c r="S489" s="51"/>
      <c r="T489" s="97">
        <f t="shared" si="81"/>
        <v>0.64583333333333326</v>
      </c>
      <c r="U489" s="97">
        <f t="shared" si="82"/>
        <v>0.625</v>
      </c>
      <c r="V489" s="41" t="str">
        <f>IFERROR(VLOOKUP(L489,'[1]ZESTAWIENIE NUMERÓW BOCZNYCH'!$A:$B,1,0),"")</f>
        <v/>
      </c>
      <c r="W489" s="51" t="str">
        <f>IFERROR(VLOOKUP(V489,'[1]ZESTAWIENIE NUMERÓW BOCZNYCH'!$A:$B,2,0),P489)</f>
        <v>T</v>
      </c>
      <c r="X489" s="51">
        <f>VLOOKUP(W489,'[1]LICZBA MIEJSC'!$A:$C,2,0)</f>
        <v>55</v>
      </c>
      <c r="Y489" s="51">
        <f>VLOOKUP(W489,'[1]LICZBA MIEJSC'!$A:$C,3,0)</f>
        <v>0</v>
      </c>
      <c r="Z489" s="51">
        <f t="shared" si="78"/>
        <v>55</v>
      </c>
      <c r="AA489" s="41">
        <f t="shared" si="79"/>
        <v>28</v>
      </c>
      <c r="AB489" s="101">
        <f t="shared" si="80"/>
        <v>0.50909090909090904</v>
      </c>
    </row>
    <row r="490" spans="1:28" hidden="1" x14ac:dyDescent="0.25">
      <c r="A490" s="28" t="s">
        <v>131</v>
      </c>
      <c r="B490" s="159">
        <v>546</v>
      </c>
      <c r="C490" s="51">
        <v>8</v>
      </c>
      <c r="D490" s="318"/>
      <c r="E490" s="51"/>
      <c r="F490" s="318" t="s">
        <v>328</v>
      </c>
      <c r="G490" s="141" t="str">
        <f t="shared" si="77"/>
        <v>rk_16</v>
      </c>
      <c r="H490" s="307" t="s">
        <v>619</v>
      </c>
      <c r="I490" s="139">
        <v>43263</v>
      </c>
      <c r="J490" s="317" t="s">
        <v>158</v>
      </c>
      <c r="K490" s="155" t="s">
        <v>158</v>
      </c>
      <c r="L490" s="51"/>
      <c r="M490" s="141" t="s">
        <v>329</v>
      </c>
      <c r="N490" s="43">
        <v>0.74583333333333324</v>
      </c>
      <c r="O490" s="51">
        <v>2</v>
      </c>
      <c r="P490" s="51" t="s">
        <v>12</v>
      </c>
      <c r="Q490" s="51"/>
      <c r="R490" s="51"/>
      <c r="S490" s="51"/>
      <c r="T490" s="97">
        <f t="shared" si="81"/>
        <v>0.73958333333333326</v>
      </c>
      <c r="U490" s="97">
        <f t="shared" si="82"/>
        <v>0.70833333333333326</v>
      </c>
      <c r="V490" s="41" t="str">
        <f>IFERROR(VLOOKUP(L490,'[1]ZESTAWIENIE NUMERÓW BOCZNYCH'!$A:$B,1,0),"")</f>
        <v/>
      </c>
      <c r="W490" s="51" t="str">
        <f>IFERROR(VLOOKUP(V490,'[1]ZESTAWIENIE NUMERÓW BOCZNYCH'!$A:$B,2,0),P490)</f>
        <v>T</v>
      </c>
      <c r="X490" s="51">
        <f>VLOOKUP(W490,'[1]LICZBA MIEJSC'!$A:$C,2,0)</f>
        <v>55</v>
      </c>
      <c r="Y490" s="51">
        <f>VLOOKUP(W490,'[1]LICZBA MIEJSC'!$A:$C,3,0)</f>
        <v>0</v>
      </c>
      <c r="Z490" s="51">
        <f t="shared" si="78"/>
        <v>55</v>
      </c>
      <c r="AA490" s="41">
        <f t="shared" si="79"/>
        <v>28</v>
      </c>
      <c r="AB490" s="101">
        <f t="shared" si="80"/>
        <v>0.50909090909090904</v>
      </c>
    </row>
    <row r="491" spans="1:28" hidden="1" x14ac:dyDescent="0.25">
      <c r="A491" s="28" t="s">
        <v>131</v>
      </c>
      <c r="B491" s="159">
        <v>532</v>
      </c>
      <c r="C491" s="51">
        <v>7</v>
      </c>
      <c r="D491" s="318"/>
      <c r="E491" s="51"/>
      <c r="F491" s="318" t="s">
        <v>328</v>
      </c>
      <c r="G491" s="141" t="str">
        <f t="shared" si="77"/>
        <v>rk_16</v>
      </c>
      <c r="H491" s="307" t="s">
        <v>619</v>
      </c>
      <c r="I491" s="139">
        <v>43263</v>
      </c>
      <c r="J491" s="317" t="s">
        <v>158</v>
      </c>
      <c r="K491" s="155" t="s">
        <v>158</v>
      </c>
      <c r="L491" s="51"/>
      <c r="M491" s="148" t="s">
        <v>339</v>
      </c>
      <c r="N491" s="43">
        <v>0.69444444444444453</v>
      </c>
      <c r="O491" s="51">
        <v>2</v>
      </c>
      <c r="P491" s="51" t="s">
        <v>12</v>
      </c>
      <c r="Q491" s="51"/>
      <c r="R491" s="51"/>
      <c r="S491" s="51"/>
      <c r="T491" s="97">
        <f t="shared" si="81"/>
        <v>0.6875</v>
      </c>
      <c r="U491" s="97">
        <f t="shared" si="82"/>
        <v>0.66666666666666663</v>
      </c>
      <c r="V491" s="41" t="str">
        <f>IFERROR(VLOOKUP(L491,'[1]ZESTAWIENIE NUMERÓW BOCZNYCH'!$A:$B,1,0),"")</f>
        <v/>
      </c>
      <c r="W491" s="51" t="str">
        <f>IFERROR(VLOOKUP(V491,'[1]ZESTAWIENIE NUMERÓW BOCZNYCH'!$A:$B,2,0),P491)</f>
        <v>T</v>
      </c>
      <c r="X491" s="51">
        <f>VLOOKUP(W491,'[1]LICZBA MIEJSC'!$A:$C,2,0)</f>
        <v>55</v>
      </c>
      <c r="Y491" s="51">
        <f>VLOOKUP(W491,'[1]LICZBA MIEJSC'!$A:$C,3,0)</f>
        <v>0</v>
      </c>
      <c r="Z491" s="51">
        <f t="shared" si="78"/>
        <v>55</v>
      </c>
      <c r="AA491" s="41">
        <f t="shared" si="79"/>
        <v>28</v>
      </c>
      <c r="AB491" s="101">
        <f t="shared" si="80"/>
        <v>0.50909090909090904</v>
      </c>
    </row>
    <row r="492" spans="1:28" hidden="1" x14ac:dyDescent="0.25">
      <c r="A492" s="28" t="s">
        <v>131</v>
      </c>
      <c r="B492" s="159">
        <v>458</v>
      </c>
      <c r="C492" s="51">
        <v>1</v>
      </c>
      <c r="D492" s="318"/>
      <c r="E492" s="51"/>
      <c r="F492" s="318" t="s">
        <v>328</v>
      </c>
      <c r="G492" s="141" t="str">
        <f t="shared" si="77"/>
        <v>rk_16</v>
      </c>
      <c r="H492" s="141" t="s">
        <v>620</v>
      </c>
      <c r="I492" s="139">
        <v>43263</v>
      </c>
      <c r="J492" s="48" t="s">
        <v>141</v>
      </c>
      <c r="K492" s="140" t="s">
        <v>153</v>
      </c>
      <c r="L492" s="51"/>
      <c r="M492" s="170" t="s">
        <v>126</v>
      </c>
      <c r="N492" s="43">
        <v>0.25208333333333333</v>
      </c>
      <c r="O492" s="51">
        <v>1</v>
      </c>
      <c r="P492" s="51" t="s">
        <v>13</v>
      </c>
      <c r="Q492" s="51"/>
      <c r="R492" s="51"/>
      <c r="S492" s="51"/>
      <c r="T492" s="97">
        <f t="shared" si="81"/>
        <v>0.25</v>
      </c>
      <c r="U492" s="97">
        <f t="shared" si="82"/>
        <v>0.25</v>
      </c>
      <c r="V492" s="41" t="str">
        <f>IFERROR(VLOOKUP(L492,'[1]ZESTAWIENIE NUMERÓW BOCZNYCH'!$A:$B,1,0),"")</f>
        <v/>
      </c>
      <c r="W492" s="51" t="str">
        <f>IFERROR(VLOOKUP(V492,'[1]ZESTAWIENIE NUMERÓW BOCZNYCH'!$A:$B,2,0),P492)</f>
        <v>AZ</v>
      </c>
      <c r="X492" s="51">
        <f>VLOOKUP(W492,'[1]LICZBA MIEJSC'!$A:$C,2,0)</f>
        <v>40</v>
      </c>
      <c r="Y492" s="51">
        <f>VLOOKUP(W492,'[1]LICZBA MIEJSC'!$A:$C,3,0)</f>
        <v>60</v>
      </c>
      <c r="Z492" s="51">
        <f t="shared" si="78"/>
        <v>100</v>
      </c>
      <c r="AA492" s="41">
        <f t="shared" si="79"/>
        <v>10</v>
      </c>
      <c r="AB492" s="101">
        <f t="shared" si="80"/>
        <v>0.1</v>
      </c>
    </row>
    <row r="493" spans="1:28" hidden="1" x14ac:dyDescent="0.25">
      <c r="A493" s="28" t="s">
        <v>131</v>
      </c>
      <c r="B493" s="159">
        <v>459</v>
      </c>
      <c r="C493" s="51">
        <v>1</v>
      </c>
      <c r="D493" s="318"/>
      <c r="E493" s="51"/>
      <c r="F493" s="318" t="s">
        <v>328</v>
      </c>
      <c r="G493" s="141" t="str">
        <f t="shared" si="77"/>
        <v>rk_16</v>
      </c>
      <c r="H493" s="141" t="s">
        <v>620</v>
      </c>
      <c r="I493" s="139">
        <v>43263</v>
      </c>
      <c r="J493" s="317" t="s">
        <v>158</v>
      </c>
      <c r="K493" s="155" t="s">
        <v>158</v>
      </c>
      <c r="L493" s="51"/>
      <c r="M493" s="183" t="s">
        <v>126</v>
      </c>
      <c r="N493" s="43">
        <v>0.25555555555555559</v>
      </c>
      <c r="O493" s="51">
        <v>2</v>
      </c>
      <c r="P493" s="51" t="s">
        <v>16</v>
      </c>
      <c r="Q493" s="51"/>
      <c r="R493" s="51"/>
      <c r="S493" s="51"/>
      <c r="T493" s="97">
        <f t="shared" si="81"/>
        <v>0.25</v>
      </c>
      <c r="U493" s="97">
        <f t="shared" si="82"/>
        <v>0.25</v>
      </c>
      <c r="V493" s="41" t="str">
        <f>IFERROR(VLOOKUP(L493,'[1]ZESTAWIENIE NUMERÓW BOCZNYCH'!$A:$B,1,0),"")</f>
        <v/>
      </c>
      <c r="W493" s="51" t="str">
        <f>IFERROR(VLOOKUP(V493,'[1]ZESTAWIENIE NUMERÓW BOCZNYCH'!$A:$B,2,0),P493)</f>
        <v>B</v>
      </c>
      <c r="X493" s="51">
        <f>VLOOKUP(W493,'[1]LICZBA MIEJSC'!$A:$C,2,0)</f>
        <v>20</v>
      </c>
      <c r="Y493" s="51">
        <f>VLOOKUP(W493,'[1]LICZBA MIEJSC'!$A:$C,3,0)</f>
        <v>0</v>
      </c>
      <c r="Z493" s="51">
        <f t="shared" si="78"/>
        <v>20</v>
      </c>
      <c r="AA493" s="41">
        <f t="shared" si="79"/>
        <v>10</v>
      </c>
      <c r="AB493" s="101">
        <f t="shared" si="80"/>
        <v>0.5</v>
      </c>
    </row>
    <row r="494" spans="1:28" hidden="1" x14ac:dyDescent="0.25">
      <c r="A494" s="28" t="s">
        <v>131</v>
      </c>
      <c r="B494" s="159">
        <v>462</v>
      </c>
      <c r="C494" s="51">
        <v>1</v>
      </c>
      <c r="D494" s="318"/>
      <c r="E494" s="51"/>
      <c r="F494" s="318" t="s">
        <v>328</v>
      </c>
      <c r="G494" s="141" t="str">
        <f t="shared" si="77"/>
        <v>rk_16</v>
      </c>
      <c r="H494" s="141" t="s">
        <v>620</v>
      </c>
      <c r="I494" s="139">
        <v>43263</v>
      </c>
      <c r="J494" s="317" t="s">
        <v>158</v>
      </c>
      <c r="K494" s="155" t="s">
        <v>158</v>
      </c>
      <c r="L494" s="51"/>
      <c r="M494" s="170" t="s">
        <v>126</v>
      </c>
      <c r="N494" s="43">
        <v>0.25694444444444448</v>
      </c>
      <c r="O494" s="51">
        <v>2</v>
      </c>
      <c r="P494" s="51" t="s">
        <v>12</v>
      </c>
      <c r="Q494" s="51"/>
      <c r="R494" s="51"/>
      <c r="S494" s="51"/>
      <c r="T494" s="97">
        <f t="shared" si="81"/>
        <v>0.25</v>
      </c>
      <c r="U494" s="97">
        <f t="shared" si="82"/>
        <v>0.25</v>
      </c>
      <c r="V494" s="41" t="str">
        <f>IFERROR(VLOOKUP(L494,'[1]ZESTAWIENIE NUMERÓW BOCZNYCH'!$A:$B,1,0),"")</f>
        <v/>
      </c>
      <c r="W494" s="51" t="str">
        <f>IFERROR(VLOOKUP(V494,'[1]ZESTAWIENIE NUMERÓW BOCZNYCH'!$A:$B,2,0),P494)</f>
        <v>T</v>
      </c>
      <c r="X494" s="51">
        <f>VLOOKUP(W494,'[1]LICZBA MIEJSC'!$A:$C,2,0)</f>
        <v>55</v>
      </c>
      <c r="Y494" s="51">
        <f>VLOOKUP(W494,'[1]LICZBA MIEJSC'!$A:$C,3,0)</f>
        <v>0</v>
      </c>
      <c r="Z494" s="51">
        <f t="shared" si="78"/>
        <v>55</v>
      </c>
      <c r="AA494" s="41">
        <f t="shared" si="79"/>
        <v>28</v>
      </c>
      <c r="AB494" s="101">
        <f t="shared" si="80"/>
        <v>0.50909090909090904</v>
      </c>
    </row>
    <row r="495" spans="1:28" hidden="1" x14ac:dyDescent="0.25">
      <c r="A495" s="28" t="s">
        <v>131</v>
      </c>
      <c r="B495" s="159">
        <v>463</v>
      </c>
      <c r="C495" s="51">
        <v>1</v>
      </c>
      <c r="D495" s="318"/>
      <c r="E495" s="51"/>
      <c r="F495" s="318" t="s">
        <v>328</v>
      </c>
      <c r="G495" s="141" t="str">
        <f t="shared" si="77"/>
        <v>rk_16</v>
      </c>
      <c r="H495" s="141" t="s">
        <v>620</v>
      </c>
      <c r="I495" s="139">
        <v>43263</v>
      </c>
      <c r="J495" s="48" t="s">
        <v>141</v>
      </c>
      <c r="K495" s="140" t="s">
        <v>155</v>
      </c>
      <c r="L495" s="51"/>
      <c r="M495" s="170" t="s">
        <v>126</v>
      </c>
      <c r="N495" s="43">
        <v>0.25763888888888892</v>
      </c>
      <c r="O495" s="51">
        <v>2</v>
      </c>
      <c r="P495" s="51" t="s">
        <v>14</v>
      </c>
      <c r="Q495" s="51"/>
      <c r="R495" s="51"/>
      <c r="S495" s="51"/>
      <c r="T495" s="97">
        <f t="shared" si="81"/>
        <v>0.25</v>
      </c>
      <c r="U495" s="97">
        <f t="shared" si="82"/>
        <v>0.25</v>
      </c>
      <c r="V495" s="41" t="str">
        <f>IFERROR(VLOOKUP(L495,'[1]ZESTAWIENIE NUMERÓW BOCZNYCH'!$A:$B,1,0),"")</f>
        <v/>
      </c>
      <c r="W495" s="51" t="str">
        <f>IFERROR(VLOOKUP(V495,'[1]ZESTAWIENIE NUMERÓW BOCZNYCH'!$A:$B,2,0),P495)</f>
        <v>AK</v>
      </c>
      <c r="X495" s="51">
        <f>VLOOKUP(W495,'[1]LICZBA MIEJSC'!$A:$C,2,0)</f>
        <v>20</v>
      </c>
      <c r="Y495" s="51">
        <f>VLOOKUP(W495,'[1]LICZBA MIEJSC'!$A:$C,3,0)</f>
        <v>60</v>
      </c>
      <c r="Z495" s="51">
        <f t="shared" si="78"/>
        <v>80</v>
      </c>
      <c r="AA495" s="41">
        <f t="shared" si="79"/>
        <v>10</v>
      </c>
      <c r="AB495" s="101">
        <f t="shared" si="80"/>
        <v>0.125</v>
      </c>
    </row>
    <row r="496" spans="1:28" hidden="1" x14ac:dyDescent="0.25">
      <c r="A496" s="28" t="s">
        <v>131</v>
      </c>
      <c r="B496" s="159">
        <v>464</v>
      </c>
      <c r="C496" s="51">
        <v>1</v>
      </c>
      <c r="D496" s="318"/>
      <c r="E496" s="51"/>
      <c r="F496" s="318" t="s">
        <v>328</v>
      </c>
      <c r="G496" s="141" t="str">
        <f t="shared" si="77"/>
        <v>rk_16</v>
      </c>
      <c r="H496" s="141" t="s">
        <v>620</v>
      </c>
      <c r="I496" s="139">
        <v>43263</v>
      </c>
      <c r="J496" s="48" t="s">
        <v>142</v>
      </c>
      <c r="K496" s="168" t="s">
        <v>267</v>
      </c>
      <c r="L496" s="51"/>
      <c r="M496" s="170" t="s">
        <v>126</v>
      </c>
      <c r="N496" s="43">
        <v>0.25972222222222224</v>
      </c>
      <c r="O496" s="51">
        <v>1</v>
      </c>
      <c r="P496" s="51" t="s">
        <v>16</v>
      </c>
      <c r="Q496" s="51"/>
      <c r="R496" s="51"/>
      <c r="S496" s="51"/>
      <c r="T496" s="97">
        <f t="shared" si="81"/>
        <v>0.25</v>
      </c>
      <c r="U496" s="97">
        <f t="shared" si="82"/>
        <v>0.25</v>
      </c>
      <c r="V496" s="41" t="str">
        <f>IFERROR(VLOOKUP(L496,'[1]ZESTAWIENIE NUMERÓW BOCZNYCH'!$A:$B,1,0),"")</f>
        <v/>
      </c>
      <c r="W496" s="51" t="str">
        <f>IFERROR(VLOOKUP(V496,'[1]ZESTAWIENIE NUMERÓW BOCZNYCH'!$A:$B,2,0),P496)</f>
        <v>B</v>
      </c>
      <c r="X496" s="51">
        <f>VLOOKUP(W496,'[1]LICZBA MIEJSC'!$A:$C,2,0)</f>
        <v>20</v>
      </c>
      <c r="Y496" s="51">
        <f>VLOOKUP(W496,'[1]LICZBA MIEJSC'!$A:$C,3,0)</f>
        <v>0</v>
      </c>
      <c r="Z496" s="51">
        <f t="shared" si="78"/>
        <v>20</v>
      </c>
      <c r="AA496" s="41">
        <f t="shared" si="79"/>
        <v>2</v>
      </c>
      <c r="AB496" s="101">
        <f t="shared" si="80"/>
        <v>0.1</v>
      </c>
    </row>
    <row r="497" spans="1:28" hidden="1" x14ac:dyDescent="0.25">
      <c r="A497" s="28" t="s">
        <v>131</v>
      </c>
      <c r="B497" s="159">
        <v>470</v>
      </c>
      <c r="C497" s="51">
        <v>2</v>
      </c>
      <c r="D497" s="318"/>
      <c r="E497" s="51"/>
      <c r="F497" s="318" t="s">
        <v>328</v>
      </c>
      <c r="G497" s="141" t="str">
        <f t="shared" si="77"/>
        <v>rk_16</v>
      </c>
      <c r="H497" s="141" t="s">
        <v>620</v>
      </c>
      <c r="I497" s="139">
        <v>43263</v>
      </c>
      <c r="J497" s="48" t="s">
        <v>141</v>
      </c>
      <c r="K497" s="140" t="s">
        <v>155</v>
      </c>
      <c r="L497" s="51"/>
      <c r="M497" s="170" t="s">
        <v>126</v>
      </c>
      <c r="N497" s="43">
        <v>0.28888888888888892</v>
      </c>
      <c r="O497" s="51">
        <v>3</v>
      </c>
      <c r="P497" s="51" t="s">
        <v>12</v>
      </c>
      <c r="Q497" s="51"/>
      <c r="R497" s="51"/>
      <c r="S497" s="51"/>
      <c r="T497" s="97">
        <f t="shared" si="81"/>
        <v>0.28125</v>
      </c>
      <c r="U497" s="97">
        <f t="shared" si="82"/>
        <v>0.25</v>
      </c>
      <c r="V497" s="41" t="str">
        <f>IFERROR(VLOOKUP(L497,'[1]ZESTAWIENIE NUMERÓW BOCZNYCH'!$A:$B,1,0),"")</f>
        <v/>
      </c>
      <c r="W497" s="51" t="str">
        <f>IFERROR(VLOOKUP(V497,'[1]ZESTAWIENIE NUMERÓW BOCZNYCH'!$A:$B,2,0),P497)</f>
        <v>T</v>
      </c>
      <c r="X497" s="51">
        <f>VLOOKUP(W497,'[1]LICZBA MIEJSC'!$A:$C,2,0)</f>
        <v>55</v>
      </c>
      <c r="Y497" s="51">
        <f>VLOOKUP(W497,'[1]LICZBA MIEJSC'!$A:$C,3,0)</f>
        <v>0</v>
      </c>
      <c r="Z497" s="51">
        <f t="shared" si="78"/>
        <v>55</v>
      </c>
      <c r="AA497" s="41">
        <f t="shared" si="79"/>
        <v>50</v>
      </c>
      <c r="AB497" s="101">
        <f t="shared" si="80"/>
        <v>0.90909090909090906</v>
      </c>
    </row>
    <row r="498" spans="1:28" hidden="1" x14ac:dyDescent="0.25">
      <c r="A498" s="28" t="s">
        <v>131</v>
      </c>
      <c r="B498" s="159">
        <v>471</v>
      </c>
      <c r="C498" s="51">
        <v>2</v>
      </c>
      <c r="D498" s="318"/>
      <c r="E498" s="51"/>
      <c r="F498" s="318" t="s">
        <v>328</v>
      </c>
      <c r="G498" s="141" t="str">
        <f t="shared" si="77"/>
        <v>rk_16</v>
      </c>
      <c r="H498" s="141" t="s">
        <v>620</v>
      </c>
      <c r="I498" s="139">
        <v>43263</v>
      </c>
      <c r="J498" s="48" t="s">
        <v>141</v>
      </c>
      <c r="K498" s="140" t="s">
        <v>154</v>
      </c>
      <c r="L498" s="51"/>
      <c r="M498" s="170" t="s">
        <v>126</v>
      </c>
      <c r="N498" s="43">
        <v>0.29236111111111113</v>
      </c>
      <c r="O498" s="51">
        <v>3</v>
      </c>
      <c r="P498" s="51" t="s">
        <v>14</v>
      </c>
      <c r="Q498" s="51"/>
      <c r="R498" s="51"/>
      <c r="S498" s="51"/>
      <c r="T498" s="97">
        <f t="shared" si="81"/>
        <v>0.29166666666666663</v>
      </c>
      <c r="U498" s="97">
        <f t="shared" si="82"/>
        <v>0.29166666666666663</v>
      </c>
      <c r="V498" s="41" t="str">
        <f>IFERROR(VLOOKUP(L498,'[1]ZESTAWIENIE NUMERÓW BOCZNYCH'!$A:$B,1,0),"")</f>
        <v/>
      </c>
      <c r="W498" s="51" t="str">
        <f>IFERROR(VLOOKUP(V498,'[1]ZESTAWIENIE NUMERÓW BOCZNYCH'!$A:$B,2,0),P498)</f>
        <v>AK</v>
      </c>
      <c r="X498" s="51">
        <f>VLOOKUP(W498,'[1]LICZBA MIEJSC'!$A:$C,2,0)</f>
        <v>20</v>
      </c>
      <c r="Y498" s="51">
        <f>VLOOKUP(W498,'[1]LICZBA MIEJSC'!$A:$C,3,0)</f>
        <v>60</v>
      </c>
      <c r="Z498" s="51">
        <f t="shared" si="78"/>
        <v>80</v>
      </c>
      <c r="AA498" s="41">
        <f t="shared" si="79"/>
        <v>18</v>
      </c>
      <c r="AB498" s="101">
        <f t="shared" si="80"/>
        <v>0.22500000000000001</v>
      </c>
    </row>
    <row r="499" spans="1:28" hidden="1" x14ac:dyDescent="0.25">
      <c r="A499" s="28" t="s">
        <v>131</v>
      </c>
      <c r="B499" s="159">
        <v>472</v>
      </c>
      <c r="C499" s="51">
        <v>2</v>
      </c>
      <c r="D499" s="318"/>
      <c r="E499" s="51"/>
      <c r="F499" s="318" t="s">
        <v>328</v>
      </c>
      <c r="G499" s="141" t="str">
        <f t="shared" si="77"/>
        <v>rk_16</v>
      </c>
      <c r="H499" s="141" t="s">
        <v>620</v>
      </c>
      <c r="I499" s="139">
        <v>43263</v>
      </c>
      <c r="J499" s="48" t="s">
        <v>141</v>
      </c>
      <c r="K499" s="168" t="s">
        <v>331</v>
      </c>
      <c r="L499" s="51"/>
      <c r="M499" s="183" t="s">
        <v>126</v>
      </c>
      <c r="N499" s="43">
        <v>0.29444444444444445</v>
      </c>
      <c r="O499" s="51">
        <v>2</v>
      </c>
      <c r="P499" s="51" t="s">
        <v>16</v>
      </c>
      <c r="Q499" s="51"/>
      <c r="R499" s="51"/>
      <c r="S499" s="51"/>
      <c r="T499" s="97">
        <f t="shared" si="81"/>
        <v>0.29166666666666663</v>
      </c>
      <c r="U499" s="97">
        <f t="shared" si="82"/>
        <v>0.29166666666666663</v>
      </c>
      <c r="V499" s="41" t="str">
        <f>IFERROR(VLOOKUP(L499,'[1]ZESTAWIENIE NUMERÓW BOCZNYCH'!$A:$B,1,0),"")</f>
        <v/>
      </c>
      <c r="W499" s="51" t="str">
        <f>IFERROR(VLOOKUP(V499,'[1]ZESTAWIENIE NUMERÓW BOCZNYCH'!$A:$B,2,0),P499)</f>
        <v>B</v>
      </c>
      <c r="X499" s="51">
        <f>VLOOKUP(W499,'[1]LICZBA MIEJSC'!$A:$C,2,0)</f>
        <v>20</v>
      </c>
      <c r="Y499" s="51">
        <f>VLOOKUP(W499,'[1]LICZBA MIEJSC'!$A:$C,3,0)</f>
        <v>0</v>
      </c>
      <c r="Z499" s="51">
        <f t="shared" si="78"/>
        <v>20</v>
      </c>
      <c r="AA499" s="41">
        <f t="shared" si="79"/>
        <v>10</v>
      </c>
      <c r="AB499" s="101">
        <f t="shared" si="80"/>
        <v>0.5</v>
      </c>
    </row>
    <row r="500" spans="1:28" hidden="1" x14ac:dyDescent="0.25">
      <c r="A500" s="28" t="s">
        <v>131</v>
      </c>
      <c r="B500" s="159">
        <v>477</v>
      </c>
      <c r="C500" s="51">
        <v>2</v>
      </c>
      <c r="D500" s="318"/>
      <c r="E500" s="51"/>
      <c r="F500" s="318" t="s">
        <v>328</v>
      </c>
      <c r="G500" s="141" t="str">
        <f t="shared" si="77"/>
        <v>rk_16</v>
      </c>
      <c r="H500" s="141" t="s">
        <v>620</v>
      </c>
      <c r="I500" s="139">
        <v>43263</v>
      </c>
      <c r="J500" s="48" t="s">
        <v>141</v>
      </c>
      <c r="K500" s="140" t="s">
        <v>154</v>
      </c>
      <c r="L500" s="51"/>
      <c r="M500" s="170" t="s">
        <v>126</v>
      </c>
      <c r="N500" s="43">
        <v>0.31597222222222221</v>
      </c>
      <c r="O500" s="51">
        <v>3</v>
      </c>
      <c r="P500" s="51" t="s">
        <v>14</v>
      </c>
      <c r="Q500" s="51"/>
      <c r="R500" s="51"/>
      <c r="S500" s="51"/>
      <c r="T500" s="97">
        <f t="shared" si="81"/>
        <v>0.3125</v>
      </c>
      <c r="U500" s="97">
        <f t="shared" si="82"/>
        <v>0.29166666666666663</v>
      </c>
      <c r="V500" s="41" t="str">
        <f>IFERROR(VLOOKUP(L500,'[1]ZESTAWIENIE NUMERÓW BOCZNYCH'!$A:$B,1,0),"")</f>
        <v/>
      </c>
      <c r="W500" s="51" t="str">
        <f>IFERROR(VLOOKUP(V500,'[1]ZESTAWIENIE NUMERÓW BOCZNYCH'!$A:$B,2,0),P500)</f>
        <v>AK</v>
      </c>
      <c r="X500" s="51">
        <f>VLOOKUP(W500,'[1]LICZBA MIEJSC'!$A:$C,2,0)</f>
        <v>20</v>
      </c>
      <c r="Y500" s="51">
        <f>VLOOKUP(W500,'[1]LICZBA MIEJSC'!$A:$C,3,0)</f>
        <v>60</v>
      </c>
      <c r="Z500" s="51">
        <f t="shared" si="78"/>
        <v>80</v>
      </c>
      <c r="AA500" s="41">
        <f t="shared" si="79"/>
        <v>18</v>
      </c>
      <c r="AB500" s="101">
        <f t="shared" si="80"/>
        <v>0.22500000000000001</v>
      </c>
    </row>
    <row r="501" spans="1:28" hidden="1" x14ac:dyDescent="0.25">
      <c r="A501" s="28" t="s">
        <v>131</v>
      </c>
      <c r="B501" s="159">
        <v>479</v>
      </c>
      <c r="C501" s="51">
        <v>2</v>
      </c>
      <c r="D501" s="318"/>
      <c r="E501" s="51"/>
      <c r="F501" s="318" t="s">
        <v>328</v>
      </c>
      <c r="G501" s="141" t="str">
        <f t="shared" si="77"/>
        <v>rk_16</v>
      </c>
      <c r="H501" s="141" t="s">
        <v>620</v>
      </c>
      <c r="I501" s="139">
        <v>43263</v>
      </c>
      <c r="J501" s="48" t="s">
        <v>141</v>
      </c>
      <c r="K501" s="168" t="s">
        <v>331</v>
      </c>
      <c r="L501" s="51"/>
      <c r="M501" s="194" t="s">
        <v>126</v>
      </c>
      <c r="N501" s="43">
        <v>0.32569444444444445</v>
      </c>
      <c r="O501" s="51">
        <v>2</v>
      </c>
      <c r="P501" s="51" t="s">
        <v>16</v>
      </c>
      <c r="Q501" s="51"/>
      <c r="R501" s="51"/>
      <c r="S501" s="51"/>
      <c r="T501" s="97">
        <f t="shared" si="81"/>
        <v>0.32291666666666663</v>
      </c>
      <c r="U501" s="97">
        <f t="shared" si="82"/>
        <v>0.29166666666666663</v>
      </c>
      <c r="V501" s="41" t="str">
        <f>IFERROR(VLOOKUP(L501,'[1]ZESTAWIENIE NUMERÓW BOCZNYCH'!$A:$B,1,0),"")</f>
        <v/>
      </c>
      <c r="W501" s="51" t="str">
        <f>IFERROR(VLOOKUP(V501,'[1]ZESTAWIENIE NUMERÓW BOCZNYCH'!$A:$B,2,0),P501)</f>
        <v>B</v>
      </c>
      <c r="X501" s="51">
        <f>VLOOKUP(W501,'[1]LICZBA MIEJSC'!$A:$C,2,0)</f>
        <v>20</v>
      </c>
      <c r="Y501" s="51">
        <f>VLOOKUP(W501,'[1]LICZBA MIEJSC'!$A:$C,3,0)</f>
        <v>0</v>
      </c>
      <c r="Z501" s="51">
        <f t="shared" si="78"/>
        <v>20</v>
      </c>
      <c r="AA501" s="41">
        <f t="shared" si="79"/>
        <v>10</v>
      </c>
      <c r="AB501" s="101">
        <f t="shared" si="80"/>
        <v>0.5</v>
      </c>
    </row>
    <row r="502" spans="1:28" hidden="1" x14ac:dyDescent="0.25">
      <c r="A502" s="28" t="s">
        <v>131</v>
      </c>
      <c r="B502" s="159">
        <v>482</v>
      </c>
      <c r="C502" s="51">
        <v>3</v>
      </c>
      <c r="D502" s="318"/>
      <c r="E502" s="51"/>
      <c r="F502" s="318" t="s">
        <v>328</v>
      </c>
      <c r="G502" s="141" t="str">
        <f t="shared" si="77"/>
        <v>rk_16</v>
      </c>
      <c r="H502" s="141" t="s">
        <v>620</v>
      </c>
      <c r="I502" s="139">
        <v>43263</v>
      </c>
      <c r="J502" s="48" t="s">
        <v>141</v>
      </c>
      <c r="K502" s="140" t="s">
        <v>155</v>
      </c>
      <c r="L502" s="51"/>
      <c r="M502" s="170" t="s">
        <v>126</v>
      </c>
      <c r="N502" s="43">
        <v>0.3527777777777778</v>
      </c>
      <c r="O502" s="51">
        <v>3</v>
      </c>
      <c r="P502" s="51" t="s">
        <v>14</v>
      </c>
      <c r="Q502" s="51"/>
      <c r="R502" s="51"/>
      <c r="S502" s="51"/>
      <c r="T502" s="97">
        <f t="shared" si="81"/>
        <v>0.34375</v>
      </c>
      <c r="U502" s="97">
        <f t="shared" si="82"/>
        <v>0.33333333333333331</v>
      </c>
      <c r="V502" s="41" t="str">
        <f>IFERROR(VLOOKUP(L502,'[1]ZESTAWIENIE NUMERÓW BOCZNYCH'!$A:$B,1,0),"")</f>
        <v/>
      </c>
      <c r="W502" s="51" t="str">
        <f>IFERROR(VLOOKUP(V502,'[1]ZESTAWIENIE NUMERÓW BOCZNYCH'!$A:$B,2,0),P502)</f>
        <v>AK</v>
      </c>
      <c r="X502" s="51">
        <f>VLOOKUP(W502,'[1]LICZBA MIEJSC'!$A:$C,2,0)</f>
        <v>20</v>
      </c>
      <c r="Y502" s="51">
        <f>VLOOKUP(W502,'[1]LICZBA MIEJSC'!$A:$C,3,0)</f>
        <v>60</v>
      </c>
      <c r="Z502" s="51">
        <f t="shared" si="78"/>
        <v>80</v>
      </c>
      <c r="AA502" s="41">
        <f t="shared" si="79"/>
        <v>18</v>
      </c>
      <c r="AB502" s="101">
        <f t="shared" si="80"/>
        <v>0.22500000000000001</v>
      </c>
    </row>
    <row r="503" spans="1:28" hidden="1" x14ac:dyDescent="0.25">
      <c r="A503" s="28" t="s">
        <v>131</v>
      </c>
      <c r="B503" s="159">
        <v>483</v>
      </c>
      <c r="C503" s="51">
        <v>3</v>
      </c>
      <c r="D503" s="318"/>
      <c r="E503" s="51"/>
      <c r="F503" s="318" t="s">
        <v>328</v>
      </c>
      <c r="G503" s="141" t="str">
        <f t="shared" si="77"/>
        <v>rk_16</v>
      </c>
      <c r="H503" s="141" t="s">
        <v>620</v>
      </c>
      <c r="I503" s="139">
        <v>43263</v>
      </c>
      <c r="J503" s="48" t="s">
        <v>141</v>
      </c>
      <c r="K503" s="168" t="s">
        <v>331</v>
      </c>
      <c r="L503" s="51"/>
      <c r="M503" s="170" t="s">
        <v>126</v>
      </c>
      <c r="N503" s="43">
        <v>0.36458333333333331</v>
      </c>
      <c r="O503" s="51">
        <v>3</v>
      </c>
      <c r="P503" s="51" t="s">
        <v>16</v>
      </c>
      <c r="Q503" s="51"/>
      <c r="R503" s="51"/>
      <c r="S503" s="51"/>
      <c r="T503" s="97">
        <f t="shared" si="81"/>
        <v>0.36458333333333331</v>
      </c>
      <c r="U503" s="97">
        <f t="shared" si="82"/>
        <v>0.33333333333333331</v>
      </c>
      <c r="V503" s="41" t="str">
        <f>IFERROR(VLOOKUP(L503,'[1]ZESTAWIENIE NUMERÓW BOCZNYCH'!$A:$B,1,0),"")</f>
        <v/>
      </c>
      <c r="W503" s="51" t="str">
        <f>IFERROR(VLOOKUP(V503,'[1]ZESTAWIENIE NUMERÓW BOCZNYCH'!$A:$B,2,0),P503)</f>
        <v>B</v>
      </c>
      <c r="X503" s="51">
        <f>VLOOKUP(W503,'[1]LICZBA MIEJSC'!$A:$C,2,0)</f>
        <v>20</v>
      </c>
      <c r="Y503" s="51">
        <f>VLOOKUP(W503,'[1]LICZBA MIEJSC'!$A:$C,3,0)</f>
        <v>0</v>
      </c>
      <c r="Z503" s="51">
        <f t="shared" si="78"/>
        <v>20</v>
      </c>
      <c r="AA503" s="41">
        <f t="shared" si="79"/>
        <v>18</v>
      </c>
      <c r="AB503" s="101">
        <f t="shared" si="80"/>
        <v>0.9</v>
      </c>
    </row>
    <row r="504" spans="1:28" hidden="1" x14ac:dyDescent="0.25">
      <c r="A504" s="28" t="s">
        <v>131</v>
      </c>
      <c r="B504" s="159">
        <v>486</v>
      </c>
      <c r="C504" s="51">
        <v>3</v>
      </c>
      <c r="D504" s="318"/>
      <c r="E504" s="51"/>
      <c r="F504" s="318" t="s">
        <v>328</v>
      </c>
      <c r="G504" s="141" t="str">
        <f t="shared" si="77"/>
        <v>rk_16</v>
      </c>
      <c r="H504" s="141" t="s">
        <v>620</v>
      </c>
      <c r="I504" s="139">
        <v>43263</v>
      </c>
      <c r="J504" s="48" t="s">
        <v>141</v>
      </c>
      <c r="K504" s="168" t="s">
        <v>331</v>
      </c>
      <c r="L504" s="51"/>
      <c r="M504" s="170" t="s">
        <v>126</v>
      </c>
      <c r="N504" s="43">
        <v>0.3743055555555555</v>
      </c>
      <c r="O504" s="51">
        <v>2</v>
      </c>
      <c r="P504" s="51" t="s">
        <v>16</v>
      </c>
      <c r="Q504" s="51"/>
      <c r="R504" s="51"/>
      <c r="S504" s="51"/>
      <c r="T504" s="97">
        <f t="shared" si="81"/>
        <v>0.36458333333333331</v>
      </c>
      <c r="U504" s="97">
        <f t="shared" si="82"/>
        <v>0.33333333333333331</v>
      </c>
      <c r="V504" s="41" t="str">
        <f>IFERROR(VLOOKUP(L504,'[1]ZESTAWIENIE NUMERÓW BOCZNYCH'!$A:$B,1,0),"")</f>
        <v/>
      </c>
      <c r="W504" s="51" t="str">
        <f>IFERROR(VLOOKUP(V504,'[1]ZESTAWIENIE NUMERÓW BOCZNYCH'!$A:$B,2,0),P504)</f>
        <v>B</v>
      </c>
      <c r="X504" s="51">
        <f>VLOOKUP(W504,'[1]LICZBA MIEJSC'!$A:$C,2,0)</f>
        <v>20</v>
      </c>
      <c r="Y504" s="51">
        <f>VLOOKUP(W504,'[1]LICZBA MIEJSC'!$A:$C,3,0)</f>
        <v>0</v>
      </c>
      <c r="Z504" s="51">
        <f t="shared" si="78"/>
        <v>20</v>
      </c>
      <c r="AA504" s="41">
        <f t="shared" si="79"/>
        <v>10</v>
      </c>
      <c r="AB504" s="101">
        <f t="shared" si="80"/>
        <v>0.5</v>
      </c>
    </row>
    <row r="505" spans="1:28" hidden="1" x14ac:dyDescent="0.25">
      <c r="A505" s="28" t="s">
        <v>131</v>
      </c>
      <c r="B505" s="159">
        <v>487</v>
      </c>
      <c r="C505" s="51">
        <v>3</v>
      </c>
      <c r="D505" s="318"/>
      <c r="E505" s="51"/>
      <c r="F505" s="318" t="s">
        <v>328</v>
      </c>
      <c r="G505" s="141" t="str">
        <f t="shared" ref="G505:G568" si="83">IF(ISERROR(RIGHT(LEFT(F505,FIND("_",MID(F505,4,150))+2))*1),LEFT(F505,FIND("_",MID(F505,4,150))+1),LEFT(F505,FIND("_",MID(F505,4,150))+2))</f>
        <v>rk_16</v>
      </c>
      <c r="H505" s="141" t="s">
        <v>620</v>
      </c>
      <c r="I505" s="139">
        <v>43263</v>
      </c>
      <c r="J505" s="48" t="s">
        <v>141</v>
      </c>
      <c r="K505" s="140" t="s">
        <v>153</v>
      </c>
      <c r="L505" s="51"/>
      <c r="M505" s="170" t="s">
        <v>126</v>
      </c>
      <c r="N505" s="43">
        <v>0.3743055555555555</v>
      </c>
      <c r="O505" s="51">
        <v>3</v>
      </c>
      <c r="P505" s="51" t="s">
        <v>14</v>
      </c>
      <c r="Q505" s="51"/>
      <c r="R505" s="51"/>
      <c r="S505" s="51"/>
      <c r="T505" s="97">
        <f t="shared" si="81"/>
        <v>0.36458333333333331</v>
      </c>
      <c r="U505" s="97">
        <f t="shared" si="82"/>
        <v>0.33333333333333331</v>
      </c>
      <c r="V505" s="41" t="str">
        <f>IFERROR(VLOOKUP(L505,'[1]ZESTAWIENIE NUMERÓW BOCZNYCH'!$A:$B,1,0),"")</f>
        <v/>
      </c>
      <c r="W505" s="51" t="str">
        <f>IFERROR(VLOOKUP(V505,'[1]ZESTAWIENIE NUMERÓW BOCZNYCH'!$A:$B,2,0),P505)</f>
        <v>AK</v>
      </c>
      <c r="X505" s="51">
        <f>VLOOKUP(W505,'[1]LICZBA MIEJSC'!$A:$C,2,0)</f>
        <v>20</v>
      </c>
      <c r="Y505" s="51">
        <f>VLOOKUP(W505,'[1]LICZBA MIEJSC'!$A:$C,3,0)</f>
        <v>60</v>
      </c>
      <c r="Z505" s="51">
        <f t="shared" ref="Z505:Z568" si="84">X505+Y505</f>
        <v>80</v>
      </c>
      <c r="AA505" s="41">
        <f t="shared" ref="AA505:AA568" si="85">ROUND(IF(O505=$AD$1,0,IF(O505=$AF$1,Z505*0.1,IF(O505=$AH$1,X505/2,IF(O505=$AJ$1,X505*0.9,IF(O505=$AL$1,X505+(Y505*0.5),IF(O505=$AN$1,Z505*0.9,IF(O505=$AP$1,Z505*1.1,"BŁĄD"))))))),0)</f>
        <v>18</v>
      </c>
      <c r="AB505" s="101">
        <f t="shared" ref="AB505:AB568" si="86">AA505/Z505</f>
        <v>0.22500000000000001</v>
      </c>
    </row>
    <row r="506" spans="1:28" hidden="1" x14ac:dyDescent="0.25">
      <c r="A506" s="28" t="s">
        <v>131</v>
      </c>
      <c r="B506" s="159">
        <v>489</v>
      </c>
      <c r="C506" s="51">
        <v>3</v>
      </c>
      <c r="D506" s="318"/>
      <c r="E506" s="51"/>
      <c r="F506" s="318" t="s">
        <v>328</v>
      </c>
      <c r="G506" s="141" t="str">
        <f t="shared" si="83"/>
        <v>rk_16</v>
      </c>
      <c r="H506" s="141" t="s">
        <v>620</v>
      </c>
      <c r="I506" s="139">
        <v>43263</v>
      </c>
      <c r="J506" s="48" t="s">
        <v>141</v>
      </c>
      <c r="K506" s="168" t="s">
        <v>331</v>
      </c>
      <c r="L506" s="51"/>
      <c r="M506" s="170" t="s">
        <v>126</v>
      </c>
      <c r="N506" s="43">
        <v>0.38472222222222219</v>
      </c>
      <c r="O506" s="51">
        <v>3</v>
      </c>
      <c r="P506" s="51" t="s">
        <v>16</v>
      </c>
      <c r="Q506" s="51"/>
      <c r="R506" s="51"/>
      <c r="S506" s="51"/>
      <c r="T506" s="97">
        <f t="shared" si="81"/>
        <v>0.375</v>
      </c>
      <c r="U506" s="97">
        <f t="shared" si="82"/>
        <v>0.375</v>
      </c>
      <c r="V506" s="41" t="str">
        <f>IFERROR(VLOOKUP(L506,'[1]ZESTAWIENIE NUMERÓW BOCZNYCH'!$A:$B,1,0),"")</f>
        <v/>
      </c>
      <c r="W506" s="51" t="str">
        <f>IFERROR(VLOOKUP(V506,'[1]ZESTAWIENIE NUMERÓW BOCZNYCH'!$A:$B,2,0),P506)</f>
        <v>B</v>
      </c>
      <c r="X506" s="51">
        <f>VLOOKUP(W506,'[1]LICZBA MIEJSC'!$A:$C,2,0)</f>
        <v>20</v>
      </c>
      <c r="Y506" s="51">
        <f>VLOOKUP(W506,'[1]LICZBA MIEJSC'!$A:$C,3,0)</f>
        <v>0</v>
      </c>
      <c r="Z506" s="51">
        <f t="shared" si="84"/>
        <v>20</v>
      </c>
      <c r="AA506" s="41">
        <f t="shared" si="85"/>
        <v>18</v>
      </c>
      <c r="AB506" s="101">
        <f t="shared" si="86"/>
        <v>0.9</v>
      </c>
    </row>
    <row r="507" spans="1:28" hidden="1" x14ac:dyDescent="0.25">
      <c r="A507" s="28" t="s">
        <v>131</v>
      </c>
      <c r="B507" s="159">
        <v>490</v>
      </c>
      <c r="C507" s="51">
        <v>3</v>
      </c>
      <c r="D507" s="318"/>
      <c r="E507" s="51"/>
      <c r="F507" s="318" t="s">
        <v>328</v>
      </c>
      <c r="G507" s="141" t="str">
        <f t="shared" si="83"/>
        <v>rk_16</v>
      </c>
      <c r="H507" s="141" t="s">
        <v>620</v>
      </c>
      <c r="I507" s="139">
        <v>43263</v>
      </c>
      <c r="J507" s="48" t="s">
        <v>141</v>
      </c>
      <c r="K507" s="140" t="s">
        <v>153</v>
      </c>
      <c r="L507" s="51"/>
      <c r="M507" s="170" t="s">
        <v>126</v>
      </c>
      <c r="N507" s="43">
        <v>0.38611111111111113</v>
      </c>
      <c r="O507" s="51">
        <v>2</v>
      </c>
      <c r="P507" s="51" t="s">
        <v>16</v>
      </c>
      <c r="Q507" s="51"/>
      <c r="R507" s="51"/>
      <c r="S507" s="51"/>
      <c r="T507" s="97">
        <f t="shared" si="81"/>
        <v>0.38541666666666663</v>
      </c>
      <c r="U507" s="97">
        <f t="shared" si="82"/>
        <v>0.375</v>
      </c>
      <c r="V507" s="41" t="str">
        <f>IFERROR(VLOOKUP(L507,'[1]ZESTAWIENIE NUMERÓW BOCZNYCH'!$A:$B,1,0),"")</f>
        <v/>
      </c>
      <c r="W507" s="51" t="str">
        <f>IFERROR(VLOOKUP(V507,'[1]ZESTAWIENIE NUMERÓW BOCZNYCH'!$A:$B,2,0),P507)</f>
        <v>B</v>
      </c>
      <c r="X507" s="51">
        <f>VLOOKUP(W507,'[1]LICZBA MIEJSC'!$A:$C,2,0)</f>
        <v>20</v>
      </c>
      <c r="Y507" s="51">
        <f>VLOOKUP(W507,'[1]LICZBA MIEJSC'!$A:$C,3,0)</f>
        <v>0</v>
      </c>
      <c r="Z507" s="51">
        <f t="shared" si="84"/>
        <v>20</v>
      </c>
      <c r="AA507" s="41">
        <f t="shared" si="85"/>
        <v>10</v>
      </c>
      <c r="AB507" s="101">
        <f t="shared" si="86"/>
        <v>0.5</v>
      </c>
    </row>
    <row r="508" spans="1:28" hidden="1" x14ac:dyDescent="0.25">
      <c r="A508" s="28" t="s">
        <v>131</v>
      </c>
      <c r="B508" s="159">
        <v>491</v>
      </c>
      <c r="C508" s="51">
        <v>3</v>
      </c>
      <c r="D508" s="318"/>
      <c r="E508" s="51"/>
      <c r="F508" s="318" t="s">
        <v>328</v>
      </c>
      <c r="G508" s="141" t="str">
        <f t="shared" si="83"/>
        <v>rk_16</v>
      </c>
      <c r="H508" s="141" t="s">
        <v>620</v>
      </c>
      <c r="I508" s="139">
        <v>43263</v>
      </c>
      <c r="J508" s="48" t="s">
        <v>141</v>
      </c>
      <c r="K508" s="168" t="s">
        <v>331</v>
      </c>
      <c r="L508" s="51"/>
      <c r="M508" s="170" t="s">
        <v>126</v>
      </c>
      <c r="N508" s="43">
        <v>0.39444444444444443</v>
      </c>
      <c r="O508" s="51">
        <v>3</v>
      </c>
      <c r="P508" s="51" t="s">
        <v>16</v>
      </c>
      <c r="Q508" s="51"/>
      <c r="R508" s="51"/>
      <c r="S508" s="51"/>
      <c r="T508" s="97">
        <f t="shared" si="81"/>
        <v>0.38541666666666663</v>
      </c>
      <c r="U508" s="97">
        <f t="shared" si="82"/>
        <v>0.375</v>
      </c>
      <c r="V508" s="41" t="str">
        <f>IFERROR(VLOOKUP(L508,'[1]ZESTAWIENIE NUMERÓW BOCZNYCH'!$A:$B,1,0),"")</f>
        <v/>
      </c>
      <c r="W508" s="51" t="str">
        <f>IFERROR(VLOOKUP(V508,'[1]ZESTAWIENIE NUMERÓW BOCZNYCH'!$A:$B,2,0),P508)</f>
        <v>B</v>
      </c>
      <c r="X508" s="51">
        <f>VLOOKUP(W508,'[1]LICZBA MIEJSC'!$A:$C,2,0)</f>
        <v>20</v>
      </c>
      <c r="Y508" s="51">
        <f>VLOOKUP(W508,'[1]LICZBA MIEJSC'!$A:$C,3,0)</f>
        <v>0</v>
      </c>
      <c r="Z508" s="51">
        <f t="shared" si="84"/>
        <v>20</v>
      </c>
      <c r="AA508" s="41">
        <f t="shared" si="85"/>
        <v>18</v>
      </c>
      <c r="AB508" s="101">
        <f t="shared" si="86"/>
        <v>0.9</v>
      </c>
    </row>
    <row r="509" spans="1:28" hidden="1" x14ac:dyDescent="0.25">
      <c r="A509" s="28" t="s">
        <v>131</v>
      </c>
      <c r="B509" s="159">
        <v>492</v>
      </c>
      <c r="C509" s="51">
        <v>3</v>
      </c>
      <c r="D509" s="318"/>
      <c r="E509" s="51"/>
      <c r="F509" s="318" t="s">
        <v>328</v>
      </c>
      <c r="G509" s="141" t="str">
        <f t="shared" si="83"/>
        <v>rk_16</v>
      </c>
      <c r="H509" s="141" t="s">
        <v>620</v>
      </c>
      <c r="I509" s="139">
        <v>43263</v>
      </c>
      <c r="J509" s="48" t="s">
        <v>141</v>
      </c>
      <c r="K509" s="168" t="s">
        <v>331</v>
      </c>
      <c r="L509" s="51"/>
      <c r="M509" s="170" t="s">
        <v>126</v>
      </c>
      <c r="N509" s="43">
        <v>0.39999999999999997</v>
      </c>
      <c r="O509" s="51">
        <v>2</v>
      </c>
      <c r="P509" s="51" t="s">
        <v>16</v>
      </c>
      <c r="Q509" s="51"/>
      <c r="R509" s="51"/>
      <c r="S509" s="51"/>
      <c r="T509" s="97">
        <f t="shared" si="81"/>
        <v>0.39583333333333331</v>
      </c>
      <c r="U509" s="97">
        <f t="shared" si="82"/>
        <v>0.375</v>
      </c>
      <c r="V509" s="41" t="str">
        <f>IFERROR(VLOOKUP(L509,'[1]ZESTAWIENIE NUMERÓW BOCZNYCH'!$A:$B,1,0),"")</f>
        <v/>
      </c>
      <c r="W509" s="51" t="str">
        <f>IFERROR(VLOOKUP(V509,'[1]ZESTAWIENIE NUMERÓW BOCZNYCH'!$A:$B,2,0),P509)</f>
        <v>B</v>
      </c>
      <c r="X509" s="51">
        <f>VLOOKUP(W509,'[1]LICZBA MIEJSC'!$A:$C,2,0)</f>
        <v>20</v>
      </c>
      <c r="Y509" s="51">
        <f>VLOOKUP(W509,'[1]LICZBA MIEJSC'!$A:$C,3,0)</f>
        <v>0</v>
      </c>
      <c r="Z509" s="51">
        <f t="shared" si="84"/>
        <v>20</v>
      </c>
      <c r="AA509" s="41">
        <f t="shared" si="85"/>
        <v>10</v>
      </c>
      <c r="AB509" s="101">
        <f t="shared" si="86"/>
        <v>0.5</v>
      </c>
    </row>
    <row r="510" spans="1:28" hidden="1" x14ac:dyDescent="0.25">
      <c r="A510" s="28" t="s">
        <v>131</v>
      </c>
      <c r="B510" s="159">
        <v>494</v>
      </c>
      <c r="C510" s="51">
        <v>4</v>
      </c>
      <c r="D510" s="318"/>
      <c r="E510" s="51"/>
      <c r="F510" s="318" t="s">
        <v>328</v>
      </c>
      <c r="G510" s="141" t="str">
        <f t="shared" si="83"/>
        <v>rk_16</v>
      </c>
      <c r="H510" s="141" t="s">
        <v>620</v>
      </c>
      <c r="I510" s="139">
        <v>43263</v>
      </c>
      <c r="J510" s="48" t="s">
        <v>141</v>
      </c>
      <c r="K510" s="140" t="s">
        <v>154</v>
      </c>
      <c r="L510" s="51"/>
      <c r="M510" s="170" t="s">
        <v>126</v>
      </c>
      <c r="N510" s="43">
        <v>0.40972222222222227</v>
      </c>
      <c r="O510" s="51">
        <v>2</v>
      </c>
      <c r="P510" s="51" t="s">
        <v>14</v>
      </c>
      <c r="Q510" s="51"/>
      <c r="R510" s="51"/>
      <c r="S510" s="51"/>
      <c r="T510" s="97">
        <f t="shared" si="81"/>
        <v>0.40625</v>
      </c>
      <c r="U510" s="97">
        <f t="shared" si="82"/>
        <v>0.375</v>
      </c>
      <c r="V510" s="41" t="str">
        <f>IFERROR(VLOOKUP(L510,'[1]ZESTAWIENIE NUMERÓW BOCZNYCH'!$A:$B,1,0),"")</f>
        <v/>
      </c>
      <c r="W510" s="51" t="str">
        <f>IFERROR(VLOOKUP(V510,'[1]ZESTAWIENIE NUMERÓW BOCZNYCH'!$A:$B,2,0),P510)</f>
        <v>AK</v>
      </c>
      <c r="X510" s="51">
        <f>VLOOKUP(W510,'[1]LICZBA MIEJSC'!$A:$C,2,0)</f>
        <v>20</v>
      </c>
      <c r="Y510" s="51">
        <f>VLOOKUP(W510,'[1]LICZBA MIEJSC'!$A:$C,3,0)</f>
        <v>60</v>
      </c>
      <c r="Z510" s="51">
        <f t="shared" si="84"/>
        <v>80</v>
      </c>
      <c r="AA510" s="41">
        <f t="shared" si="85"/>
        <v>10</v>
      </c>
      <c r="AB510" s="101">
        <f t="shared" si="86"/>
        <v>0.125</v>
      </c>
    </row>
    <row r="511" spans="1:28" hidden="1" x14ac:dyDescent="0.25">
      <c r="A511" s="28" t="s">
        <v>131</v>
      </c>
      <c r="B511" s="159">
        <v>496</v>
      </c>
      <c r="C511" s="51">
        <v>4</v>
      </c>
      <c r="D511" s="318"/>
      <c r="E511" s="51"/>
      <c r="F511" s="318" t="s">
        <v>328</v>
      </c>
      <c r="G511" s="141" t="str">
        <f t="shared" si="83"/>
        <v>rk_16</v>
      </c>
      <c r="H511" s="141" t="s">
        <v>620</v>
      </c>
      <c r="I511" s="139">
        <v>43263</v>
      </c>
      <c r="J511" s="48" t="s">
        <v>141</v>
      </c>
      <c r="K511" s="140" t="s">
        <v>154</v>
      </c>
      <c r="L511" s="51"/>
      <c r="M511" s="170" t="s">
        <v>126</v>
      </c>
      <c r="N511" s="43">
        <v>0.58680555555555558</v>
      </c>
      <c r="O511" s="51">
        <v>2</v>
      </c>
      <c r="P511" s="51" t="s">
        <v>14</v>
      </c>
      <c r="Q511" s="51"/>
      <c r="R511" s="51"/>
      <c r="S511" s="51"/>
      <c r="T511" s="97">
        <f t="shared" si="81"/>
        <v>0.58333333333333326</v>
      </c>
      <c r="U511" s="97">
        <f t="shared" si="82"/>
        <v>0.58333333333333326</v>
      </c>
      <c r="V511" s="41" t="str">
        <f>IFERROR(VLOOKUP(L511,'[1]ZESTAWIENIE NUMERÓW BOCZNYCH'!$A:$B,1,0),"")</f>
        <v/>
      </c>
      <c r="W511" s="51" t="str">
        <f>IFERROR(VLOOKUP(V511,'[1]ZESTAWIENIE NUMERÓW BOCZNYCH'!$A:$B,2,0),P511)</f>
        <v>AK</v>
      </c>
      <c r="X511" s="51">
        <f>VLOOKUP(W511,'[1]LICZBA MIEJSC'!$A:$C,2,0)</f>
        <v>20</v>
      </c>
      <c r="Y511" s="51">
        <f>VLOOKUP(W511,'[1]LICZBA MIEJSC'!$A:$C,3,0)</f>
        <v>60</v>
      </c>
      <c r="Z511" s="51">
        <f t="shared" si="84"/>
        <v>80</v>
      </c>
      <c r="AA511" s="41">
        <f t="shared" si="85"/>
        <v>10</v>
      </c>
      <c r="AB511" s="101">
        <f t="shared" si="86"/>
        <v>0.125</v>
      </c>
    </row>
    <row r="512" spans="1:28" hidden="1" x14ac:dyDescent="0.25">
      <c r="A512" s="28" t="s">
        <v>131</v>
      </c>
      <c r="B512" s="159">
        <v>498</v>
      </c>
      <c r="C512" s="51">
        <v>4</v>
      </c>
      <c r="D512" s="318"/>
      <c r="E512" s="51"/>
      <c r="F512" s="318" t="s">
        <v>328</v>
      </c>
      <c r="G512" s="141" t="str">
        <f t="shared" si="83"/>
        <v>rk_16</v>
      </c>
      <c r="H512" s="141" t="s">
        <v>620</v>
      </c>
      <c r="I512" s="139">
        <v>43263</v>
      </c>
      <c r="J512" s="48" t="s">
        <v>141</v>
      </c>
      <c r="K512" s="168" t="s">
        <v>331</v>
      </c>
      <c r="L512" s="51"/>
      <c r="M512" s="170" t="s">
        <v>126</v>
      </c>
      <c r="N512" s="43">
        <v>0.59722222222222221</v>
      </c>
      <c r="O512" s="51">
        <v>1</v>
      </c>
      <c r="P512" s="51" t="s">
        <v>16</v>
      </c>
      <c r="Q512" s="51"/>
      <c r="R512" s="51"/>
      <c r="S512" s="51"/>
      <c r="T512" s="97">
        <f t="shared" si="81"/>
        <v>0.59375</v>
      </c>
      <c r="U512" s="97">
        <f t="shared" si="82"/>
        <v>0.58333333333333326</v>
      </c>
      <c r="V512" s="41" t="str">
        <f>IFERROR(VLOOKUP(L512,'[1]ZESTAWIENIE NUMERÓW BOCZNYCH'!$A:$B,1,0),"")</f>
        <v/>
      </c>
      <c r="W512" s="51" t="str">
        <f>IFERROR(VLOOKUP(V512,'[1]ZESTAWIENIE NUMERÓW BOCZNYCH'!$A:$B,2,0),P512)</f>
        <v>B</v>
      </c>
      <c r="X512" s="51">
        <f>VLOOKUP(W512,'[1]LICZBA MIEJSC'!$A:$C,2,0)</f>
        <v>20</v>
      </c>
      <c r="Y512" s="51">
        <f>VLOOKUP(W512,'[1]LICZBA MIEJSC'!$A:$C,3,0)</f>
        <v>0</v>
      </c>
      <c r="Z512" s="51">
        <f t="shared" si="84"/>
        <v>20</v>
      </c>
      <c r="AA512" s="41">
        <f t="shared" si="85"/>
        <v>2</v>
      </c>
      <c r="AB512" s="101">
        <f t="shared" si="86"/>
        <v>0.1</v>
      </c>
    </row>
    <row r="513" spans="1:28" hidden="1" x14ac:dyDescent="0.25">
      <c r="A513" s="28" t="s">
        <v>131</v>
      </c>
      <c r="B513" s="159">
        <v>500</v>
      </c>
      <c r="C513" s="51">
        <v>4</v>
      </c>
      <c r="D513" s="318"/>
      <c r="E513" s="51"/>
      <c r="F513" s="318" t="s">
        <v>328</v>
      </c>
      <c r="G513" s="141" t="str">
        <f t="shared" si="83"/>
        <v>rk_16</v>
      </c>
      <c r="H513" s="141" t="s">
        <v>620</v>
      </c>
      <c r="I513" s="139">
        <v>43263</v>
      </c>
      <c r="J513" s="48" t="s">
        <v>141</v>
      </c>
      <c r="K513" s="140" t="s">
        <v>155</v>
      </c>
      <c r="L513" s="51"/>
      <c r="M513" s="170" t="s">
        <v>126</v>
      </c>
      <c r="N513" s="43">
        <v>0.59861111111111109</v>
      </c>
      <c r="O513" s="51">
        <v>3</v>
      </c>
      <c r="P513" s="51" t="s">
        <v>14</v>
      </c>
      <c r="Q513" s="51"/>
      <c r="R513" s="51"/>
      <c r="S513" s="51"/>
      <c r="T513" s="97">
        <f t="shared" si="81"/>
        <v>0.59375</v>
      </c>
      <c r="U513" s="97">
        <f t="shared" si="82"/>
        <v>0.58333333333333326</v>
      </c>
      <c r="V513" s="41" t="str">
        <f>IFERROR(VLOOKUP(L513,'[1]ZESTAWIENIE NUMERÓW BOCZNYCH'!$A:$B,1,0),"")</f>
        <v/>
      </c>
      <c r="W513" s="51" t="str">
        <f>IFERROR(VLOOKUP(V513,'[1]ZESTAWIENIE NUMERÓW BOCZNYCH'!$A:$B,2,0),P513)</f>
        <v>AK</v>
      </c>
      <c r="X513" s="51">
        <f>VLOOKUP(W513,'[1]LICZBA MIEJSC'!$A:$C,2,0)</f>
        <v>20</v>
      </c>
      <c r="Y513" s="51">
        <f>VLOOKUP(W513,'[1]LICZBA MIEJSC'!$A:$C,3,0)</f>
        <v>60</v>
      </c>
      <c r="Z513" s="51">
        <f t="shared" si="84"/>
        <v>80</v>
      </c>
      <c r="AA513" s="41">
        <f t="shared" si="85"/>
        <v>18</v>
      </c>
      <c r="AB513" s="101">
        <f t="shared" si="86"/>
        <v>0.22500000000000001</v>
      </c>
    </row>
    <row r="514" spans="1:28" hidden="1" x14ac:dyDescent="0.25">
      <c r="A514" s="28" t="s">
        <v>131</v>
      </c>
      <c r="B514" s="159">
        <v>502</v>
      </c>
      <c r="C514" s="318">
        <v>4</v>
      </c>
      <c r="D514" s="318"/>
      <c r="E514" s="318"/>
      <c r="F514" s="318" t="s">
        <v>328</v>
      </c>
      <c r="G514" s="141" t="str">
        <f t="shared" si="83"/>
        <v>rk_16</v>
      </c>
      <c r="H514" s="141" t="s">
        <v>620</v>
      </c>
      <c r="I514" s="139">
        <v>43263</v>
      </c>
      <c r="J514" s="48" t="s">
        <v>141</v>
      </c>
      <c r="K514" s="168" t="s">
        <v>331</v>
      </c>
      <c r="L514" s="318"/>
      <c r="M514" s="170" t="s">
        <v>126</v>
      </c>
      <c r="N514" s="43">
        <v>0.60625000000000007</v>
      </c>
      <c r="O514" s="318">
        <v>1</v>
      </c>
      <c r="P514" s="51" t="s">
        <v>16</v>
      </c>
      <c r="Q514" s="51"/>
      <c r="R514" s="51"/>
      <c r="S514" s="51"/>
      <c r="T514" s="97">
        <f t="shared" si="81"/>
        <v>0.60416666666666663</v>
      </c>
      <c r="U514" s="97">
        <f t="shared" si="82"/>
        <v>0.58333333333333326</v>
      </c>
      <c r="V514" s="41" t="str">
        <f>IFERROR(VLOOKUP(L514,'[1]ZESTAWIENIE NUMERÓW BOCZNYCH'!$A:$B,1,0),"")</f>
        <v/>
      </c>
      <c r="W514" s="51" t="str">
        <f>IFERROR(VLOOKUP(V514,'[1]ZESTAWIENIE NUMERÓW BOCZNYCH'!$A:$B,2,0),P514)</f>
        <v>B</v>
      </c>
      <c r="X514" s="51">
        <f>VLOOKUP(W514,'[1]LICZBA MIEJSC'!$A:$C,2,0)</f>
        <v>20</v>
      </c>
      <c r="Y514" s="51">
        <f>VLOOKUP(W514,'[1]LICZBA MIEJSC'!$A:$C,3,0)</f>
        <v>0</v>
      </c>
      <c r="Z514" s="51">
        <f t="shared" si="84"/>
        <v>20</v>
      </c>
      <c r="AA514" s="41">
        <f t="shared" si="85"/>
        <v>2</v>
      </c>
      <c r="AB514" s="101">
        <f t="shared" si="86"/>
        <v>0.1</v>
      </c>
    </row>
    <row r="515" spans="1:28" hidden="1" x14ac:dyDescent="0.25">
      <c r="A515" s="28" t="s">
        <v>131</v>
      </c>
      <c r="B515" s="159">
        <v>507</v>
      </c>
      <c r="C515" s="51">
        <v>5</v>
      </c>
      <c r="D515" s="318"/>
      <c r="E515" s="51"/>
      <c r="F515" s="318" t="s">
        <v>328</v>
      </c>
      <c r="G515" s="141" t="str">
        <f t="shared" si="83"/>
        <v>rk_16</v>
      </c>
      <c r="H515" s="141" t="s">
        <v>620</v>
      </c>
      <c r="I515" s="139">
        <v>43263</v>
      </c>
      <c r="J515" s="48" t="s">
        <v>141</v>
      </c>
      <c r="K515" s="168" t="s">
        <v>331</v>
      </c>
      <c r="L515" s="51"/>
      <c r="M515" s="170" t="s">
        <v>126</v>
      </c>
      <c r="N515" s="43">
        <v>0.61875000000000002</v>
      </c>
      <c r="O515" s="51">
        <v>1</v>
      </c>
      <c r="P515" s="51" t="s">
        <v>16</v>
      </c>
      <c r="Q515" s="51"/>
      <c r="R515" s="51"/>
      <c r="S515" s="51"/>
      <c r="T515" s="97">
        <f t="shared" ref="T515:T578" si="87">FLOOR(N515,"0:15")</f>
        <v>0.61458333333333326</v>
      </c>
      <c r="U515" s="97">
        <f t="shared" ref="U515:U578" si="88">FLOOR(N515,TIME(1,0,0))</f>
        <v>0.58333333333333326</v>
      </c>
      <c r="V515" s="41" t="str">
        <f>IFERROR(VLOOKUP(L515,'[1]ZESTAWIENIE NUMERÓW BOCZNYCH'!$A:$B,1,0),"")</f>
        <v/>
      </c>
      <c r="W515" s="51" t="str">
        <f>IFERROR(VLOOKUP(V515,'[1]ZESTAWIENIE NUMERÓW BOCZNYCH'!$A:$B,2,0),P515)</f>
        <v>B</v>
      </c>
      <c r="X515" s="51">
        <f>VLOOKUP(W515,'[1]LICZBA MIEJSC'!$A:$C,2,0)</f>
        <v>20</v>
      </c>
      <c r="Y515" s="51">
        <f>VLOOKUP(W515,'[1]LICZBA MIEJSC'!$A:$C,3,0)</f>
        <v>0</v>
      </c>
      <c r="Z515" s="51">
        <f t="shared" si="84"/>
        <v>20</v>
      </c>
      <c r="AA515" s="41">
        <f t="shared" si="85"/>
        <v>2</v>
      </c>
      <c r="AB515" s="101">
        <f t="shared" si="86"/>
        <v>0.1</v>
      </c>
    </row>
    <row r="516" spans="1:28" hidden="1" x14ac:dyDescent="0.25">
      <c r="A516" s="28" t="s">
        <v>131</v>
      </c>
      <c r="B516" s="159">
        <v>509</v>
      </c>
      <c r="C516" s="51">
        <v>5</v>
      </c>
      <c r="D516" s="318"/>
      <c r="E516" s="51"/>
      <c r="F516" s="318" t="s">
        <v>328</v>
      </c>
      <c r="G516" s="141" t="str">
        <f t="shared" si="83"/>
        <v>rk_16</v>
      </c>
      <c r="H516" s="141" t="s">
        <v>620</v>
      </c>
      <c r="I516" s="139">
        <v>43263</v>
      </c>
      <c r="J516" s="48" t="s">
        <v>141</v>
      </c>
      <c r="K516" s="140" t="s">
        <v>154</v>
      </c>
      <c r="L516" s="51"/>
      <c r="M516" s="170" t="s">
        <v>126</v>
      </c>
      <c r="N516" s="43">
        <v>0.62430555555555556</v>
      </c>
      <c r="O516" s="51">
        <v>2</v>
      </c>
      <c r="P516" s="51" t="s">
        <v>14</v>
      </c>
      <c r="Q516" s="51"/>
      <c r="R516" s="51"/>
      <c r="S516" s="51"/>
      <c r="T516" s="97">
        <f t="shared" si="87"/>
        <v>0.61458333333333326</v>
      </c>
      <c r="U516" s="97">
        <f t="shared" si="88"/>
        <v>0.58333333333333326</v>
      </c>
      <c r="V516" s="41" t="str">
        <f>IFERROR(VLOOKUP(L516,'[1]ZESTAWIENIE NUMERÓW BOCZNYCH'!$A:$B,1,0),"")</f>
        <v/>
      </c>
      <c r="W516" s="51" t="str">
        <f>IFERROR(VLOOKUP(V516,'[1]ZESTAWIENIE NUMERÓW BOCZNYCH'!$A:$B,2,0),P516)</f>
        <v>AK</v>
      </c>
      <c r="X516" s="51">
        <f>VLOOKUP(W516,'[1]LICZBA MIEJSC'!$A:$C,2,0)</f>
        <v>20</v>
      </c>
      <c r="Y516" s="51">
        <f>VLOOKUP(W516,'[1]LICZBA MIEJSC'!$A:$C,3,0)</f>
        <v>60</v>
      </c>
      <c r="Z516" s="51">
        <f t="shared" si="84"/>
        <v>80</v>
      </c>
      <c r="AA516" s="41">
        <f t="shared" si="85"/>
        <v>10</v>
      </c>
      <c r="AB516" s="101">
        <f t="shared" si="86"/>
        <v>0.125</v>
      </c>
    </row>
    <row r="517" spans="1:28" hidden="1" x14ac:dyDescent="0.25">
      <c r="A517" s="28" t="s">
        <v>131</v>
      </c>
      <c r="B517" s="159">
        <v>514</v>
      </c>
      <c r="C517" s="51">
        <v>5</v>
      </c>
      <c r="D517" s="318"/>
      <c r="E517" s="51"/>
      <c r="F517" s="318" t="s">
        <v>328</v>
      </c>
      <c r="G517" s="141" t="str">
        <f t="shared" si="83"/>
        <v>rk_16</v>
      </c>
      <c r="H517" s="141" t="s">
        <v>620</v>
      </c>
      <c r="I517" s="139">
        <v>43263</v>
      </c>
      <c r="J517" s="48" t="s">
        <v>141</v>
      </c>
      <c r="K517" s="140" t="s">
        <v>154</v>
      </c>
      <c r="L517" s="51"/>
      <c r="M517" s="170" t="s">
        <v>126</v>
      </c>
      <c r="N517" s="43">
        <v>0.63958333333333328</v>
      </c>
      <c r="O517" s="51">
        <v>1</v>
      </c>
      <c r="P517" s="51" t="s">
        <v>14</v>
      </c>
      <c r="Q517" s="51"/>
      <c r="R517" s="51"/>
      <c r="S517" s="51"/>
      <c r="T517" s="97">
        <f t="shared" si="87"/>
        <v>0.63541666666666663</v>
      </c>
      <c r="U517" s="97">
        <f t="shared" si="88"/>
        <v>0.625</v>
      </c>
      <c r="V517" s="41" t="str">
        <f>IFERROR(VLOOKUP(L517,'[1]ZESTAWIENIE NUMERÓW BOCZNYCH'!$A:$B,1,0),"")</f>
        <v/>
      </c>
      <c r="W517" s="51" t="str">
        <f>IFERROR(VLOOKUP(V517,'[1]ZESTAWIENIE NUMERÓW BOCZNYCH'!$A:$B,2,0),P517)</f>
        <v>AK</v>
      </c>
      <c r="X517" s="51">
        <f>VLOOKUP(W517,'[1]LICZBA MIEJSC'!$A:$C,2,0)</f>
        <v>20</v>
      </c>
      <c r="Y517" s="51">
        <f>VLOOKUP(W517,'[1]LICZBA MIEJSC'!$A:$C,3,0)</f>
        <v>60</v>
      </c>
      <c r="Z517" s="51">
        <f t="shared" si="84"/>
        <v>80</v>
      </c>
      <c r="AA517" s="41">
        <f t="shared" si="85"/>
        <v>8</v>
      </c>
      <c r="AB517" s="101">
        <f t="shared" si="86"/>
        <v>0.1</v>
      </c>
    </row>
    <row r="518" spans="1:28" hidden="1" x14ac:dyDescent="0.25">
      <c r="A518" s="28" t="s">
        <v>131</v>
      </c>
      <c r="B518" s="159">
        <v>520</v>
      </c>
      <c r="C518" s="51">
        <v>6</v>
      </c>
      <c r="D518" s="318"/>
      <c r="E518" s="51"/>
      <c r="F518" s="318" t="s">
        <v>328</v>
      </c>
      <c r="G518" s="141" t="str">
        <f t="shared" si="83"/>
        <v>rk_16</v>
      </c>
      <c r="H518" s="141" t="s">
        <v>620</v>
      </c>
      <c r="I518" s="139">
        <v>43263</v>
      </c>
      <c r="J518" s="48" t="s">
        <v>141</v>
      </c>
      <c r="K518" s="168" t="s">
        <v>331</v>
      </c>
      <c r="L518" s="51"/>
      <c r="M518" s="170" t="s">
        <v>126</v>
      </c>
      <c r="N518" s="43">
        <v>0.65902777777777777</v>
      </c>
      <c r="O518" s="51">
        <v>2</v>
      </c>
      <c r="P518" s="51" t="s">
        <v>16</v>
      </c>
      <c r="Q518" s="51"/>
      <c r="R518" s="51"/>
      <c r="S518" s="51"/>
      <c r="T518" s="97">
        <f t="shared" si="87"/>
        <v>0.65625</v>
      </c>
      <c r="U518" s="97">
        <f t="shared" si="88"/>
        <v>0.625</v>
      </c>
      <c r="V518" s="41" t="str">
        <f>IFERROR(VLOOKUP(L518,'[1]ZESTAWIENIE NUMERÓW BOCZNYCH'!$A:$B,1,0),"")</f>
        <v/>
      </c>
      <c r="W518" s="51" t="str">
        <f>IFERROR(VLOOKUP(V518,'[1]ZESTAWIENIE NUMERÓW BOCZNYCH'!$A:$B,2,0),P518)</f>
        <v>B</v>
      </c>
      <c r="X518" s="51">
        <f>VLOOKUP(W518,'[1]LICZBA MIEJSC'!$A:$C,2,0)</f>
        <v>20</v>
      </c>
      <c r="Y518" s="51">
        <f>VLOOKUP(W518,'[1]LICZBA MIEJSC'!$A:$C,3,0)</f>
        <v>0</v>
      </c>
      <c r="Z518" s="51">
        <f t="shared" si="84"/>
        <v>20</v>
      </c>
      <c r="AA518" s="41">
        <f t="shared" si="85"/>
        <v>10</v>
      </c>
      <c r="AB518" s="101">
        <f t="shared" si="86"/>
        <v>0.5</v>
      </c>
    </row>
    <row r="519" spans="1:28" hidden="1" x14ac:dyDescent="0.25">
      <c r="A519" s="28" t="s">
        <v>131</v>
      </c>
      <c r="B519" s="159">
        <v>521</v>
      </c>
      <c r="C519" s="51">
        <v>6</v>
      </c>
      <c r="D519" s="318"/>
      <c r="E519" s="51"/>
      <c r="F519" s="318" t="s">
        <v>328</v>
      </c>
      <c r="G519" s="141" t="str">
        <f t="shared" si="83"/>
        <v>rk_16</v>
      </c>
      <c r="H519" s="141" t="s">
        <v>620</v>
      </c>
      <c r="I519" s="139">
        <v>43263</v>
      </c>
      <c r="J519" s="48" t="s">
        <v>141</v>
      </c>
      <c r="K519" s="140" t="s">
        <v>153</v>
      </c>
      <c r="L519" s="51"/>
      <c r="M519" s="170" t="s">
        <v>126</v>
      </c>
      <c r="N519" s="43">
        <v>0.66666666666666663</v>
      </c>
      <c r="O519" s="51">
        <v>1</v>
      </c>
      <c r="P519" s="51" t="s">
        <v>14</v>
      </c>
      <c r="Q519" s="51"/>
      <c r="R519" s="51"/>
      <c r="S519" s="51"/>
      <c r="T519" s="97">
        <f t="shared" si="87"/>
        <v>0.66666666666666663</v>
      </c>
      <c r="U519" s="97">
        <f t="shared" si="88"/>
        <v>0.66666666666666663</v>
      </c>
      <c r="V519" s="41" t="str">
        <f>IFERROR(VLOOKUP(L519,'[1]ZESTAWIENIE NUMERÓW BOCZNYCH'!$A:$B,1,0),"")</f>
        <v/>
      </c>
      <c r="W519" s="51" t="str">
        <f>IFERROR(VLOOKUP(V519,'[1]ZESTAWIENIE NUMERÓW BOCZNYCH'!$A:$B,2,0),P519)</f>
        <v>AK</v>
      </c>
      <c r="X519" s="51">
        <f>VLOOKUP(W519,'[1]LICZBA MIEJSC'!$A:$C,2,0)</f>
        <v>20</v>
      </c>
      <c r="Y519" s="51">
        <f>VLOOKUP(W519,'[1]LICZBA MIEJSC'!$A:$C,3,0)</f>
        <v>60</v>
      </c>
      <c r="Z519" s="51">
        <f t="shared" si="84"/>
        <v>80</v>
      </c>
      <c r="AA519" s="41">
        <f t="shared" si="85"/>
        <v>8</v>
      </c>
      <c r="AB519" s="101">
        <f t="shared" si="86"/>
        <v>0.1</v>
      </c>
    </row>
    <row r="520" spans="1:28" hidden="1" x14ac:dyDescent="0.25">
      <c r="A520" s="28" t="s">
        <v>131</v>
      </c>
      <c r="B520" s="159">
        <v>523</v>
      </c>
      <c r="C520" s="51">
        <v>6</v>
      </c>
      <c r="D520" s="318"/>
      <c r="E520" s="51"/>
      <c r="F520" s="318" t="s">
        <v>328</v>
      </c>
      <c r="G520" s="141" t="str">
        <f t="shared" si="83"/>
        <v>rk_16</v>
      </c>
      <c r="H520" s="141" t="s">
        <v>620</v>
      </c>
      <c r="I520" s="139">
        <v>43263</v>
      </c>
      <c r="J520" s="48" t="s">
        <v>141</v>
      </c>
      <c r="K520" s="186" t="s">
        <v>331</v>
      </c>
      <c r="L520" s="51"/>
      <c r="M520" s="170" t="s">
        <v>126</v>
      </c>
      <c r="N520" s="43">
        <v>0.67013888888888884</v>
      </c>
      <c r="O520" s="51">
        <v>2</v>
      </c>
      <c r="P520" s="51" t="s">
        <v>16</v>
      </c>
      <c r="Q520" s="51"/>
      <c r="R520" s="51"/>
      <c r="S520" s="51"/>
      <c r="T520" s="97">
        <f t="shared" si="87"/>
        <v>0.66666666666666663</v>
      </c>
      <c r="U520" s="97">
        <f t="shared" si="88"/>
        <v>0.66666666666666663</v>
      </c>
      <c r="V520" s="41" t="str">
        <f>IFERROR(VLOOKUP(L520,'[1]ZESTAWIENIE NUMERÓW BOCZNYCH'!$A:$B,1,0),"")</f>
        <v/>
      </c>
      <c r="W520" s="51" t="str">
        <f>IFERROR(VLOOKUP(V520,'[1]ZESTAWIENIE NUMERÓW BOCZNYCH'!$A:$B,2,0),P520)</f>
        <v>B</v>
      </c>
      <c r="X520" s="51">
        <f>VLOOKUP(W520,'[1]LICZBA MIEJSC'!$A:$C,2,0)</f>
        <v>20</v>
      </c>
      <c r="Y520" s="51">
        <f>VLOOKUP(W520,'[1]LICZBA MIEJSC'!$A:$C,3,0)</f>
        <v>0</v>
      </c>
      <c r="Z520" s="51">
        <f t="shared" si="84"/>
        <v>20</v>
      </c>
      <c r="AA520" s="41">
        <f t="shared" si="85"/>
        <v>10</v>
      </c>
      <c r="AB520" s="101">
        <f t="shared" si="86"/>
        <v>0.5</v>
      </c>
    </row>
    <row r="521" spans="1:28" hidden="1" x14ac:dyDescent="0.25">
      <c r="A521" s="28" t="s">
        <v>131</v>
      </c>
      <c r="B521" s="159">
        <v>525</v>
      </c>
      <c r="C521" s="51">
        <v>6</v>
      </c>
      <c r="D521" s="318"/>
      <c r="E521" s="51"/>
      <c r="F521" s="318" t="s">
        <v>328</v>
      </c>
      <c r="G521" s="141" t="str">
        <f t="shared" si="83"/>
        <v>rk_16</v>
      </c>
      <c r="H521" s="141" t="s">
        <v>620</v>
      </c>
      <c r="I521" s="139">
        <v>43263</v>
      </c>
      <c r="J521" s="48" t="s">
        <v>141</v>
      </c>
      <c r="K521" s="140" t="s">
        <v>154</v>
      </c>
      <c r="L521" s="51"/>
      <c r="M521" s="170" t="s">
        <v>126</v>
      </c>
      <c r="N521" s="43">
        <v>0.6743055555555556</v>
      </c>
      <c r="O521" s="51">
        <v>1</v>
      </c>
      <c r="P521" s="51" t="s">
        <v>14</v>
      </c>
      <c r="Q521" s="51"/>
      <c r="R521" s="51"/>
      <c r="S521" s="51"/>
      <c r="T521" s="97">
        <f t="shared" si="87"/>
        <v>0.66666666666666663</v>
      </c>
      <c r="U521" s="97">
        <f t="shared" si="88"/>
        <v>0.66666666666666663</v>
      </c>
      <c r="V521" s="41" t="str">
        <f>IFERROR(VLOOKUP(L521,'[1]ZESTAWIENIE NUMERÓW BOCZNYCH'!$A:$B,1,0),"")</f>
        <v/>
      </c>
      <c r="W521" s="51" t="str">
        <f>IFERROR(VLOOKUP(V521,'[1]ZESTAWIENIE NUMERÓW BOCZNYCH'!$A:$B,2,0),P521)</f>
        <v>AK</v>
      </c>
      <c r="X521" s="51">
        <f>VLOOKUP(W521,'[1]LICZBA MIEJSC'!$A:$C,2,0)</f>
        <v>20</v>
      </c>
      <c r="Y521" s="51">
        <f>VLOOKUP(W521,'[1]LICZBA MIEJSC'!$A:$C,3,0)</f>
        <v>60</v>
      </c>
      <c r="Z521" s="51">
        <f t="shared" si="84"/>
        <v>80</v>
      </c>
      <c r="AA521" s="41">
        <f t="shared" si="85"/>
        <v>8</v>
      </c>
      <c r="AB521" s="101">
        <f t="shared" si="86"/>
        <v>0.1</v>
      </c>
    </row>
    <row r="522" spans="1:28" hidden="1" x14ac:dyDescent="0.25">
      <c r="A522" s="28" t="s">
        <v>131</v>
      </c>
      <c r="B522" s="159">
        <v>529</v>
      </c>
      <c r="C522" s="51">
        <v>6</v>
      </c>
      <c r="D522" s="318"/>
      <c r="E522" s="51"/>
      <c r="F522" s="318" t="s">
        <v>328</v>
      </c>
      <c r="G522" s="141" t="str">
        <f t="shared" si="83"/>
        <v>rk_16</v>
      </c>
      <c r="H522" s="141" t="s">
        <v>620</v>
      </c>
      <c r="I522" s="139">
        <v>43263</v>
      </c>
      <c r="J522" s="48" t="s">
        <v>141</v>
      </c>
      <c r="K522" s="168" t="s">
        <v>331</v>
      </c>
      <c r="L522" s="51"/>
      <c r="M522" s="170" t="s">
        <v>126</v>
      </c>
      <c r="N522" s="43">
        <v>0.68819444444444444</v>
      </c>
      <c r="O522" s="51">
        <v>3</v>
      </c>
      <c r="P522" s="51" t="s">
        <v>16</v>
      </c>
      <c r="Q522" s="51"/>
      <c r="R522" s="51"/>
      <c r="S522" s="51"/>
      <c r="T522" s="97">
        <f t="shared" si="87"/>
        <v>0.6875</v>
      </c>
      <c r="U522" s="97">
        <f t="shared" si="88"/>
        <v>0.66666666666666663</v>
      </c>
      <c r="V522" s="41" t="str">
        <f>IFERROR(VLOOKUP(L522,'[1]ZESTAWIENIE NUMERÓW BOCZNYCH'!$A:$B,1,0),"")</f>
        <v/>
      </c>
      <c r="W522" s="51" t="str">
        <f>IFERROR(VLOOKUP(V522,'[1]ZESTAWIENIE NUMERÓW BOCZNYCH'!$A:$B,2,0),P522)</f>
        <v>B</v>
      </c>
      <c r="X522" s="51">
        <f>VLOOKUP(W522,'[1]LICZBA MIEJSC'!$A:$C,2,0)</f>
        <v>20</v>
      </c>
      <c r="Y522" s="51">
        <f>VLOOKUP(W522,'[1]LICZBA MIEJSC'!$A:$C,3,0)</f>
        <v>0</v>
      </c>
      <c r="Z522" s="51">
        <f t="shared" si="84"/>
        <v>20</v>
      </c>
      <c r="AA522" s="41">
        <f t="shared" si="85"/>
        <v>18</v>
      </c>
      <c r="AB522" s="101">
        <f t="shared" si="86"/>
        <v>0.9</v>
      </c>
    </row>
    <row r="523" spans="1:28" hidden="1" x14ac:dyDescent="0.25">
      <c r="A523" s="28" t="s">
        <v>131</v>
      </c>
      <c r="B523" s="159">
        <v>535</v>
      </c>
      <c r="C523" s="51">
        <v>7</v>
      </c>
      <c r="D523" s="51"/>
      <c r="E523" s="51"/>
      <c r="F523" s="51" t="s">
        <v>328</v>
      </c>
      <c r="G523" s="141" t="str">
        <f t="shared" si="83"/>
        <v>rk_16</v>
      </c>
      <c r="H523" s="141" t="s">
        <v>620</v>
      </c>
      <c r="I523" s="139">
        <v>43263</v>
      </c>
      <c r="J523" s="48" t="s">
        <v>141</v>
      </c>
      <c r="K523" s="168" t="s">
        <v>331</v>
      </c>
      <c r="L523" s="51"/>
      <c r="M523" s="170" t="s">
        <v>126</v>
      </c>
      <c r="N523" s="43">
        <v>0.70138888888888884</v>
      </c>
      <c r="O523" s="51">
        <v>2</v>
      </c>
      <c r="P523" s="51" t="s">
        <v>16</v>
      </c>
      <c r="Q523" s="51"/>
      <c r="R523" s="51"/>
      <c r="S523" s="51"/>
      <c r="T523" s="97">
        <f t="shared" si="87"/>
        <v>0.69791666666666663</v>
      </c>
      <c r="U523" s="97">
        <f t="shared" si="88"/>
        <v>0.66666666666666663</v>
      </c>
      <c r="V523" s="41" t="str">
        <f>IFERROR(VLOOKUP(L523,'[1]ZESTAWIENIE NUMERÓW BOCZNYCH'!$A:$B,1,0),"")</f>
        <v/>
      </c>
      <c r="W523" s="51" t="str">
        <f>IFERROR(VLOOKUP(V523,'[1]ZESTAWIENIE NUMERÓW BOCZNYCH'!$A:$B,2,0),P523)</f>
        <v>B</v>
      </c>
      <c r="X523" s="51">
        <f>VLOOKUP(W523,'[1]LICZBA MIEJSC'!$A:$C,2,0)</f>
        <v>20</v>
      </c>
      <c r="Y523" s="51">
        <f>VLOOKUP(W523,'[1]LICZBA MIEJSC'!$A:$C,3,0)</f>
        <v>0</v>
      </c>
      <c r="Z523" s="51">
        <f t="shared" si="84"/>
        <v>20</v>
      </c>
      <c r="AA523" s="41">
        <f t="shared" si="85"/>
        <v>10</v>
      </c>
      <c r="AB523" s="101">
        <f t="shared" si="86"/>
        <v>0.5</v>
      </c>
    </row>
    <row r="524" spans="1:28" hidden="1" x14ac:dyDescent="0.25">
      <c r="A524" s="28" t="s">
        <v>131</v>
      </c>
      <c r="B524" s="159">
        <v>540</v>
      </c>
      <c r="C524" s="51">
        <v>7</v>
      </c>
      <c r="D524" s="318"/>
      <c r="E524" s="51"/>
      <c r="F524" s="318" t="s">
        <v>328</v>
      </c>
      <c r="G524" s="141" t="str">
        <f t="shared" si="83"/>
        <v>rk_16</v>
      </c>
      <c r="H524" s="141" t="s">
        <v>620</v>
      </c>
      <c r="I524" s="139">
        <v>43263</v>
      </c>
      <c r="J524" s="317" t="s">
        <v>158</v>
      </c>
      <c r="K524" s="155" t="s">
        <v>158</v>
      </c>
      <c r="L524" s="51"/>
      <c r="M524" s="170" t="s">
        <v>126</v>
      </c>
      <c r="N524" s="43">
        <v>0.72152777777777777</v>
      </c>
      <c r="O524" s="51">
        <v>1</v>
      </c>
      <c r="P524" s="51" t="s">
        <v>16</v>
      </c>
      <c r="Q524" s="51"/>
      <c r="R524" s="51"/>
      <c r="S524" s="51"/>
      <c r="T524" s="97">
        <f t="shared" si="87"/>
        <v>0.71875</v>
      </c>
      <c r="U524" s="97">
        <f t="shared" si="88"/>
        <v>0.70833333333333326</v>
      </c>
      <c r="V524" s="41" t="str">
        <f>IFERROR(VLOOKUP(L524,'[1]ZESTAWIENIE NUMERÓW BOCZNYCH'!$A:$B,1,0),"")</f>
        <v/>
      </c>
      <c r="W524" s="51" t="str">
        <f>IFERROR(VLOOKUP(V524,'[1]ZESTAWIENIE NUMERÓW BOCZNYCH'!$A:$B,2,0),P524)</f>
        <v>B</v>
      </c>
      <c r="X524" s="51">
        <f>VLOOKUP(W524,'[1]LICZBA MIEJSC'!$A:$C,2,0)</f>
        <v>20</v>
      </c>
      <c r="Y524" s="51">
        <f>VLOOKUP(W524,'[1]LICZBA MIEJSC'!$A:$C,3,0)</f>
        <v>0</v>
      </c>
      <c r="Z524" s="51">
        <f t="shared" si="84"/>
        <v>20</v>
      </c>
      <c r="AA524" s="41">
        <f t="shared" si="85"/>
        <v>2</v>
      </c>
      <c r="AB524" s="101">
        <f t="shared" si="86"/>
        <v>0.1</v>
      </c>
    </row>
    <row r="525" spans="1:28" hidden="1" x14ac:dyDescent="0.25">
      <c r="A525" s="28" t="s">
        <v>131</v>
      </c>
      <c r="B525" s="159">
        <v>541</v>
      </c>
      <c r="C525" s="51">
        <v>7</v>
      </c>
      <c r="D525" s="318"/>
      <c r="E525" s="51"/>
      <c r="F525" s="318" t="s">
        <v>328</v>
      </c>
      <c r="G525" s="141" t="str">
        <f t="shared" si="83"/>
        <v>rk_16</v>
      </c>
      <c r="H525" s="141" t="s">
        <v>620</v>
      </c>
      <c r="I525" s="139">
        <v>43263</v>
      </c>
      <c r="J525" s="48" t="s">
        <v>141</v>
      </c>
      <c r="K525" s="140" t="s">
        <v>154</v>
      </c>
      <c r="L525" s="51"/>
      <c r="M525" s="170" t="s">
        <v>126</v>
      </c>
      <c r="N525" s="43">
        <v>0.73125000000000007</v>
      </c>
      <c r="O525" s="51">
        <v>2</v>
      </c>
      <c r="P525" s="51" t="s">
        <v>12</v>
      </c>
      <c r="Q525" s="51"/>
      <c r="R525" s="51"/>
      <c r="S525" s="51"/>
      <c r="T525" s="97">
        <f t="shared" si="87"/>
        <v>0.72916666666666663</v>
      </c>
      <c r="U525" s="97">
        <f t="shared" si="88"/>
        <v>0.70833333333333326</v>
      </c>
      <c r="V525" s="41" t="str">
        <f>IFERROR(VLOOKUP(L525,'[1]ZESTAWIENIE NUMERÓW BOCZNYCH'!$A:$B,1,0),"")</f>
        <v/>
      </c>
      <c r="W525" s="51" t="str">
        <f>IFERROR(VLOOKUP(V525,'[1]ZESTAWIENIE NUMERÓW BOCZNYCH'!$A:$B,2,0),P525)</f>
        <v>T</v>
      </c>
      <c r="X525" s="51">
        <f>VLOOKUP(W525,'[1]LICZBA MIEJSC'!$A:$C,2,0)</f>
        <v>55</v>
      </c>
      <c r="Y525" s="51">
        <f>VLOOKUP(W525,'[1]LICZBA MIEJSC'!$A:$C,3,0)</f>
        <v>0</v>
      </c>
      <c r="Z525" s="51">
        <f t="shared" si="84"/>
        <v>55</v>
      </c>
      <c r="AA525" s="41">
        <f t="shared" si="85"/>
        <v>28</v>
      </c>
      <c r="AB525" s="101">
        <f t="shared" si="86"/>
        <v>0.50909090909090904</v>
      </c>
    </row>
    <row r="526" spans="1:28" hidden="1" x14ac:dyDescent="0.25">
      <c r="A526" s="28" t="s">
        <v>131</v>
      </c>
      <c r="B526" s="159">
        <v>542</v>
      </c>
      <c r="C526" s="51">
        <v>8</v>
      </c>
      <c r="D526" s="318"/>
      <c r="E526" s="51"/>
      <c r="F526" s="318" t="s">
        <v>328</v>
      </c>
      <c r="G526" s="141" t="str">
        <f t="shared" si="83"/>
        <v>rk_16</v>
      </c>
      <c r="H526" s="141" t="s">
        <v>620</v>
      </c>
      <c r="I526" s="139">
        <v>43263</v>
      </c>
      <c r="J526" s="48" t="s">
        <v>141</v>
      </c>
      <c r="K526" s="174" t="s">
        <v>123</v>
      </c>
      <c r="L526" s="51"/>
      <c r="M526" s="183" t="s">
        <v>126</v>
      </c>
      <c r="N526" s="43">
        <v>0.73541666666666661</v>
      </c>
      <c r="O526" s="51">
        <v>3</v>
      </c>
      <c r="P526" s="51" t="s">
        <v>12</v>
      </c>
      <c r="Q526" s="51"/>
      <c r="R526" s="51"/>
      <c r="S526" s="51"/>
      <c r="T526" s="97">
        <f t="shared" si="87"/>
        <v>0.72916666666666663</v>
      </c>
      <c r="U526" s="97">
        <f t="shared" si="88"/>
        <v>0.70833333333333326</v>
      </c>
      <c r="V526" s="41" t="str">
        <f>IFERROR(VLOOKUP(L526,'[1]ZESTAWIENIE NUMERÓW BOCZNYCH'!$A:$B,1,0),"")</f>
        <v/>
      </c>
      <c r="W526" s="51" t="str">
        <f>IFERROR(VLOOKUP(V526,'[1]ZESTAWIENIE NUMERÓW BOCZNYCH'!$A:$B,2,0),P526)</f>
        <v>T</v>
      </c>
      <c r="X526" s="51">
        <f>VLOOKUP(W526,'[1]LICZBA MIEJSC'!$A:$C,2,0)</f>
        <v>55</v>
      </c>
      <c r="Y526" s="51">
        <f>VLOOKUP(W526,'[1]LICZBA MIEJSC'!$A:$C,3,0)</f>
        <v>0</v>
      </c>
      <c r="Z526" s="51">
        <f t="shared" si="84"/>
        <v>55</v>
      </c>
      <c r="AA526" s="41">
        <f t="shared" si="85"/>
        <v>50</v>
      </c>
      <c r="AB526" s="101">
        <f t="shared" si="86"/>
        <v>0.90909090909090906</v>
      </c>
    </row>
    <row r="527" spans="1:28" hidden="1" x14ac:dyDescent="0.25">
      <c r="A527" s="28" t="s">
        <v>131</v>
      </c>
      <c r="B527" s="159">
        <v>543</v>
      </c>
      <c r="C527" s="51">
        <v>8</v>
      </c>
      <c r="D527" s="318"/>
      <c r="E527" s="51"/>
      <c r="F527" s="318" t="s">
        <v>328</v>
      </c>
      <c r="G527" s="141" t="str">
        <f t="shared" si="83"/>
        <v>rk_16</v>
      </c>
      <c r="H527" s="141" t="s">
        <v>620</v>
      </c>
      <c r="I527" s="139">
        <v>43263</v>
      </c>
      <c r="J527" s="48" t="s">
        <v>141</v>
      </c>
      <c r="K527" s="168" t="s">
        <v>331</v>
      </c>
      <c r="L527" s="51"/>
      <c r="M527" s="170" t="s">
        <v>126</v>
      </c>
      <c r="N527" s="43">
        <v>0.74097222222222225</v>
      </c>
      <c r="O527" s="51">
        <v>2</v>
      </c>
      <c r="P527" s="51" t="s">
        <v>16</v>
      </c>
      <c r="Q527" s="51"/>
      <c r="R527" s="51"/>
      <c r="S527" s="51"/>
      <c r="T527" s="97">
        <f t="shared" si="87"/>
        <v>0.73958333333333326</v>
      </c>
      <c r="U527" s="97">
        <f t="shared" si="88"/>
        <v>0.70833333333333326</v>
      </c>
      <c r="V527" s="41" t="str">
        <f>IFERROR(VLOOKUP(L527,'[1]ZESTAWIENIE NUMERÓW BOCZNYCH'!$A:$B,1,0),"")</f>
        <v/>
      </c>
      <c r="W527" s="51" t="str">
        <f>IFERROR(VLOOKUP(V527,'[1]ZESTAWIENIE NUMERÓW BOCZNYCH'!$A:$B,2,0),P527)</f>
        <v>B</v>
      </c>
      <c r="X527" s="51">
        <f>VLOOKUP(W527,'[1]LICZBA MIEJSC'!$A:$C,2,0)</f>
        <v>20</v>
      </c>
      <c r="Y527" s="51">
        <f>VLOOKUP(W527,'[1]LICZBA MIEJSC'!$A:$C,3,0)</f>
        <v>0</v>
      </c>
      <c r="Z527" s="51">
        <f t="shared" si="84"/>
        <v>20</v>
      </c>
      <c r="AA527" s="41">
        <f t="shared" si="85"/>
        <v>10</v>
      </c>
      <c r="AB527" s="101">
        <f t="shared" si="86"/>
        <v>0.5</v>
      </c>
    </row>
    <row r="528" spans="1:28" hidden="1" x14ac:dyDescent="0.25">
      <c r="A528" s="28" t="s">
        <v>131</v>
      </c>
      <c r="B528" s="159">
        <v>544</v>
      </c>
      <c r="C528" s="51">
        <v>8</v>
      </c>
      <c r="D528" s="318"/>
      <c r="E528" s="51"/>
      <c r="F528" s="318" t="s">
        <v>328</v>
      </c>
      <c r="G528" s="141" t="str">
        <f t="shared" si="83"/>
        <v>rk_16</v>
      </c>
      <c r="H528" s="141" t="s">
        <v>620</v>
      </c>
      <c r="I528" s="139">
        <v>43263</v>
      </c>
      <c r="J528" s="48" t="s">
        <v>141</v>
      </c>
      <c r="K528" s="140" t="s">
        <v>153</v>
      </c>
      <c r="L528" s="51"/>
      <c r="M528" s="183" t="s">
        <v>126</v>
      </c>
      <c r="N528" s="43">
        <v>0.74097222222222225</v>
      </c>
      <c r="O528" s="51">
        <v>2</v>
      </c>
      <c r="P528" s="51" t="s">
        <v>14</v>
      </c>
      <c r="Q528" s="51"/>
      <c r="R528" s="51"/>
      <c r="S528" s="51"/>
      <c r="T528" s="97">
        <f t="shared" si="87"/>
        <v>0.73958333333333326</v>
      </c>
      <c r="U528" s="97">
        <f t="shared" si="88"/>
        <v>0.70833333333333326</v>
      </c>
      <c r="V528" s="41" t="str">
        <f>IFERROR(VLOOKUP(L528,'[1]ZESTAWIENIE NUMERÓW BOCZNYCH'!$A:$B,1,0),"")</f>
        <v/>
      </c>
      <c r="W528" s="51" t="str">
        <f>IFERROR(VLOOKUP(V528,'[1]ZESTAWIENIE NUMERÓW BOCZNYCH'!$A:$B,2,0),P528)</f>
        <v>AK</v>
      </c>
      <c r="X528" s="51">
        <f>VLOOKUP(W528,'[1]LICZBA MIEJSC'!$A:$C,2,0)</f>
        <v>20</v>
      </c>
      <c r="Y528" s="51">
        <f>VLOOKUP(W528,'[1]LICZBA MIEJSC'!$A:$C,3,0)</f>
        <v>60</v>
      </c>
      <c r="Z528" s="51">
        <f t="shared" si="84"/>
        <v>80</v>
      </c>
      <c r="AA528" s="41">
        <f t="shared" si="85"/>
        <v>10</v>
      </c>
      <c r="AB528" s="101">
        <f t="shared" si="86"/>
        <v>0.125</v>
      </c>
    </row>
    <row r="529" spans="1:28" hidden="1" x14ac:dyDescent="0.25">
      <c r="A529" s="28" t="s">
        <v>131</v>
      </c>
      <c r="B529" s="159">
        <v>460</v>
      </c>
      <c r="C529" s="51">
        <v>1</v>
      </c>
      <c r="D529" s="318"/>
      <c r="E529" s="51"/>
      <c r="F529" s="318" t="s">
        <v>328</v>
      </c>
      <c r="G529" s="141" t="str">
        <f t="shared" si="83"/>
        <v>rk_16</v>
      </c>
      <c r="H529" s="141" t="s">
        <v>619</v>
      </c>
      <c r="I529" s="139">
        <v>43263</v>
      </c>
      <c r="J529" s="317" t="s">
        <v>158</v>
      </c>
      <c r="K529" s="155" t="s">
        <v>158</v>
      </c>
      <c r="L529" s="51"/>
      <c r="M529" s="152"/>
      <c r="N529" s="43">
        <v>0.25555555555555559</v>
      </c>
      <c r="O529" s="51">
        <v>2</v>
      </c>
      <c r="P529" s="51" t="s">
        <v>12</v>
      </c>
      <c r="Q529" s="51"/>
      <c r="R529" s="51"/>
      <c r="S529" s="51"/>
      <c r="T529" s="97">
        <f t="shared" si="87"/>
        <v>0.25</v>
      </c>
      <c r="U529" s="97">
        <f t="shared" si="88"/>
        <v>0.25</v>
      </c>
      <c r="V529" s="41" t="str">
        <f>IFERROR(VLOOKUP(L529,'[1]ZESTAWIENIE NUMERÓW BOCZNYCH'!$A:$B,1,0),"")</f>
        <v/>
      </c>
      <c r="W529" s="51" t="str">
        <f>IFERROR(VLOOKUP(V529,'[1]ZESTAWIENIE NUMERÓW BOCZNYCH'!$A:$B,2,0),P529)</f>
        <v>T</v>
      </c>
      <c r="X529" s="51">
        <f>VLOOKUP(W529,'[1]LICZBA MIEJSC'!$A:$C,2,0)</f>
        <v>55</v>
      </c>
      <c r="Y529" s="51">
        <f>VLOOKUP(W529,'[1]LICZBA MIEJSC'!$A:$C,3,0)</f>
        <v>0</v>
      </c>
      <c r="Z529" s="51">
        <f t="shared" si="84"/>
        <v>55</v>
      </c>
      <c r="AA529" s="41">
        <f t="shared" si="85"/>
        <v>28</v>
      </c>
      <c r="AB529" s="101">
        <f t="shared" si="86"/>
        <v>0.50909090909090904</v>
      </c>
    </row>
    <row r="530" spans="1:28" hidden="1" x14ac:dyDescent="0.25">
      <c r="A530" s="28" t="s">
        <v>131</v>
      </c>
      <c r="B530" s="159">
        <v>461</v>
      </c>
      <c r="C530" s="51">
        <v>1</v>
      </c>
      <c r="D530" s="318"/>
      <c r="E530" s="51"/>
      <c r="F530" s="318" t="s">
        <v>328</v>
      </c>
      <c r="G530" s="141" t="str">
        <f t="shared" si="83"/>
        <v>rk_16</v>
      </c>
      <c r="H530" s="141" t="s">
        <v>620</v>
      </c>
      <c r="I530" s="139">
        <v>43263</v>
      </c>
      <c r="J530" s="317" t="s">
        <v>158</v>
      </c>
      <c r="K530" s="155" t="s">
        <v>158</v>
      </c>
      <c r="L530" s="51"/>
      <c r="M530" s="157"/>
      <c r="N530" s="43">
        <v>0.25694444444444448</v>
      </c>
      <c r="O530" s="51">
        <v>0</v>
      </c>
      <c r="P530" s="51" t="s">
        <v>12</v>
      </c>
      <c r="Q530" s="51"/>
      <c r="R530" s="51"/>
      <c r="S530" s="51"/>
      <c r="T530" s="97">
        <f t="shared" si="87"/>
        <v>0.25</v>
      </c>
      <c r="U530" s="97">
        <f t="shared" si="88"/>
        <v>0.25</v>
      </c>
      <c r="V530" s="41" t="str">
        <f>IFERROR(VLOOKUP(L530,'[1]ZESTAWIENIE NUMERÓW BOCZNYCH'!$A:$B,1,0),"")</f>
        <v/>
      </c>
      <c r="W530" s="51" t="str">
        <f>IFERROR(VLOOKUP(V530,'[1]ZESTAWIENIE NUMERÓW BOCZNYCH'!$A:$B,2,0),P530)</f>
        <v>T</v>
      </c>
      <c r="X530" s="51">
        <f>VLOOKUP(W530,'[1]LICZBA MIEJSC'!$A:$C,2,0)</f>
        <v>55</v>
      </c>
      <c r="Y530" s="51">
        <f>VLOOKUP(W530,'[1]LICZBA MIEJSC'!$A:$C,3,0)</f>
        <v>0</v>
      </c>
      <c r="Z530" s="51">
        <f t="shared" si="84"/>
        <v>55</v>
      </c>
      <c r="AA530" s="41">
        <f t="shared" si="85"/>
        <v>0</v>
      </c>
      <c r="AB530" s="101">
        <f t="shared" si="86"/>
        <v>0</v>
      </c>
    </row>
    <row r="531" spans="1:28" hidden="1" x14ac:dyDescent="0.25">
      <c r="A531" s="28" t="s">
        <v>131</v>
      </c>
      <c r="B531" s="159">
        <v>468</v>
      </c>
      <c r="C531" s="51">
        <v>1</v>
      </c>
      <c r="D531" s="318"/>
      <c r="E531" s="51"/>
      <c r="F531" s="318" t="s">
        <v>328</v>
      </c>
      <c r="G531" s="141" t="str">
        <f t="shared" si="83"/>
        <v>rk_16</v>
      </c>
      <c r="H531" s="141" t="s">
        <v>619</v>
      </c>
      <c r="I531" s="139">
        <v>43263</v>
      </c>
      <c r="J531" s="317" t="s">
        <v>158</v>
      </c>
      <c r="K531" s="155" t="s">
        <v>158</v>
      </c>
      <c r="L531" s="51"/>
      <c r="M531" s="152"/>
      <c r="N531" s="43">
        <v>0.28472222222222221</v>
      </c>
      <c r="O531" s="51">
        <v>2</v>
      </c>
      <c r="P531" s="51" t="s">
        <v>12</v>
      </c>
      <c r="Q531" s="51"/>
      <c r="R531" s="51"/>
      <c r="S531" s="51"/>
      <c r="T531" s="97">
        <f t="shared" si="87"/>
        <v>0.28125</v>
      </c>
      <c r="U531" s="97">
        <f t="shared" si="88"/>
        <v>0.25</v>
      </c>
      <c r="V531" s="41" t="str">
        <f>IFERROR(VLOOKUP(L531,'[1]ZESTAWIENIE NUMERÓW BOCZNYCH'!$A:$B,1,0),"")</f>
        <v/>
      </c>
      <c r="W531" s="51" t="str">
        <f>IFERROR(VLOOKUP(V531,'[1]ZESTAWIENIE NUMERÓW BOCZNYCH'!$A:$B,2,0),P531)</f>
        <v>T</v>
      </c>
      <c r="X531" s="51">
        <f>VLOOKUP(W531,'[1]LICZBA MIEJSC'!$A:$C,2,0)</f>
        <v>55</v>
      </c>
      <c r="Y531" s="51">
        <f>VLOOKUP(W531,'[1]LICZBA MIEJSC'!$A:$C,3,0)</f>
        <v>0</v>
      </c>
      <c r="Z531" s="51">
        <f t="shared" si="84"/>
        <v>55</v>
      </c>
      <c r="AA531" s="41">
        <f t="shared" si="85"/>
        <v>28</v>
      </c>
      <c r="AB531" s="101">
        <f t="shared" si="86"/>
        <v>0.50909090909090904</v>
      </c>
    </row>
    <row r="532" spans="1:28" hidden="1" x14ac:dyDescent="0.25">
      <c r="A532" s="28" t="s">
        <v>131</v>
      </c>
      <c r="B532" s="159">
        <v>469</v>
      </c>
      <c r="C532" s="51">
        <v>1</v>
      </c>
      <c r="D532" s="318"/>
      <c r="E532" s="51"/>
      <c r="F532" s="318" t="s">
        <v>328</v>
      </c>
      <c r="G532" s="141" t="str">
        <f t="shared" si="83"/>
        <v>rk_16</v>
      </c>
      <c r="H532" s="141" t="s">
        <v>620</v>
      </c>
      <c r="I532" s="139">
        <v>43263</v>
      </c>
      <c r="J532" s="313" t="s">
        <v>141</v>
      </c>
      <c r="K532" s="168" t="s">
        <v>331</v>
      </c>
      <c r="L532" s="51"/>
      <c r="M532" s="152"/>
      <c r="N532" s="43">
        <v>0.28680555555555554</v>
      </c>
      <c r="O532" s="51">
        <v>3</v>
      </c>
      <c r="P532" s="51" t="s">
        <v>16</v>
      </c>
      <c r="Q532" s="51"/>
      <c r="R532" s="51"/>
      <c r="S532" s="51"/>
      <c r="T532" s="97">
        <f t="shared" si="87"/>
        <v>0.28125</v>
      </c>
      <c r="U532" s="97">
        <f t="shared" si="88"/>
        <v>0.25</v>
      </c>
      <c r="V532" s="41" t="str">
        <f>IFERROR(VLOOKUP(L532,'[1]ZESTAWIENIE NUMERÓW BOCZNYCH'!$A:$B,1,0),"")</f>
        <v/>
      </c>
      <c r="W532" s="51" t="str">
        <f>IFERROR(VLOOKUP(V532,'[1]ZESTAWIENIE NUMERÓW BOCZNYCH'!$A:$B,2,0),P532)</f>
        <v>B</v>
      </c>
      <c r="X532" s="51">
        <f>VLOOKUP(W532,'[1]LICZBA MIEJSC'!$A:$C,2,0)</f>
        <v>20</v>
      </c>
      <c r="Y532" s="51">
        <f>VLOOKUP(W532,'[1]LICZBA MIEJSC'!$A:$C,3,0)</f>
        <v>0</v>
      </c>
      <c r="Z532" s="51">
        <f t="shared" si="84"/>
        <v>20</v>
      </c>
      <c r="AA532" s="41">
        <f t="shared" si="85"/>
        <v>18</v>
      </c>
      <c r="AB532" s="101">
        <f t="shared" si="86"/>
        <v>0.9</v>
      </c>
    </row>
    <row r="533" spans="1:28" hidden="1" x14ac:dyDescent="0.25">
      <c r="A533" s="28" t="s">
        <v>131</v>
      </c>
      <c r="B533" s="159">
        <v>474</v>
      </c>
      <c r="C533" s="51">
        <v>2</v>
      </c>
      <c r="D533" s="318"/>
      <c r="E533" s="51"/>
      <c r="F533" s="318" t="s">
        <v>328</v>
      </c>
      <c r="G533" s="141" t="str">
        <f t="shared" si="83"/>
        <v>rk_16</v>
      </c>
      <c r="H533" s="141" t="s">
        <v>620</v>
      </c>
      <c r="I533" s="139">
        <v>43263</v>
      </c>
      <c r="J533" s="313" t="s">
        <v>141</v>
      </c>
      <c r="K533" s="140" t="s">
        <v>153</v>
      </c>
      <c r="L533" s="51"/>
      <c r="M533" s="152"/>
      <c r="N533" s="43">
        <v>0.3034722222222222</v>
      </c>
      <c r="O533" s="51">
        <v>1</v>
      </c>
      <c r="P533" s="51" t="s">
        <v>14</v>
      </c>
      <c r="Q533" s="51"/>
      <c r="R533" s="51"/>
      <c r="S533" s="51"/>
      <c r="T533" s="97">
        <f t="shared" si="87"/>
        <v>0.30208333333333331</v>
      </c>
      <c r="U533" s="97">
        <f t="shared" si="88"/>
        <v>0.29166666666666663</v>
      </c>
      <c r="V533" s="41" t="str">
        <f>IFERROR(VLOOKUP(L533,'[1]ZESTAWIENIE NUMERÓW BOCZNYCH'!$A:$B,1,0),"")</f>
        <v/>
      </c>
      <c r="W533" s="51" t="str">
        <f>IFERROR(VLOOKUP(V533,'[1]ZESTAWIENIE NUMERÓW BOCZNYCH'!$A:$B,2,0),P533)</f>
        <v>AK</v>
      </c>
      <c r="X533" s="51">
        <f>VLOOKUP(W533,'[1]LICZBA MIEJSC'!$A:$C,2,0)</f>
        <v>20</v>
      </c>
      <c r="Y533" s="51">
        <f>VLOOKUP(W533,'[1]LICZBA MIEJSC'!$A:$C,3,0)</f>
        <v>60</v>
      </c>
      <c r="Z533" s="51">
        <f t="shared" si="84"/>
        <v>80</v>
      </c>
      <c r="AA533" s="41">
        <f t="shared" si="85"/>
        <v>8</v>
      </c>
      <c r="AB533" s="101">
        <f t="shared" si="86"/>
        <v>0.1</v>
      </c>
    </row>
    <row r="534" spans="1:28" hidden="1" x14ac:dyDescent="0.25">
      <c r="A534" s="28" t="s">
        <v>131</v>
      </c>
      <c r="B534" s="159">
        <v>476</v>
      </c>
      <c r="C534" s="51">
        <v>2</v>
      </c>
      <c r="D534" s="318"/>
      <c r="E534" s="51"/>
      <c r="F534" s="318" t="s">
        <v>328</v>
      </c>
      <c r="G534" s="141" t="str">
        <f t="shared" si="83"/>
        <v>rk_16</v>
      </c>
      <c r="H534" s="141" t="s">
        <v>619</v>
      </c>
      <c r="I534" s="139">
        <v>43263</v>
      </c>
      <c r="J534" s="48" t="s">
        <v>141</v>
      </c>
      <c r="K534" s="168" t="s">
        <v>240</v>
      </c>
      <c r="L534" s="51"/>
      <c r="M534" s="319"/>
      <c r="N534" s="43">
        <v>0.31111111111111112</v>
      </c>
      <c r="O534" s="51">
        <v>2</v>
      </c>
      <c r="P534" s="51" t="s">
        <v>16</v>
      </c>
      <c r="Q534" s="51"/>
      <c r="R534" s="51"/>
      <c r="S534" s="51"/>
      <c r="T534" s="97">
        <f t="shared" si="87"/>
        <v>0.30208333333333331</v>
      </c>
      <c r="U534" s="97">
        <f t="shared" si="88"/>
        <v>0.29166666666666663</v>
      </c>
      <c r="V534" s="41" t="str">
        <f>IFERROR(VLOOKUP(L534,'[1]ZESTAWIENIE NUMERÓW BOCZNYCH'!$A:$B,1,0),"")</f>
        <v/>
      </c>
      <c r="W534" s="51" t="str">
        <f>IFERROR(VLOOKUP(V534,'[1]ZESTAWIENIE NUMERÓW BOCZNYCH'!$A:$B,2,0),P534)</f>
        <v>B</v>
      </c>
      <c r="X534" s="51">
        <f>VLOOKUP(W534,'[1]LICZBA MIEJSC'!$A:$C,2,0)</f>
        <v>20</v>
      </c>
      <c r="Y534" s="51">
        <f>VLOOKUP(W534,'[1]LICZBA MIEJSC'!$A:$C,3,0)</f>
        <v>0</v>
      </c>
      <c r="Z534" s="51">
        <f t="shared" si="84"/>
        <v>20</v>
      </c>
      <c r="AA534" s="41">
        <f t="shared" si="85"/>
        <v>10</v>
      </c>
      <c r="AB534" s="101">
        <f t="shared" si="86"/>
        <v>0.5</v>
      </c>
    </row>
    <row r="535" spans="1:28" hidden="1" x14ac:dyDescent="0.25">
      <c r="A535" s="28" t="s">
        <v>131</v>
      </c>
      <c r="B535" s="159">
        <v>478</v>
      </c>
      <c r="C535" s="51">
        <v>2</v>
      </c>
      <c r="D535" s="318"/>
      <c r="E535" s="51"/>
      <c r="F535" s="318" t="s">
        <v>328</v>
      </c>
      <c r="G535" s="141" t="str">
        <f t="shared" si="83"/>
        <v>rk_16</v>
      </c>
      <c r="H535" s="141" t="s">
        <v>620</v>
      </c>
      <c r="I535" s="139">
        <v>43263</v>
      </c>
      <c r="J535" s="313" t="s">
        <v>141</v>
      </c>
      <c r="K535" s="155" t="s">
        <v>180</v>
      </c>
      <c r="L535" s="51"/>
      <c r="M535" s="152"/>
      <c r="N535" s="43">
        <v>0.32013888888888892</v>
      </c>
      <c r="O535" s="51">
        <v>2</v>
      </c>
      <c r="P535" s="51" t="s">
        <v>12</v>
      </c>
      <c r="Q535" s="51"/>
      <c r="R535" s="51"/>
      <c r="S535" s="51"/>
      <c r="T535" s="97">
        <f t="shared" si="87"/>
        <v>0.3125</v>
      </c>
      <c r="U535" s="97">
        <f t="shared" si="88"/>
        <v>0.29166666666666663</v>
      </c>
      <c r="V535" s="41" t="str">
        <f>IFERROR(VLOOKUP(L535,'[1]ZESTAWIENIE NUMERÓW BOCZNYCH'!$A:$B,1,0),"")</f>
        <v/>
      </c>
      <c r="W535" s="51" t="str">
        <f>IFERROR(VLOOKUP(V535,'[1]ZESTAWIENIE NUMERÓW BOCZNYCH'!$A:$B,2,0),P535)</f>
        <v>T</v>
      </c>
      <c r="X535" s="51">
        <f>VLOOKUP(W535,'[1]LICZBA MIEJSC'!$A:$C,2,0)</f>
        <v>55</v>
      </c>
      <c r="Y535" s="51">
        <f>VLOOKUP(W535,'[1]LICZBA MIEJSC'!$A:$C,3,0)</f>
        <v>0</v>
      </c>
      <c r="Z535" s="51">
        <f t="shared" si="84"/>
        <v>55</v>
      </c>
      <c r="AA535" s="41">
        <f t="shared" si="85"/>
        <v>28</v>
      </c>
      <c r="AB535" s="101">
        <f t="shared" si="86"/>
        <v>0.50909090909090904</v>
      </c>
    </row>
    <row r="536" spans="1:28" hidden="1" x14ac:dyDescent="0.25">
      <c r="A536" s="28" t="s">
        <v>131</v>
      </c>
      <c r="B536" s="159">
        <v>481</v>
      </c>
      <c r="C536" s="51">
        <v>2</v>
      </c>
      <c r="D536" s="51"/>
      <c r="E536" s="51"/>
      <c r="F536" s="51" t="s">
        <v>328</v>
      </c>
      <c r="G536" s="141" t="str">
        <f t="shared" si="83"/>
        <v>rk_16</v>
      </c>
      <c r="H536" s="141" t="s">
        <v>622</v>
      </c>
      <c r="I536" s="139">
        <v>43263</v>
      </c>
      <c r="J536" s="317" t="s">
        <v>158</v>
      </c>
      <c r="K536" s="155" t="s">
        <v>158</v>
      </c>
      <c r="L536" s="51"/>
      <c r="M536" s="157"/>
      <c r="N536" s="43">
        <v>0.35069444444444442</v>
      </c>
      <c r="O536" s="51">
        <v>3</v>
      </c>
      <c r="P536" s="51" t="s">
        <v>12</v>
      </c>
      <c r="Q536" s="51"/>
      <c r="R536" s="51"/>
      <c r="S536" s="51"/>
      <c r="T536" s="97">
        <f t="shared" si="87"/>
        <v>0.34375</v>
      </c>
      <c r="U536" s="97">
        <f t="shared" si="88"/>
        <v>0.33333333333333331</v>
      </c>
      <c r="V536" s="41" t="str">
        <f>IFERROR(VLOOKUP(L536,'[1]ZESTAWIENIE NUMERÓW BOCZNYCH'!$A:$B,1,0),"")</f>
        <v/>
      </c>
      <c r="W536" s="51" t="str">
        <f>IFERROR(VLOOKUP(V536,'[1]ZESTAWIENIE NUMERÓW BOCZNYCH'!$A:$B,2,0),P536)</f>
        <v>T</v>
      </c>
      <c r="X536" s="51">
        <f>VLOOKUP(W536,'[1]LICZBA MIEJSC'!$A:$C,2,0)</f>
        <v>55</v>
      </c>
      <c r="Y536" s="51">
        <f>VLOOKUP(W536,'[1]LICZBA MIEJSC'!$A:$C,3,0)</f>
        <v>0</v>
      </c>
      <c r="Z536" s="51">
        <f t="shared" si="84"/>
        <v>55</v>
      </c>
      <c r="AA536" s="41">
        <f t="shared" si="85"/>
        <v>50</v>
      </c>
      <c r="AB536" s="101">
        <f t="shared" si="86"/>
        <v>0.90909090909090906</v>
      </c>
    </row>
    <row r="537" spans="1:28" hidden="1" x14ac:dyDescent="0.25">
      <c r="A537" s="28" t="s">
        <v>131</v>
      </c>
      <c r="B537" s="159">
        <v>499</v>
      </c>
      <c r="C537" s="51">
        <v>4</v>
      </c>
      <c r="D537" s="318"/>
      <c r="E537" s="51"/>
      <c r="F537" s="318" t="s">
        <v>328</v>
      </c>
      <c r="G537" s="141" t="str">
        <f t="shared" si="83"/>
        <v>rk_16</v>
      </c>
      <c r="H537" s="141" t="s">
        <v>620</v>
      </c>
      <c r="I537" s="139">
        <v>43263</v>
      </c>
      <c r="J537" s="48" t="s">
        <v>142</v>
      </c>
      <c r="K537" s="168" t="s">
        <v>281</v>
      </c>
      <c r="L537" s="51"/>
      <c r="M537" s="152"/>
      <c r="N537" s="43">
        <v>0.59791666666666665</v>
      </c>
      <c r="O537" s="51">
        <v>2</v>
      </c>
      <c r="P537" s="51" t="s">
        <v>16</v>
      </c>
      <c r="Q537" s="51"/>
      <c r="R537" s="51"/>
      <c r="S537" s="51"/>
      <c r="T537" s="97">
        <f t="shared" si="87"/>
        <v>0.59375</v>
      </c>
      <c r="U537" s="97">
        <f t="shared" si="88"/>
        <v>0.58333333333333326</v>
      </c>
      <c r="V537" s="41" t="str">
        <f>IFERROR(VLOOKUP(L537,'[1]ZESTAWIENIE NUMERÓW BOCZNYCH'!$A:$B,1,0),"")</f>
        <v/>
      </c>
      <c r="W537" s="51" t="str">
        <f>IFERROR(VLOOKUP(V537,'[1]ZESTAWIENIE NUMERÓW BOCZNYCH'!$A:$B,2,0),P537)</f>
        <v>B</v>
      </c>
      <c r="X537" s="51">
        <f>VLOOKUP(W537,'[1]LICZBA MIEJSC'!$A:$C,2,0)</f>
        <v>20</v>
      </c>
      <c r="Y537" s="51">
        <f>VLOOKUP(W537,'[1]LICZBA MIEJSC'!$A:$C,3,0)</f>
        <v>0</v>
      </c>
      <c r="Z537" s="51">
        <f t="shared" si="84"/>
        <v>20</v>
      </c>
      <c r="AA537" s="41">
        <f t="shared" si="85"/>
        <v>10</v>
      </c>
      <c r="AB537" s="101">
        <f t="shared" si="86"/>
        <v>0.5</v>
      </c>
    </row>
    <row r="538" spans="1:28" hidden="1" x14ac:dyDescent="0.25">
      <c r="A538" s="28" t="s">
        <v>131</v>
      </c>
      <c r="B538" s="159">
        <v>501</v>
      </c>
      <c r="C538" s="51">
        <v>4</v>
      </c>
      <c r="D538" s="318"/>
      <c r="E538" s="51"/>
      <c r="F538" s="318" t="s">
        <v>328</v>
      </c>
      <c r="G538" s="141" t="str">
        <f t="shared" si="83"/>
        <v>rk_16</v>
      </c>
      <c r="H538" s="141" t="s">
        <v>620</v>
      </c>
      <c r="I538" s="139">
        <v>43263</v>
      </c>
      <c r="J538" s="48" t="s">
        <v>141</v>
      </c>
      <c r="K538" s="155" t="s">
        <v>180</v>
      </c>
      <c r="L538" s="51"/>
      <c r="M538" s="157"/>
      <c r="N538" s="43">
        <v>0.60069444444444442</v>
      </c>
      <c r="O538" s="51">
        <v>1</v>
      </c>
      <c r="P538" s="51" t="s">
        <v>12</v>
      </c>
      <c r="Q538" s="51"/>
      <c r="R538" s="51"/>
      <c r="S538" s="51"/>
      <c r="T538" s="97">
        <f t="shared" si="87"/>
        <v>0.59375</v>
      </c>
      <c r="U538" s="97">
        <f t="shared" si="88"/>
        <v>0.58333333333333326</v>
      </c>
      <c r="V538" s="41" t="str">
        <f>IFERROR(VLOOKUP(L538,'[1]ZESTAWIENIE NUMERÓW BOCZNYCH'!$A:$B,1,0),"")</f>
        <v/>
      </c>
      <c r="W538" s="51" t="str">
        <f>IFERROR(VLOOKUP(V538,'[1]ZESTAWIENIE NUMERÓW BOCZNYCH'!$A:$B,2,0),P538)</f>
        <v>T</v>
      </c>
      <c r="X538" s="51">
        <f>VLOOKUP(W538,'[1]LICZBA MIEJSC'!$A:$C,2,0)</f>
        <v>55</v>
      </c>
      <c r="Y538" s="51">
        <f>VLOOKUP(W538,'[1]LICZBA MIEJSC'!$A:$C,3,0)</f>
        <v>0</v>
      </c>
      <c r="Z538" s="51">
        <f t="shared" si="84"/>
        <v>55</v>
      </c>
      <c r="AA538" s="41">
        <f t="shared" si="85"/>
        <v>6</v>
      </c>
      <c r="AB538" s="101">
        <f t="shared" si="86"/>
        <v>0.10909090909090909</v>
      </c>
    </row>
    <row r="539" spans="1:28" hidden="1" x14ac:dyDescent="0.25">
      <c r="A539" s="28" t="s">
        <v>131</v>
      </c>
      <c r="B539" s="159">
        <v>504</v>
      </c>
      <c r="C539" s="51">
        <v>4</v>
      </c>
      <c r="D539" s="318"/>
      <c r="E539" s="51"/>
      <c r="F539" s="318" t="s">
        <v>328</v>
      </c>
      <c r="G539" s="141" t="str">
        <f t="shared" si="83"/>
        <v>rk_16</v>
      </c>
      <c r="H539" s="141" t="s">
        <v>619</v>
      </c>
      <c r="I539" s="139">
        <v>43263</v>
      </c>
      <c r="J539" s="313" t="s">
        <v>141</v>
      </c>
      <c r="K539" s="155" t="s">
        <v>180</v>
      </c>
      <c r="L539" s="51"/>
      <c r="M539" s="152"/>
      <c r="N539" s="43">
        <v>0.61458333333333337</v>
      </c>
      <c r="O539" s="51">
        <v>1</v>
      </c>
      <c r="P539" s="51" t="s">
        <v>12</v>
      </c>
      <c r="Q539" s="51"/>
      <c r="R539" s="51"/>
      <c r="S539" s="51"/>
      <c r="T539" s="97">
        <f t="shared" si="87"/>
        <v>0.61458333333333326</v>
      </c>
      <c r="U539" s="97">
        <f t="shared" si="88"/>
        <v>0.58333333333333326</v>
      </c>
      <c r="V539" s="41" t="str">
        <f>IFERROR(VLOOKUP(L539,'[1]ZESTAWIENIE NUMERÓW BOCZNYCH'!$A:$B,1,0),"")</f>
        <v/>
      </c>
      <c r="W539" s="51" t="str">
        <f>IFERROR(VLOOKUP(V539,'[1]ZESTAWIENIE NUMERÓW BOCZNYCH'!$A:$B,2,0),P539)</f>
        <v>T</v>
      </c>
      <c r="X539" s="51">
        <f>VLOOKUP(W539,'[1]LICZBA MIEJSC'!$A:$C,2,0)</f>
        <v>55</v>
      </c>
      <c r="Y539" s="51">
        <f>VLOOKUP(W539,'[1]LICZBA MIEJSC'!$A:$C,3,0)</f>
        <v>0</v>
      </c>
      <c r="Z539" s="51">
        <f t="shared" si="84"/>
        <v>55</v>
      </c>
      <c r="AA539" s="41">
        <f t="shared" si="85"/>
        <v>6</v>
      </c>
      <c r="AB539" s="101">
        <f t="shared" si="86"/>
        <v>0.10909090909090909</v>
      </c>
    </row>
    <row r="540" spans="1:28" hidden="1" x14ac:dyDescent="0.25">
      <c r="A540" s="28" t="s">
        <v>131</v>
      </c>
      <c r="B540" s="159">
        <v>505</v>
      </c>
      <c r="C540" s="51">
        <v>4</v>
      </c>
      <c r="D540" s="318"/>
      <c r="E540" s="51"/>
      <c r="F540" s="318" t="s">
        <v>328</v>
      </c>
      <c r="G540" s="141" t="str">
        <f t="shared" si="83"/>
        <v>rk_16</v>
      </c>
      <c r="H540" s="141" t="s">
        <v>619</v>
      </c>
      <c r="I540" s="139">
        <v>43263</v>
      </c>
      <c r="J540" s="48" t="s">
        <v>141</v>
      </c>
      <c r="K540" s="174" t="s">
        <v>123</v>
      </c>
      <c r="L540" s="51"/>
      <c r="M540" s="157"/>
      <c r="N540" s="43">
        <v>0.61597222222222225</v>
      </c>
      <c r="O540" s="51">
        <v>1</v>
      </c>
      <c r="P540" s="51" t="s">
        <v>12</v>
      </c>
      <c r="Q540" s="51"/>
      <c r="R540" s="51"/>
      <c r="S540" s="51"/>
      <c r="T540" s="97">
        <f t="shared" si="87"/>
        <v>0.61458333333333326</v>
      </c>
      <c r="U540" s="97">
        <f t="shared" si="88"/>
        <v>0.58333333333333326</v>
      </c>
      <c r="V540" s="41" t="str">
        <f>IFERROR(VLOOKUP(L540,'[1]ZESTAWIENIE NUMERÓW BOCZNYCH'!$A:$B,1,0),"")</f>
        <v/>
      </c>
      <c r="W540" s="51" t="str">
        <f>IFERROR(VLOOKUP(V540,'[1]ZESTAWIENIE NUMERÓW BOCZNYCH'!$A:$B,2,0),P540)</f>
        <v>T</v>
      </c>
      <c r="X540" s="51">
        <f>VLOOKUP(W540,'[1]LICZBA MIEJSC'!$A:$C,2,0)</f>
        <v>55</v>
      </c>
      <c r="Y540" s="51">
        <f>VLOOKUP(W540,'[1]LICZBA MIEJSC'!$A:$C,3,0)</f>
        <v>0</v>
      </c>
      <c r="Z540" s="51">
        <f t="shared" si="84"/>
        <v>55</v>
      </c>
      <c r="AA540" s="41">
        <f t="shared" si="85"/>
        <v>6</v>
      </c>
      <c r="AB540" s="101">
        <f t="shared" si="86"/>
        <v>0.10909090909090909</v>
      </c>
    </row>
    <row r="541" spans="1:28" hidden="1" x14ac:dyDescent="0.25">
      <c r="A541" s="28" t="s">
        <v>131</v>
      </c>
      <c r="B541" s="159">
        <v>510</v>
      </c>
      <c r="C541" s="51">
        <v>5</v>
      </c>
      <c r="D541" s="318"/>
      <c r="E541" s="51"/>
      <c r="F541" s="318" t="s">
        <v>328</v>
      </c>
      <c r="G541" s="141" t="str">
        <f t="shared" si="83"/>
        <v>rk_16</v>
      </c>
      <c r="H541" s="141" t="s">
        <v>620</v>
      </c>
      <c r="I541" s="139">
        <v>43263</v>
      </c>
      <c r="J541" s="313" t="s">
        <v>141</v>
      </c>
      <c r="K541" s="155" t="s">
        <v>180</v>
      </c>
      <c r="L541" s="51"/>
      <c r="M541" s="157"/>
      <c r="N541" s="43">
        <v>0.625</v>
      </c>
      <c r="O541" s="51">
        <v>1</v>
      </c>
      <c r="P541" s="51" t="s">
        <v>12</v>
      </c>
      <c r="Q541" s="51"/>
      <c r="R541" s="51"/>
      <c r="S541" s="51"/>
      <c r="T541" s="97">
        <f t="shared" si="87"/>
        <v>0.625</v>
      </c>
      <c r="U541" s="97">
        <f t="shared" si="88"/>
        <v>0.625</v>
      </c>
      <c r="V541" s="41" t="str">
        <f>IFERROR(VLOOKUP(L541,'[1]ZESTAWIENIE NUMERÓW BOCZNYCH'!$A:$B,1,0),"")</f>
        <v/>
      </c>
      <c r="W541" s="51" t="str">
        <f>IFERROR(VLOOKUP(V541,'[1]ZESTAWIENIE NUMERÓW BOCZNYCH'!$A:$B,2,0),P541)</f>
        <v>T</v>
      </c>
      <c r="X541" s="51">
        <f>VLOOKUP(W541,'[1]LICZBA MIEJSC'!$A:$C,2,0)</f>
        <v>55</v>
      </c>
      <c r="Y541" s="51">
        <f>VLOOKUP(W541,'[1]LICZBA MIEJSC'!$A:$C,3,0)</f>
        <v>0</v>
      </c>
      <c r="Z541" s="51">
        <f t="shared" si="84"/>
        <v>55</v>
      </c>
      <c r="AA541" s="41">
        <f t="shared" si="85"/>
        <v>6</v>
      </c>
      <c r="AB541" s="101">
        <f t="shared" si="86"/>
        <v>0.10909090909090909</v>
      </c>
    </row>
    <row r="542" spans="1:28" hidden="1" x14ac:dyDescent="0.25">
      <c r="A542" s="28" t="s">
        <v>131</v>
      </c>
      <c r="B542" s="159">
        <v>513</v>
      </c>
      <c r="C542" s="45">
        <v>5</v>
      </c>
      <c r="D542" s="45"/>
      <c r="E542" s="45"/>
      <c r="F542" s="318" t="s">
        <v>328</v>
      </c>
      <c r="G542" s="141" t="str">
        <f t="shared" si="83"/>
        <v>rk_16</v>
      </c>
      <c r="H542" s="141" t="s">
        <v>620</v>
      </c>
      <c r="I542" s="139">
        <v>43263</v>
      </c>
      <c r="J542" s="48" t="s">
        <v>141</v>
      </c>
      <c r="K542" s="195" t="s">
        <v>335</v>
      </c>
      <c r="L542" s="45"/>
      <c r="M542" s="320"/>
      <c r="N542" s="47">
        <v>0.6381944444444444</v>
      </c>
      <c r="O542" s="45">
        <v>3</v>
      </c>
      <c r="P542" s="51" t="s">
        <v>12</v>
      </c>
      <c r="Q542" s="51"/>
      <c r="R542" s="51"/>
      <c r="S542" s="51"/>
      <c r="T542" s="97">
        <f t="shared" si="87"/>
        <v>0.63541666666666663</v>
      </c>
      <c r="U542" s="97">
        <f t="shared" si="88"/>
        <v>0.625</v>
      </c>
      <c r="V542" s="41" t="str">
        <f>IFERROR(VLOOKUP(L542,'[1]ZESTAWIENIE NUMERÓW BOCZNYCH'!$A:$B,1,0),"")</f>
        <v/>
      </c>
      <c r="W542" s="51" t="str">
        <f>IFERROR(VLOOKUP(V542,'[1]ZESTAWIENIE NUMERÓW BOCZNYCH'!$A:$B,2,0),P542)</f>
        <v>T</v>
      </c>
      <c r="X542" s="51">
        <f>VLOOKUP(W542,'[1]LICZBA MIEJSC'!$A:$C,2,0)</f>
        <v>55</v>
      </c>
      <c r="Y542" s="51">
        <f>VLOOKUP(W542,'[1]LICZBA MIEJSC'!$A:$C,3,0)</f>
        <v>0</v>
      </c>
      <c r="Z542" s="51">
        <f t="shared" si="84"/>
        <v>55</v>
      </c>
      <c r="AA542" s="41">
        <f t="shared" si="85"/>
        <v>50</v>
      </c>
      <c r="AB542" s="101">
        <f t="shared" si="86"/>
        <v>0.90909090909090906</v>
      </c>
    </row>
    <row r="543" spans="1:28" hidden="1" x14ac:dyDescent="0.25">
      <c r="A543" s="28" t="s">
        <v>131</v>
      </c>
      <c r="B543" s="159">
        <v>515</v>
      </c>
      <c r="C543" s="51">
        <v>5</v>
      </c>
      <c r="D543" s="318"/>
      <c r="E543" s="51"/>
      <c r="F543" s="318" t="s">
        <v>328</v>
      </c>
      <c r="G543" s="141" t="str">
        <f t="shared" si="83"/>
        <v>rk_16</v>
      </c>
      <c r="H543" s="141" t="s">
        <v>619</v>
      </c>
      <c r="I543" s="139">
        <v>43263</v>
      </c>
      <c r="J543" s="48" t="s">
        <v>142</v>
      </c>
      <c r="K543" s="168" t="s">
        <v>336</v>
      </c>
      <c r="L543" s="51"/>
      <c r="M543" s="157"/>
      <c r="N543" s="43">
        <v>0.64236111111111105</v>
      </c>
      <c r="O543" s="51">
        <v>1</v>
      </c>
      <c r="P543" s="51" t="s">
        <v>14</v>
      </c>
      <c r="Q543" s="51"/>
      <c r="R543" s="51"/>
      <c r="S543" s="51"/>
      <c r="T543" s="97">
        <f t="shared" si="87"/>
        <v>0.63541666666666663</v>
      </c>
      <c r="U543" s="97">
        <f t="shared" si="88"/>
        <v>0.625</v>
      </c>
      <c r="V543" s="41" t="str">
        <f>IFERROR(VLOOKUP(L543,'[1]ZESTAWIENIE NUMERÓW BOCZNYCH'!$A:$B,1,0),"")</f>
        <v/>
      </c>
      <c r="W543" s="51" t="str">
        <f>IFERROR(VLOOKUP(V543,'[1]ZESTAWIENIE NUMERÓW BOCZNYCH'!$A:$B,2,0),P543)</f>
        <v>AK</v>
      </c>
      <c r="X543" s="51">
        <f>VLOOKUP(W543,'[1]LICZBA MIEJSC'!$A:$C,2,0)</f>
        <v>20</v>
      </c>
      <c r="Y543" s="51">
        <f>VLOOKUP(W543,'[1]LICZBA MIEJSC'!$A:$C,3,0)</f>
        <v>60</v>
      </c>
      <c r="Z543" s="51">
        <f t="shared" si="84"/>
        <v>80</v>
      </c>
      <c r="AA543" s="41">
        <f t="shared" si="85"/>
        <v>8</v>
      </c>
      <c r="AB543" s="101">
        <f t="shared" si="86"/>
        <v>0.1</v>
      </c>
    </row>
    <row r="544" spans="1:28" hidden="1" x14ac:dyDescent="0.25">
      <c r="A544" s="28" t="s">
        <v>131</v>
      </c>
      <c r="B544" s="159">
        <v>516</v>
      </c>
      <c r="C544" s="51">
        <v>5</v>
      </c>
      <c r="D544" s="318"/>
      <c r="E544" s="51"/>
      <c r="F544" s="318" t="s">
        <v>328</v>
      </c>
      <c r="G544" s="141" t="str">
        <f t="shared" si="83"/>
        <v>rk_16</v>
      </c>
      <c r="H544" s="141" t="s">
        <v>619</v>
      </c>
      <c r="I544" s="139">
        <v>43263</v>
      </c>
      <c r="J544" s="48" t="s">
        <v>141</v>
      </c>
      <c r="K544" s="155" t="s">
        <v>180</v>
      </c>
      <c r="L544" s="51"/>
      <c r="M544" s="152"/>
      <c r="N544" s="43">
        <v>0.6430555555555556</v>
      </c>
      <c r="O544" s="51">
        <v>1</v>
      </c>
      <c r="P544" s="51" t="s">
        <v>12</v>
      </c>
      <c r="Q544" s="51"/>
      <c r="R544" s="51"/>
      <c r="S544" s="51"/>
      <c r="T544" s="97">
        <f t="shared" si="87"/>
        <v>0.63541666666666663</v>
      </c>
      <c r="U544" s="97">
        <f t="shared" si="88"/>
        <v>0.625</v>
      </c>
      <c r="V544" s="41" t="str">
        <f>IFERROR(VLOOKUP(L544,'[1]ZESTAWIENIE NUMERÓW BOCZNYCH'!$A:$B,1,0),"")</f>
        <v/>
      </c>
      <c r="W544" s="51" t="str">
        <f>IFERROR(VLOOKUP(V544,'[1]ZESTAWIENIE NUMERÓW BOCZNYCH'!$A:$B,2,0),P544)</f>
        <v>T</v>
      </c>
      <c r="X544" s="51">
        <f>VLOOKUP(W544,'[1]LICZBA MIEJSC'!$A:$C,2,0)</f>
        <v>55</v>
      </c>
      <c r="Y544" s="51">
        <f>VLOOKUP(W544,'[1]LICZBA MIEJSC'!$A:$C,3,0)</f>
        <v>0</v>
      </c>
      <c r="Z544" s="51">
        <f t="shared" si="84"/>
        <v>55</v>
      </c>
      <c r="AA544" s="41">
        <f t="shared" si="85"/>
        <v>6</v>
      </c>
      <c r="AB544" s="101">
        <f t="shared" si="86"/>
        <v>0.10909090909090909</v>
      </c>
    </row>
    <row r="545" spans="1:28" hidden="1" x14ac:dyDescent="0.25">
      <c r="A545" s="28" t="s">
        <v>131</v>
      </c>
      <c r="B545" s="159">
        <v>519</v>
      </c>
      <c r="C545" s="51">
        <v>6</v>
      </c>
      <c r="D545" s="318"/>
      <c r="E545" s="51"/>
      <c r="F545" s="318" t="s">
        <v>328</v>
      </c>
      <c r="G545" s="141" t="str">
        <f t="shared" si="83"/>
        <v>rk_16</v>
      </c>
      <c r="H545" s="141" t="s">
        <v>620</v>
      </c>
      <c r="I545" s="139">
        <v>43263</v>
      </c>
      <c r="J545" s="48" t="s">
        <v>141</v>
      </c>
      <c r="K545" s="174" t="s">
        <v>123</v>
      </c>
      <c r="L545" s="51"/>
      <c r="M545" s="152"/>
      <c r="N545" s="43">
        <v>0.64930555555555558</v>
      </c>
      <c r="O545" s="51">
        <v>3</v>
      </c>
      <c r="P545" s="51" t="s">
        <v>14</v>
      </c>
      <c r="Q545" s="51"/>
      <c r="R545" s="51"/>
      <c r="S545" s="51"/>
      <c r="T545" s="97">
        <f t="shared" si="87"/>
        <v>0.64583333333333326</v>
      </c>
      <c r="U545" s="97">
        <f t="shared" si="88"/>
        <v>0.625</v>
      </c>
      <c r="V545" s="41" t="str">
        <f>IFERROR(VLOOKUP(L545,'[1]ZESTAWIENIE NUMERÓW BOCZNYCH'!$A:$B,1,0),"")</f>
        <v/>
      </c>
      <c r="W545" s="51" t="str">
        <f>IFERROR(VLOOKUP(V545,'[1]ZESTAWIENIE NUMERÓW BOCZNYCH'!$A:$B,2,0),P545)</f>
        <v>AK</v>
      </c>
      <c r="X545" s="51">
        <f>VLOOKUP(W545,'[1]LICZBA MIEJSC'!$A:$C,2,0)</f>
        <v>20</v>
      </c>
      <c r="Y545" s="51">
        <f>VLOOKUP(W545,'[1]LICZBA MIEJSC'!$A:$C,3,0)</f>
        <v>60</v>
      </c>
      <c r="Z545" s="51">
        <f t="shared" si="84"/>
        <v>80</v>
      </c>
      <c r="AA545" s="41">
        <f t="shared" si="85"/>
        <v>18</v>
      </c>
      <c r="AB545" s="101">
        <f t="shared" si="86"/>
        <v>0.22500000000000001</v>
      </c>
    </row>
    <row r="546" spans="1:28" hidden="1" x14ac:dyDescent="0.25">
      <c r="A546" s="28" t="s">
        <v>131</v>
      </c>
      <c r="B546" s="159">
        <v>527</v>
      </c>
      <c r="C546" s="51">
        <v>6</v>
      </c>
      <c r="D546" s="318"/>
      <c r="E546" s="51"/>
      <c r="F546" s="318" t="s">
        <v>328</v>
      </c>
      <c r="G546" s="141" t="str">
        <f t="shared" si="83"/>
        <v>rk_16</v>
      </c>
      <c r="H546" s="141" t="s">
        <v>622</v>
      </c>
      <c r="I546" s="139">
        <v>43263</v>
      </c>
      <c r="J546" s="48" t="s">
        <v>141</v>
      </c>
      <c r="K546" s="168" t="s">
        <v>337</v>
      </c>
      <c r="L546" s="51"/>
      <c r="M546" s="152"/>
      <c r="N546" s="43">
        <v>0.68125000000000002</v>
      </c>
      <c r="O546" s="51">
        <v>1</v>
      </c>
      <c r="P546" s="51" t="s">
        <v>12</v>
      </c>
      <c r="Q546" s="51"/>
      <c r="R546" s="51"/>
      <c r="S546" s="51"/>
      <c r="T546" s="97">
        <f t="shared" si="87"/>
        <v>0.67708333333333326</v>
      </c>
      <c r="U546" s="97">
        <f t="shared" si="88"/>
        <v>0.66666666666666663</v>
      </c>
      <c r="V546" s="41" t="str">
        <f>IFERROR(VLOOKUP(L546,'[1]ZESTAWIENIE NUMERÓW BOCZNYCH'!$A:$B,1,0),"")</f>
        <v/>
      </c>
      <c r="W546" s="51" t="str">
        <f>IFERROR(VLOOKUP(V546,'[1]ZESTAWIENIE NUMERÓW BOCZNYCH'!$A:$B,2,0),P546)</f>
        <v>T</v>
      </c>
      <c r="X546" s="51">
        <f>VLOOKUP(W546,'[1]LICZBA MIEJSC'!$A:$C,2,0)</f>
        <v>55</v>
      </c>
      <c r="Y546" s="51">
        <f>VLOOKUP(W546,'[1]LICZBA MIEJSC'!$A:$C,3,0)</f>
        <v>0</v>
      </c>
      <c r="Z546" s="51">
        <f t="shared" si="84"/>
        <v>55</v>
      </c>
      <c r="AA546" s="41">
        <f t="shared" si="85"/>
        <v>6</v>
      </c>
      <c r="AB546" s="101">
        <f t="shared" si="86"/>
        <v>0.10909090909090909</v>
      </c>
    </row>
    <row r="547" spans="1:28" hidden="1" x14ac:dyDescent="0.25">
      <c r="A547" s="28" t="s">
        <v>131</v>
      </c>
      <c r="B547" s="159">
        <v>528</v>
      </c>
      <c r="C547" s="51">
        <v>6</v>
      </c>
      <c r="D547" s="318"/>
      <c r="E547" s="51"/>
      <c r="F547" s="318" t="s">
        <v>328</v>
      </c>
      <c r="G547" s="141" t="str">
        <f t="shared" si="83"/>
        <v>rk_16</v>
      </c>
      <c r="H547" s="141" t="s">
        <v>620</v>
      </c>
      <c r="I547" s="139">
        <v>43263</v>
      </c>
      <c r="J547" s="313" t="s">
        <v>141</v>
      </c>
      <c r="K547" s="140" t="s">
        <v>294</v>
      </c>
      <c r="L547" s="51"/>
      <c r="M547" s="157"/>
      <c r="N547" s="43">
        <v>0.68611111111111101</v>
      </c>
      <c r="O547" s="51">
        <v>1</v>
      </c>
      <c r="P547" s="51" t="s">
        <v>12</v>
      </c>
      <c r="Q547" s="51"/>
      <c r="R547" s="51"/>
      <c r="S547" s="51"/>
      <c r="T547" s="97">
        <f t="shared" si="87"/>
        <v>0.67708333333333326</v>
      </c>
      <c r="U547" s="97">
        <f t="shared" si="88"/>
        <v>0.66666666666666663</v>
      </c>
      <c r="V547" s="41" t="str">
        <f>IFERROR(VLOOKUP(L547,'[1]ZESTAWIENIE NUMERÓW BOCZNYCH'!$A:$B,1,0),"")</f>
        <v/>
      </c>
      <c r="W547" s="51" t="str">
        <f>IFERROR(VLOOKUP(V547,'[1]ZESTAWIENIE NUMERÓW BOCZNYCH'!$A:$B,2,0),P547)</f>
        <v>T</v>
      </c>
      <c r="X547" s="51">
        <f>VLOOKUP(W547,'[1]LICZBA MIEJSC'!$A:$C,2,0)</f>
        <v>55</v>
      </c>
      <c r="Y547" s="51">
        <f>VLOOKUP(W547,'[1]LICZBA MIEJSC'!$A:$C,3,0)</f>
        <v>0</v>
      </c>
      <c r="Z547" s="51">
        <f t="shared" si="84"/>
        <v>55</v>
      </c>
      <c r="AA547" s="41">
        <f t="shared" si="85"/>
        <v>6</v>
      </c>
      <c r="AB547" s="101">
        <f t="shared" si="86"/>
        <v>0.10909090909090909</v>
      </c>
    </row>
    <row r="548" spans="1:28" hidden="1" x14ac:dyDescent="0.25">
      <c r="A548" s="28" t="s">
        <v>342</v>
      </c>
      <c r="B548" s="159">
        <v>600</v>
      </c>
      <c r="C548" s="51">
        <v>3</v>
      </c>
      <c r="D548" s="51"/>
      <c r="E548" s="51"/>
      <c r="F548" s="51" t="s">
        <v>343</v>
      </c>
      <c r="G548" s="141" t="str">
        <f t="shared" si="83"/>
        <v>rk_17</v>
      </c>
      <c r="H548" s="141" t="s">
        <v>619</v>
      </c>
      <c r="I548" s="153">
        <v>43271</v>
      </c>
      <c r="J548" s="317" t="s">
        <v>157</v>
      </c>
      <c r="K548" s="168" t="s">
        <v>360</v>
      </c>
      <c r="L548" s="318"/>
      <c r="M548" s="141" t="s">
        <v>361</v>
      </c>
      <c r="N548" s="43">
        <v>0.68194444444444446</v>
      </c>
      <c r="O548" s="51">
        <v>5</v>
      </c>
      <c r="P548" s="51" t="s">
        <v>12</v>
      </c>
      <c r="Q548" s="51"/>
      <c r="R548" s="51"/>
      <c r="S548" s="51"/>
      <c r="T548" s="97">
        <f t="shared" si="87"/>
        <v>0.67708333333333326</v>
      </c>
      <c r="U548" s="97">
        <f t="shared" si="88"/>
        <v>0.66666666666666663</v>
      </c>
      <c r="V548" s="41" t="str">
        <f>IFERROR(VLOOKUP(L548,'[1]ZESTAWIENIE NUMERÓW BOCZNYCH'!$A:$B,1,0),"")</f>
        <v/>
      </c>
      <c r="W548" s="51" t="str">
        <f>IFERROR(VLOOKUP(V548,'[1]ZESTAWIENIE NUMERÓW BOCZNYCH'!$A:$B,2,0),P548)</f>
        <v>T</v>
      </c>
      <c r="X548" s="51">
        <f>VLOOKUP(W548,'[1]LICZBA MIEJSC'!$A:$C,2,0)</f>
        <v>55</v>
      </c>
      <c r="Y548" s="51">
        <f>VLOOKUP(W548,'[1]LICZBA MIEJSC'!$A:$C,3,0)</f>
        <v>0</v>
      </c>
      <c r="Z548" s="51">
        <f t="shared" si="84"/>
        <v>55</v>
      </c>
      <c r="AA548" s="41">
        <f t="shared" si="85"/>
        <v>50</v>
      </c>
      <c r="AB548" s="101">
        <f t="shared" si="86"/>
        <v>0.90909090909090906</v>
      </c>
    </row>
    <row r="549" spans="1:28" hidden="1" x14ac:dyDescent="0.25">
      <c r="A549" s="28" t="s">
        <v>342</v>
      </c>
      <c r="B549" s="159">
        <v>554</v>
      </c>
      <c r="C549" s="51">
        <v>1</v>
      </c>
      <c r="D549" s="51"/>
      <c r="E549" s="51"/>
      <c r="F549" s="51" t="s">
        <v>343</v>
      </c>
      <c r="G549" s="141" t="str">
        <f t="shared" si="83"/>
        <v>rk_17</v>
      </c>
      <c r="H549" s="141" t="s">
        <v>619</v>
      </c>
      <c r="I549" s="153">
        <v>43271</v>
      </c>
      <c r="J549" s="313" t="s">
        <v>141</v>
      </c>
      <c r="K549" s="168" t="s">
        <v>348</v>
      </c>
      <c r="L549" s="318"/>
      <c r="M549" s="141" t="s">
        <v>351</v>
      </c>
      <c r="N549" s="43">
        <v>0.29791666666666666</v>
      </c>
      <c r="O549" s="51">
        <v>5</v>
      </c>
      <c r="P549" s="51" t="s">
        <v>13</v>
      </c>
      <c r="Q549" s="51"/>
      <c r="R549" s="51"/>
      <c r="S549" s="51"/>
      <c r="T549" s="97">
        <f t="shared" si="87"/>
        <v>0.29166666666666663</v>
      </c>
      <c r="U549" s="97">
        <f t="shared" si="88"/>
        <v>0.29166666666666663</v>
      </c>
      <c r="V549" s="41" t="str">
        <f>IFERROR(VLOOKUP(L549,'[1]ZESTAWIENIE NUMERÓW BOCZNYCH'!$A:$B,1,0),"")</f>
        <v/>
      </c>
      <c r="W549" s="51" t="str">
        <f>IFERROR(VLOOKUP(V549,'[1]ZESTAWIENIE NUMERÓW BOCZNYCH'!$A:$B,2,0),P549)</f>
        <v>AZ</v>
      </c>
      <c r="X549" s="51">
        <f>VLOOKUP(W549,'[1]LICZBA MIEJSC'!$A:$C,2,0)</f>
        <v>40</v>
      </c>
      <c r="Y549" s="51">
        <f>VLOOKUP(W549,'[1]LICZBA MIEJSC'!$A:$C,3,0)</f>
        <v>60</v>
      </c>
      <c r="Z549" s="51">
        <f t="shared" si="84"/>
        <v>100</v>
      </c>
      <c r="AA549" s="41">
        <f t="shared" si="85"/>
        <v>90</v>
      </c>
      <c r="AB549" s="101">
        <f t="shared" si="86"/>
        <v>0.9</v>
      </c>
    </row>
    <row r="550" spans="1:28" hidden="1" x14ac:dyDescent="0.25">
      <c r="A550" s="28" t="s">
        <v>342</v>
      </c>
      <c r="B550" s="159">
        <v>583</v>
      </c>
      <c r="C550" s="51">
        <v>2</v>
      </c>
      <c r="D550" s="51"/>
      <c r="E550" s="51"/>
      <c r="F550" s="51" t="s">
        <v>343</v>
      </c>
      <c r="G550" s="141" t="str">
        <f t="shared" si="83"/>
        <v>rk_17</v>
      </c>
      <c r="H550" s="141" t="s">
        <v>619</v>
      </c>
      <c r="I550" s="153">
        <v>43271</v>
      </c>
      <c r="J550" s="99" t="s">
        <v>141</v>
      </c>
      <c r="K550" s="140" t="s">
        <v>356</v>
      </c>
      <c r="L550" s="314"/>
      <c r="M550" s="157" t="s">
        <v>357</v>
      </c>
      <c r="N550" s="43">
        <v>0.60347222222222219</v>
      </c>
      <c r="O550" s="51">
        <v>3</v>
      </c>
      <c r="P550" s="51" t="s">
        <v>12</v>
      </c>
      <c r="Q550" s="51"/>
      <c r="R550" s="51"/>
      <c r="S550" s="51"/>
      <c r="T550" s="97">
        <f t="shared" si="87"/>
        <v>0.59375</v>
      </c>
      <c r="U550" s="97">
        <f t="shared" si="88"/>
        <v>0.58333333333333326</v>
      </c>
      <c r="V550" s="41" t="str">
        <f>IFERROR(VLOOKUP(L550,'[1]ZESTAWIENIE NUMERÓW BOCZNYCH'!$A:$B,1,0),"")</f>
        <v/>
      </c>
      <c r="W550" s="51" t="str">
        <f>IFERROR(VLOOKUP(V550,'[1]ZESTAWIENIE NUMERÓW BOCZNYCH'!$A:$B,2,0),P550)</f>
        <v>T</v>
      </c>
      <c r="X550" s="51">
        <f>VLOOKUP(W550,'[1]LICZBA MIEJSC'!$A:$C,2,0)</f>
        <v>55</v>
      </c>
      <c r="Y550" s="51">
        <f>VLOOKUP(W550,'[1]LICZBA MIEJSC'!$A:$C,3,0)</f>
        <v>0</v>
      </c>
      <c r="Z550" s="51">
        <f t="shared" si="84"/>
        <v>55</v>
      </c>
      <c r="AA550" s="41">
        <f t="shared" si="85"/>
        <v>50</v>
      </c>
      <c r="AB550" s="101">
        <f t="shared" si="86"/>
        <v>0.90909090909090906</v>
      </c>
    </row>
    <row r="551" spans="1:28" hidden="1" x14ac:dyDescent="0.25">
      <c r="A551" s="28" t="s">
        <v>342</v>
      </c>
      <c r="B551" s="159">
        <v>598</v>
      </c>
      <c r="C551" s="51">
        <v>3</v>
      </c>
      <c r="D551" s="51"/>
      <c r="E551" s="51"/>
      <c r="F551" s="51" t="s">
        <v>343</v>
      </c>
      <c r="G551" s="141" t="str">
        <f t="shared" si="83"/>
        <v>rk_17</v>
      </c>
      <c r="H551" s="141" t="s">
        <v>619</v>
      </c>
      <c r="I551" s="153">
        <v>43271</v>
      </c>
      <c r="J551" s="316" t="s">
        <v>141</v>
      </c>
      <c r="K551" s="140" t="s">
        <v>359</v>
      </c>
      <c r="L551" s="314"/>
      <c r="M551" s="157" t="s">
        <v>357</v>
      </c>
      <c r="N551" s="43">
        <v>0.6694444444444444</v>
      </c>
      <c r="O551" s="51">
        <v>5</v>
      </c>
      <c r="P551" s="51" t="s">
        <v>16</v>
      </c>
      <c r="Q551" s="51"/>
      <c r="R551" s="51"/>
      <c r="S551" s="51"/>
      <c r="T551" s="97">
        <f t="shared" si="87"/>
        <v>0.66666666666666663</v>
      </c>
      <c r="U551" s="97">
        <f t="shared" si="88"/>
        <v>0.66666666666666663</v>
      </c>
      <c r="V551" s="41" t="str">
        <f>IFERROR(VLOOKUP(L551,'[1]ZESTAWIENIE NUMERÓW BOCZNYCH'!$A:$B,1,0),"")</f>
        <v/>
      </c>
      <c r="W551" s="51" t="str">
        <f>IFERROR(VLOOKUP(V551,'[1]ZESTAWIENIE NUMERÓW BOCZNYCH'!$A:$B,2,0),P551)</f>
        <v>B</v>
      </c>
      <c r="X551" s="51">
        <f>VLOOKUP(W551,'[1]LICZBA MIEJSC'!$A:$C,2,0)</f>
        <v>20</v>
      </c>
      <c r="Y551" s="51">
        <f>VLOOKUP(W551,'[1]LICZBA MIEJSC'!$A:$C,3,0)</f>
        <v>0</v>
      </c>
      <c r="Z551" s="51">
        <f t="shared" si="84"/>
        <v>20</v>
      </c>
      <c r="AA551" s="41">
        <f t="shared" si="85"/>
        <v>18</v>
      </c>
      <c r="AB551" s="101">
        <f t="shared" si="86"/>
        <v>0.9</v>
      </c>
    </row>
    <row r="552" spans="1:28" hidden="1" x14ac:dyDescent="0.25">
      <c r="A552" s="28" t="s">
        <v>342</v>
      </c>
      <c r="B552" s="159">
        <v>571</v>
      </c>
      <c r="C552" s="51">
        <v>1</v>
      </c>
      <c r="D552" s="51"/>
      <c r="E552" s="51"/>
      <c r="F552" s="51" t="s">
        <v>343</v>
      </c>
      <c r="G552" s="141" t="str">
        <f t="shared" si="83"/>
        <v>rk_17</v>
      </c>
      <c r="H552" s="141" t="s">
        <v>619</v>
      </c>
      <c r="I552" s="153">
        <v>43271</v>
      </c>
      <c r="J552" s="316" t="s">
        <v>141</v>
      </c>
      <c r="K552" s="140" t="s">
        <v>347</v>
      </c>
      <c r="L552" s="51"/>
      <c r="M552" s="141" t="s">
        <v>353</v>
      </c>
      <c r="N552" s="43">
        <v>0.3666666666666667</v>
      </c>
      <c r="O552" s="51">
        <v>2</v>
      </c>
      <c r="P552" s="51" t="s">
        <v>12</v>
      </c>
      <c r="Q552" s="51"/>
      <c r="R552" s="51"/>
      <c r="S552" s="51"/>
      <c r="T552" s="97">
        <f t="shared" si="87"/>
        <v>0.36458333333333331</v>
      </c>
      <c r="U552" s="97">
        <f t="shared" si="88"/>
        <v>0.33333333333333331</v>
      </c>
      <c r="V552" s="41" t="str">
        <f>IFERROR(VLOOKUP(L552,'[1]ZESTAWIENIE NUMERÓW BOCZNYCH'!$A:$B,1,0),"")</f>
        <v/>
      </c>
      <c r="W552" s="51" t="str">
        <f>IFERROR(VLOOKUP(V552,'[1]ZESTAWIENIE NUMERÓW BOCZNYCH'!$A:$B,2,0),P552)</f>
        <v>T</v>
      </c>
      <c r="X552" s="51">
        <f>VLOOKUP(W552,'[1]LICZBA MIEJSC'!$A:$C,2,0)</f>
        <v>55</v>
      </c>
      <c r="Y552" s="51">
        <f>VLOOKUP(W552,'[1]LICZBA MIEJSC'!$A:$C,3,0)</f>
        <v>0</v>
      </c>
      <c r="Z552" s="51">
        <f t="shared" si="84"/>
        <v>55</v>
      </c>
      <c r="AA552" s="41">
        <f t="shared" si="85"/>
        <v>28</v>
      </c>
      <c r="AB552" s="101">
        <f t="shared" si="86"/>
        <v>0.50909090909090904</v>
      </c>
    </row>
    <row r="553" spans="1:28" hidden="1" x14ac:dyDescent="0.25">
      <c r="A553" s="28" t="s">
        <v>342</v>
      </c>
      <c r="B553" s="159">
        <v>588</v>
      </c>
      <c r="C553" s="51">
        <v>2</v>
      </c>
      <c r="D553" s="51"/>
      <c r="E553" s="51"/>
      <c r="F553" s="51" t="s">
        <v>343</v>
      </c>
      <c r="G553" s="141" t="str">
        <f t="shared" si="83"/>
        <v>rk_17</v>
      </c>
      <c r="H553" s="141" t="s">
        <v>619</v>
      </c>
      <c r="I553" s="153">
        <v>43271</v>
      </c>
      <c r="J553" s="316" t="s">
        <v>141</v>
      </c>
      <c r="K553" s="140" t="s">
        <v>347</v>
      </c>
      <c r="L553" s="51"/>
      <c r="M553" s="141" t="s">
        <v>353</v>
      </c>
      <c r="N553" s="43">
        <v>0.62638888888888888</v>
      </c>
      <c r="O553" s="51">
        <v>5</v>
      </c>
      <c r="P553" s="51" t="s">
        <v>12</v>
      </c>
      <c r="Q553" s="51"/>
      <c r="R553" s="51"/>
      <c r="S553" s="51"/>
      <c r="T553" s="97">
        <f t="shared" si="87"/>
        <v>0.625</v>
      </c>
      <c r="U553" s="97">
        <f t="shared" si="88"/>
        <v>0.625</v>
      </c>
      <c r="V553" s="41" t="str">
        <f>IFERROR(VLOOKUP(L553,'[1]ZESTAWIENIE NUMERÓW BOCZNYCH'!$A:$B,1,0),"")</f>
        <v/>
      </c>
      <c r="W553" s="51" t="str">
        <f>IFERROR(VLOOKUP(V553,'[1]ZESTAWIENIE NUMERÓW BOCZNYCH'!$A:$B,2,0),P553)</f>
        <v>T</v>
      </c>
      <c r="X553" s="51">
        <f>VLOOKUP(W553,'[1]LICZBA MIEJSC'!$A:$C,2,0)</f>
        <v>55</v>
      </c>
      <c r="Y553" s="51">
        <f>VLOOKUP(W553,'[1]LICZBA MIEJSC'!$A:$C,3,0)</f>
        <v>0</v>
      </c>
      <c r="Z553" s="51">
        <f t="shared" si="84"/>
        <v>55</v>
      </c>
      <c r="AA553" s="41">
        <f t="shared" si="85"/>
        <v>50</v>
      </c>
      <c r="AB553" s="101">
        <f t="shared" si="86"/>
        <v>0.90909090909090906</v>
      </c>
    </row>
    <row r="554" spans="1:28" hidden="1" x14ac:dyDescent="0.25">
      <c r="A554" s="28" t="s">
        <v>342</v>
      </c>
      <c r="B554" s="159">
        <v>597</v>
      </c>
      <c r="C554" s="51">
        <v>2</v>
      </c>
      <c r="D554" s="51"/>
      <c r="E554" s="51"/>
      <c r="F554" s="51" t="s">
        <v>343</v>
      </c>
      <c r="G554" s="141" t="str">
        <f t="shared" si="83"/>
        <v>rk_17</v>
      </c>
      <c r="H554" s="141" t="s">
        <v>619</v>
      </c>
      <c r="I554" s="153">
        <v>43271</v>
      </c>
      <c r="J554" s="316" t="s">
        <v>141</v>
      </c>
      <c r="K554" s="140" t="s">
        <v>347</v>
      </c>
      <c r="L554" s="314"/>
      <c r="M554" s="157" t="s">
        <v>353</v>
      </c>
      <c r="N554" s="43">
        <v>0.66875000000000007</v>
      </c>
      <c r="O554" s="51">
        <v>4</v>
      </c>
      <c r="P554" s="51" t="s">
        <v>12</v>
      </c>
      <c r="Q554" s="51"/>
      <c r="R554" s="51"/>
      <c r="S554" s="51"/>
      <c r="T554" s="97">
        <f t="shared" si="87"/>
        <v>0.66666666666666663</v>
      </c>
      <c r="U554" s="97">
        <f t="shared" si="88"/>
        <v>0.66666666666666663</v>
      </c>
      <c r="V554" s="41" t="str">
        <f>IFERROR(VLOOKUP(L554,'[1]ZESTAWIENIE NUMERÓW BOCZNYCH'!$A:$B,1,0),"")</f>
        <v/>
      </c>
      <c r="W554" s="51" t="str">
        <f>IFERROR(VLOOKUP(V554,'[1]ZESTAWIENIE NUMERÓW BOCZNYCH'!$A:$B,2,0),P554)</f>
        <v>T</v>
      </c>
      <c r="X554" s="51">
        <f>VLOOKUP(W554,'[1]LICZBA MIEJSC'!$A:$C,2,0)</f>
        <v>55</v>
      </c>
      <c r="Y554" s="51">
        <f>VLOOKUP(W554,'[1]LICZBA MIEJSC'!$A:$C,3,0)</f>
        <v>0</v>
      </c>
      <c r="Z554" s="51">
        <f t="shared" si="84"/>
        <v>55</v>
      </c>
      <c r="AA554" s="41">
        <f t="shared" si="85"/>
        <v>55</v>
      </c>
      <c r="AB554" s="101">
        <f t="shared" si="86"/>
        <v>1</v>
      </c>
    </row>
    <row r="555" spans="1:28" hidden="1" x14ac:dyDescent="0.25">
      <c r="A555" s="28" t="s">
        <v>342</v>
      </c>
      <c r="B555" s="159">
        <v>605</v>
      </c>
      <c r="C555" s="51">
        <v>3</v>
      </c>
      <c r="D555" s="51"/>
      <c r="E555" s="51"/>
      <c r="F555" s="51" t="s">
        <v>343</v>
      </c>
      <c r="G555" s="141" t="str">
        <f t="shared" si="83"/>
        <v>rk_17</v>
      </c>
      <c r="H555" s="141" t="s">
        <v>619</v>
      </c>
      <c r="I555" s="153">
        <v>43271</v>
      </c>
      <c r="J555" s="316" t="s">
        <v>141</v>
      </c>
      <c r="K555" s="140" t="s">
        <v>347</v>
      </c>
      <c r="L555" s="51"/>
      <c r="M555" s="141" t="s">
        <v>353</v>
      </c>
      <c r="N555" s="43">
        <v>0.70972222222222225</v>
      </c>
      <c r="O555" s="51">
        <v>3</v>
      </c>
      <c r="P555" s="51" t="s">
        <v>12</v>
      </c>
      <c r="Q555" s="51"/>
      <c r="R555" s="51"/>
      <c r="S555" s="51"/>
      <c r="T555" s="97">
        <f t="shared" si="87"/>
        <v>0.70833333333333326</v>
      </c>
      <c r="U555" s="97">
        <f t="shared" si="88"/>
        <v>0.70833333333333326</v>
      </c>
      <c r="V555" s="41" t="str">
        <f>IFERROR(VLOOKUP(L555,'[1]ZESTAWIENIE NUMERÓW BOCZNYCH'!$A:$B,1,0),"")</f>
        <v/>
      </c>
      <c r="W555" s="51" t="str">
        <f>IFERROR(VLOOKUP(V555,'[1]ZESTAWIENIE NUMERÓW BOCZNYCH'!$A:$B,2,0),P555)</f>
        <v>T</v>
      </c>
      <c r="X555" s="51">
        <f>VLOOKUP(W555,'[1]LICZBA MIEJSC'!$A:$C,2,0)</f>
        <v>55</v>
      </c>
      <c r="Y555" s="51">
        <f>VLOOKUP(W555,'[1]LICZBA MIEJSC'!$A:$C,3,0)</f>
        <v>0</v>
      </c>
      <c r="Z555" s="51">
        <f t="shared" si="84"/>
        <v>55</v>
      </c>
      <c r="AA555" s="41">
        <f t="shared" si="85"/>
        <v>50</v>
      </c>
      <c r="AB555" s="101">
        <f t="shared" si="86"/>
        <v>0.90909090909090906</v>
      </c>
    </row>
    <row r="556" spans="1:28" hidden="1" x14ac:dyDescent="0.25">
      <c r="A556" s="28" t="s">
        <v>342</v>
      </c>
      <c r="B556" s="159">
        <v>613</v>
      </c>
      <c r="C556" s="51">
        <v>3</v>
      </c>
      <c r="D556" s="51"/>
      <c r="E556" s="51"/>
      <c r="F556" s="51" t="s">
        <v>343</v>
      </c>
      <c r="G556" s="141" t="str">
        <f t="shared" si="83"/>
        <v>rk_17</v>
      </c>
      <c r="H556" s="141" t="s">
        <v>619</v>
      </c>
      <c r="I556" s="153">
        <v>43271</v>
      </c>
      <c r="J556" s="99" t="s">
        <v>141</v>
      </c>
      <c r="K556" s="140" t="s">
        <v>347</v>
      </c>
      <c r="L556" s="51"/>
      <c r="M556" s="141" t="s">
        <v>353</v>
      </c>
      <c r="N556" s="43">
        <v>0.74930555555555556</v>
      </c>
      <c r="O556" s="51">
        <v>5</v>
      </c>
      <c r="P556" s="51" t="s">
        <v>12</v>
      </c>
      <c r="Q556" s="51"/>
      <c r="R556" s="51"/>
      <c r="S556" s="51"/>
      <c r="T556" s="97">
        <f t="shared" si="87"/>
        <v>0.73958333333333326</v>
      </c>
      <c r="U556" s="97">
        <f t="shared" si="88"/>
        <v>0.70833333333333326</v>
      </c>
      <c r="V556" s="41" t="str">
        <f>IFERROR(VLOOKUP(L556,'[1]ZESTAWIENIE NUMERÓW BOCZNYCH'!$A:$B,1,0),"")</f>
        <v/>
      </c>
      <c r="W556" s="51" t="str">
        <f>IFERROR(VLOOKUP(V556,'[1]ZESTAWIENIE NUMERÓW BOCZNYCH'!$A:$B,2,0),P556)</f>
        <v>T</v>
      </c>
      <c r="X556" s="51">
        <f>VLOOKUP(W556,'[1]LICZBA MIEJSC'!$A:$C,2,0)</f>
        <v>55</v>
      </c>
      <c r="Y556" s="51">
        <f>VLOOKUP(W556,'[1]LICZBA MIEJSC'!$A:$C,3,0)</f>
        <v>0</v>
      </c>
      <c r="Z556" s="51">
        <f t="shared" si="84"/>
        <v>55</v>
      </c>
      <c r="AA556" s="41">
        <f t="shared" si="85"/>
        <v>50</v>
      </c>
      <c r="AB556" s="101">
        <f t="shared" si="86"/>
        <v>0.90909090909090906</v>
      </c>
    </row>
    <row r="557" spans="1:28" hidden="1" x14ac:dyDescent="0.25">
      <c r="A557" s="28" t="s">
        <v>342</v>
      </c>
      <c r="B557" s="159">
        <v>607</v>
      </c>
      <c r="C557" s="51">
        <v>3</v>
      </c>
      <c r="D557" s="51"/>
      <c r="E557" s="51"/>
      <c r="F557" s="51" t="s">
        <v>343</v>
      </c>
      <c r="G557" s="141" t="str">
        <f t="shared" si="83"/>
        <v>rk_17</v>
      </c>
      <c r="H557" s="141" t="s">
        <v>619</v>
      </c>
      <c r="I557" s="153">
        <v>43271</v>
      </c>
      <c r="J557" s="48" t="s">
        <v>141</v>
      </c>
      <c r="K557" s="168" t="s">
        <v>348</v>
      </c>
      <c r="L557" s="51"/>
      <c r="M557" s="141" t="s">
        <v>362</v>
      </c>
      <c r="N557" s="43">
        <v>0.71805555555555556</v>
      </c>
      <c r="O557" s="51">
        <v>4</v>
      </c>
      <c r="P557" s="51" t="s">
        <v>13</v>
      </c>
      <c r="Q557" s="51"/>
      <c r="R557" s="51"/>
      <c r="S557" s="51"/>
      <c r="T557" s="97">
        <f t="shared" si="87"/>
        <v>0.70833333333333326</v>
      </c>
      <c r="U557" s="97">
        <f t="shared" si="88"/>
        <v>0.70833333333333326</v>
      </c>
      <c r="V557" s="41" t="str">
        <f>IFERROR(VLOOKUP(L557,'[1]ZESTAWIENIE NUMERÓW BOCZNYCH'!$A:$B,1,0),"")</f>
        <v/>
      </c>
      <c r="W557" s="51" t="str">
        <f>IFERROR(VLOOKUP(V557,'[1]ZESTAWIENIE NUMERÓW BOCZNYCH'!$A:$B,2,0),P557)</f>
        <v>AZ</v>
      </c>
      <c r="X557" s="51">
        <f>VLOOKUP(W557,'[1]LICZBA MIEJSC'!$A:$C,2,0)</f>
        <v>40</v>
      </c>
      <c r="Y557" s="51">
        <f>VLOOKUP(W557,'[1]LICZBA MIEJSC'!$A:$C,3,0)</f>
        <v>60</v>
      </c>
      <c r="Z557" s="51">
        <f t="shared" si="84"/>
        <v>100</v>
      </c>
      <c r="AA557" s="41">
        <f t="shared" si="85"/>
        <v>70</v>
      </c>
      <c r="AB557" s="101">
        <f t="shared" si="86"/>
        <v>0.7</v>
      </c>
    </row>
    <row r="558" spans="1:28" hidden="1" x14ac:dyDescent="0.25">
      <c r="A558" s="28" t="s">
        <v>342</v>
      </c>
      <c r="B558" s="159">
        <v>562</v>
      </c>
      <c r="C558" s="51">
        <v>1</v>
      </c>
      <c r="D558" s="51"/>
      <c r="E558" s="51"/>
      <c r="F558" s="51" t="s">
        <v>343</v>
      </c>
      <c r="G558" s="141" t="str">
        <f t="shared" si="83"/>
        <v>rk_17</v>
      </c>
      <c r="H558" s="141" t="s">
        <v>619</v>
      </c>
      <c r="I558" s="153">
        <v>43271</v>
      </c>
      <c r="J558" s="48" t="s">
        <v>141</v>
      </c>
      <c r="K558" s="174" t="s">
        <v>123</v>
      </c>
      <c r="L558" s="51"/>
      <c r="M558" s="141" t="s">
        <v>352</v>
      </c>
      <c r="N558" s="43">
        <v>0.31736111111111115</v>
      </c>
      <c r="O558" s="51">
        <v>1</v>
      </c>
      <c r="P558" s="51" t="s">
        <v>12</v>
      </c>
      <c r="Q558" s="51"/>
      <c r="R558" s="51"/>
      <c r="S558" s="51"/>
      <c r="T558" s="97">
        <f t="shared" si="87"/>
        <v>0.3125</v>
      </c>
      <c r="U558" s="97">
        <f t="shared" si="88"/>
        <v>0.29166666666666663</v>
      </c>
      <c r="V558" s="41" t="str">
        <f>IFERROR(VLOOKUP(L558,'[1]ZESTAWIENIE NUMERÓW BOCZNYCH'!$A:$B,1,0),"")</f>
        <v/>
      </c>
      <c r="W558" s="51" t="str">
        <f>IFERROR(VLOOKUP(V558,'[1]ZESTAWIENIE NUMERÓW BOCZNYCH'!$A:$B,2,0),P558)</f>
        <v>T</v>
      </c>
      <c r="X558" s="51">
        <f>VLOOKUP(W558,'[1]LICZBA MIEJSC'!$A:$C,2,0)</f>
        <v>55</v>
      </c>
      <c r="Y558" s="51">
        <f>VLOOKUP(W558,'[1]LICZBA MIEJSC'!$A:$C,3,0)</f>
        <v>0</v>
      </c>
      <c r="Z558" s="51">
        <f t="shared" si="84"/>
        <v>55</v>
      </c>
      <c r="AA558" s="41">
        <f t="shared" si="85"/>
        <v>6</v>
      </c>
      <c r="AB558" s="101">
        <f t="shared" si="86"/>
        <v>0.10909090909090909</v>
      </c>
    </row>
    <row r="559" spans="1:28" hidden="1" x14ac:dyDescent="0.25">
      <c r="A559" s="28" t="s">
        <v>342</v>
      </c>
      <c r="B559" s="159">
        <v>552</v>
      </c>
      <c r="C559" s="51">
        <v>1</v>
      </c>
      <c r="D559" s="51"/>
      <c r="E559" s="51"/>
      <c r="F559" s="51" t="s">
        <v>343</v>
      </c>
      <c r="G559" s="141" t="str">
        <f t="shared" si="83"/>
        <v>rk_17</v>
      </c>
      <c r="H559" s="141" t="s">
        <v>620</v>
      </c>
      <c r="I559" s="153">
        <v>43271</v>
      </c>
      <c r="J559" s="48" t="s">
        <v>141</v>
      </c>
      <c r="K559" s="168" t="s">
        <v>348</v>
      </c>
      <c r="L559" s="51"/>
      <c r="M559" s="141" t="s">
        <v>349</v>
      </c>
      <c r="N559" s="43">
        <v>0.28402777777777777</v>
      </c>
      <c r="O559" s="51">
        <v>4</v>
      </c>
      <c r="P559" s="51" t="s">
        <v>13</v>
      </c>
      <c r="Q559" s="51"/>
      <c r="R559" s="51"/>
      <c r="S559" s="51"/>
      <c r="T559" s="97">
        <f t="shared" si="87"/>
        <v>0.28125</v>
      </c>
      <c r="U559" s="97">
        <f t="shared" si="88"/>
        <v>0.25</v>
      </c>
      <c r="V559" s="41" t="str">
        <f>IFERROR(VLOOKUP(L559,'[1]ZESTAWIENIE NUMERÓW BOCZNYCH'!$A:$B,1,0),"")</f>
        <v/>
      </c>
      <c r="W559" s="51" t="str">
        <f>IFERROR(VLOOKUP(V559,'[1]ZESTAWIENIE NUMERÓW BOCZNYCH'!$A:$B,2,0),P559)</f>
        <v>AZ</v>
      </c>
      <c r="X559" s="51">
        <f>VLOOKUP(W559,'[1]LICZBA MIEJSC'!$A:$C,2,0)</f>
        <v>40</v>
      </c>
      <c r="Y559" s="51">
        <f>VLOOKUP(W559,'[1]LICZBA MIEJSC'!$A:$C,3,0)</f>
        <v>60</v>
      </c>
      <c r="Z559" s="51">
        <f t="shared" si="84"/>
        <v>100</v>
      </c>
      <c r="AA559" s="41">
        <f t="shared" si="85"/>
        <v>70</v>
      </c>
      <c r="AB559" s="101">
        <f t="shared" si="86"/>
        <v>0.7</v>
      </c>
    </row>
    <row r="560" spans="1:28" hidden="1" x14ac:dyDescent="0.25">
      <c r="A560" s="28" t="s">
        <v>342</v>
      </c>
      <c r="B560" s="159">
        <v>553</v>
      </c>
      <c r="C560" s="51">
        <v>1</v>
      </c>
      <c r="D560" s="51"/>
      <c r="E560" s="51"/>
      <c r="F560" s="51" t="s">
        <v>343</v>
      </c>
      <c r="G560" s="141" t="str">
        <f t="shared" si="83"/>
        <v>rk_17</v>
      </c>
      <c r="H560" s="141" t="s">
        <v>620</v>
      </c>
      <c r="I560" s="153">
        <v>43271</v>
      </c>
      <c r="J560" s="48" t="s">
        <v>141</v>
      </c>
      <c r="K560" s="168" t="s">
        <v>350</v>
      </c>
      <c r="L560" s="51"/>
      <c r="M560" s="141" t="s">
        <v>349</v>
      </c>
      <c r="N560" s="43">
        <v>0.28680555555555554</v>
      </c>
      <c r="O560" s="51">
        <v>0</v>
      </c>
      <c r="P560" s="51" t="s">
        <v>16</v>
      </c>
      <c r="Q560" s="51"/>
      <c r="R560" s="51"/>
      <c r="S560" s="51"/>
      <c r="T560" s="97">
        <f t="shared" si="87"/>
        <v>0.28125</v>
      </c>
      <c r="U560" s="97">
        <f t="shared" si="88"/>
        <v>0.25</v>
      </c>
      <c r="V560" s="41" t="str">
        <f>IFERROR(VLOOKUP(L560,'[1]ZESTAWIENIE NUMERÓW BOCZNYCH'!$A:$B,1,0),"")</f>
        <v/>
      </c>
      <c r="W560" s="51" t="str">
        <f>IFERROR(VLOOKUP(V560,'[1]ZESTAWIENIE NUMERÓW BOCZNYCH'!$A:$B,2,0),P560)</f>
        <v>B</v>
      </c>
      <c r="X560" s="51">
        <f>VLOOKUP(W560,'[1]LICZBA MIEJSC'!$A:$C,2,0)</f>
        <v>20</v>
      </c>
      <c r="Y560" s="51">
        <f>VLOOKUP(W560,'[1]LICZBA MIEJSC'!$A:$C,3,0)</f>
        <v>0</v>
      </c>
      <c r="Z560" s="51">
        <f t="shared" si="84"/>
        <v>20</v>
      </c>
      <c r="AA560" s="41">
        <f t="shared" si="85"/>
        <v>0</v>
      </c>
      <c r="AB560" s="101">
        <f t="shared" si="86"/>
        <v>0</v>
      </c>
    </row>
    <row r="561" spans="1:28" hidden="1" x14ac:dyDescent="0.25">
      <c r="A561" s="28" t="s">
        <v>342</v>
      </c>
      <c r="B561" s="159">
        <v>557</v>
      </c>
      <c r="C561" s="51">
        <v>1</v>
      </c>
      <c r="D561" s="51"/>
      <c r="E561" s="51"/>
      <c r="F561" s="51" t="s">
        <v>343</v>
      </c>
      <c r="G561" s="141" t="str">
        <f t="shared" si="83"/>
        <v>rk_17</v>
      </c>
      <c r="H561" s="141" t="s">
        <v>620</v>
      </c>
      <c r="I561" s="153">
        <v>43271</v>
      </c>
      <c r="J561" s="48" t="s">
        <v>141</v>
      </c>
      <c r="K561" s="168" t="s">
        <v>348</v>
      </c>
      <c r="L561" s="51"/>
      <c r="M561" s="141" t="s">
        <v>349</v>
      </c>
      <c r="N561" s="43">
        <v>0.3</v>
      </c>
      <c r="O561" s="51">
        <v>0</v>
      </c>
      <c r="P561" s="51" t="s">
        <v>13</v>
      </c>
      <c r="Q561" s="51"/>
      <c r="R561" s="51"/>
      <c r="S561" s="51"/>
      <c r="T561" s="97">
        <f t="shared" si="87"/>
        <v>0.29166666666666663</v>
      </c>
      <c r="U561" s="97">
        <f t="shared" si="88"/>
        <v>0.29166666666666663</v>
      </c>
      <c r="V561" s="41" t="str">
        <f>IFERROR(VLOOKUP(L561,'[1]ZESTAWIENIE NUMERÓW BOCZNYCH'!$A:$B,1,0),"")</f>
        <v/>
      </c>
      <c r="W561" s="51" t="str">
        <f>IFERROR(VLOOKUP(V561,'[1]ZESTAWIENIE NUMERÓW BOCZNYCH'!$A:$B,2,0),P561)</f>
        <v>AZ</v>
      </c>
      <c r="X561" s="51">
        <f>VLOOKUP(W561,'[1]LICZBA MIEJSC'!$A:$C,2,0)</f>
        <v>40</v>
      </c>
      <c r="Y561" s="51">
        <f>VLOOKUP(W561,'[1]LICZBA MIEJSC'!$A:$C,3,0)</f>
        <v>60</v>
      </c>
      <c r="Z561" s="51">
        <f t="shared" si="84"/>
        <v>100</v>
      </c>
      <c r="AA561" s="41">
        <f t="shared" si="85"/>
        <v>0</v>
      </c>
      <c r="AB561" s="101">
        <f t="shared" si="86"/>
        <v>0</v>
      </c>
    </row>
    <row r="562" spans="1:28" hidden="1" x14ac:dyDescent="0.25">
      <c r="A562" s="28" t="s">
        <v>342</v>
      </c>
      <c r="B562" s="159">
        <v>560</v>
      </c>
      <c r="C562" s="51">
        <v>1</v>
      </c>
      <c r="D562" s="120"/>
      <c r="E562" s="51"/>
      <c r="F562" s="120" t="s">
        <v>343</v>
      </c>
      <c r="G562" s="141" t="str">
        <f t="shared" si="83"/>
        <v>rk_17</v>
      </c>
      <c r="H562" s="141" t="s">
        <v>620</v>
      </c>
      <c r="I562" s="175">
        <v>43271</v>
      </c>
      <c r="J562" s="48" t="s">
        <v>141</v>
      </c>
      <c r="K562" s="168" t="s">
        <v>350</v>
      </c>
      <c r="L562" s="51"/>
      <c r="M562" s="141" t="s">
        <v>349</v>
      </c>
      <c r="N562" s="43">
        <v>0.31388888888888888</v>
      </c>
      <c r="O562" s="51">
        <v>0</v>
      </c>
      <c r="P562" s="51" t="s">
        <v>16</v>
      </c>
      <c r="Q562" s="51"/>
      <c r="R562" s="51"/>
      <c r="S562" s="51"/>
      <c r="T562" s="97">
        <f t="shared" si="87"/>
        <v>0.3125</v>
      </c>
      <c r="U562" s="97">
        <f t="shared" si="88"/>
        <v>0.29166666666666663</v>
      </c>
      <c r="V562" s="41" t="str">
        <f>IFERROR(VLOOKUP(L562,'[1]ZESTAWIENIE NUMERÓW BOCZNYCH'!$A:$B,1,0),"")</f>
        <v/>
      </c>
      <c r="W562" s="51" t="str">
        <f>IFERROR(VLOOKUP(V562,'[1]ZESTAWIENIE NUMERÓW BOCZNYCH'!$A:$B,2,0),P562)</f>
        <v>B</v>
      </c>
      <c r="X562" s="51">
        <f>VLOOKUP(W562,'[1]LICZBA MIEJSC'!$A:$C,2,0)</f>
        <v>20</v>
      </c>
      <c r="Y562" s="51">
        <f>VLOOKUP(W562,'[1]LICZBA MIEJSC'!$A:$C,3,0)</f>
        <v>0</v>
      </c>
      <c r="Z562" s="51">
        <f t="shared" si="84"/>
        <v>20</v>
      </c>
      <c r="AA562" s="41">
        <f t="shared" si="85"/>
        <v>0</v>
      </c>
      <c r="AB562" s="101">
        <f t="shared" si="86"/>
        <v>0</v>
      </c>
    </row>
    <row r="563" spans="1:28" hidden="1" x14ac:dyDescent="0.25">
      <c r="A563" s="28" t="s">
        <v>342</v>
      </c>
      <c r="B563" s="159">
        <v>564</v>
      </c>
      <c r="C563" s="51">
        <v>1</v>
      </c>
      <c r="D563" s="120"/>
      <c r="E563" s="51"/>
      <c r="F563" s="120" t="s">
        <v>343</v>
      </c>
      <c r="G563" s="141" t="str">
        <f t="shared" si="83"/>
        <v>rk_17</v>
      </c>
      <c r="H563" s="141" t="s">
        <v>620</v>
      </c>
      <c r="I563" s="175">
        <v>43271</v>
      </c>
      <c r="J563" s="48" t="s">
        <v>141</v>
      </c>
      <c r="K563" s="168" t="s">
        <v>350</v>
      </c>
      <c r="L563" s="51"/>
      <c r="M563" s="141" t="s">
        <v>349</v>
      </c>
      <c r="N563" s="43">
        <v>0.33055555555555555</v>
      </c>
      <c r="O563" s="51">
        <v>1</v>
      </c>
      <c r="P563" s="51" t="s">
        <v>16</v>
      </c>
      <c r="Q563" s="51"/>
      <c r="R563" s="51"/>
      <c r="S563" s="51"/>
      <c r="T563" s="97">
        <f t="shared" si="87"/>
        <v>0.32291666666666663</v>
      </c>
      <c r="U563" s="97">
        <f t="shared" si="88"/>
        <v>0.29166666666666663</v>
      </c>
      <c r="V563" s="41" t="str">
        <f>IFERROR(VLOOKUP(L563,'[1]ZESTAWIENIE NUMERÓW BOCZNYCH'!$A:$B,1,0),"")</f>
        <v/>
      </c>
      <c r="W563" s="51" t="str">
        <f>IFERROR(VLOOKUP(V563,'[1]ZESTAWIENIE NUMERÓW BOCZNYCH'!$A:$B,2,0),P563)</f>
        <v>B</v>
      </c>
      <c r="X563" s="51">
        <f>VLOOKUP(W563,'[1]LICZBA MIEJSC'!$A:$C,2,0)</f>
        <v>20</v>
      </c>
      <c r="Y563" s="51">
        <f>VLOOKUP(W563,'[1]LICZBA MIEJSC'!$A:$C,3,0)</f>
        <v>0</v>
      </c>
      <c r="Z563" s="51">
        <f t="shared" si="84"/>
        <v>20</v>
      </c>
      <c r="AA563" s="41">
        <f t="shared" si="85"/>
        <v>2</v>
      </c>
      <c r="AB563" s="101">
        <f t="shared" si="86"/>
        <v>0.1</v>
      </c>
    </row>
    <row r="564" spans="1:28" hidden="1" x14ac:dyDescent="0.25">
      <c r="A564" s="28" t="s">
        <v>342</v>
      </c>
      <c r="B564" s="159">
        <v>570</v>
      </c>
      <c r="C564" s="51">
        <v>2</v>
      </c>
      <c r="D564" s="120"/>
      <c r="E564" s="51"/>
      <c r="F564" s="120" t="s">
        <v>343</v>
      </c>
      <c r="G564" s="141" t="str">
        <f t="shared" si="83"/>
        <v>rk_17</v>
      </c>
      <c r="H564" s="141" t="s">
        <v>620</v>
      </c>
      <c r="I564" s="175">
        <v>43271</v>
      </c>
      <c r="J564" s="313" t="s">
        <v>141</v>
      </c>
      <c r="K564" s="168" t="s">
        <v>350</v>
      </c>
      <c r="L564" s="51"/>
      <c r="M564" s="141" t="s">
        <v>349</v>
      </c>
      <c r="N564" s="43">
        <v>0.36319444444444443</v>
      </c>
      <c r="O564" s="51">
        <v>0</v>
      </c>
      <c r="P564" s="51" t="s">
        <v>16</v>
      </c>
      <c r="Q564" s="51"/>
      <c r="R564" s="51"/>
      <c r="S564" s="51"/>
      <c r="T564" s="97">
        <f t="shared" si="87"/>
        <v>0.35416666666666663</v>
      </c>
      <c r="U564" s="97">
        <f t="shared" si="88"/>
        <v>0.33333333333333331</v>
      </c>
      <c r="V564" s="41" t="str">
        <f>IFERROR(VLOOKUP(L564,'[1]ZESTAWIENIE NUMERÓW BOCZNYCH'!$A:$B,1,0),"")</f>
        <v/>
      </c>
      <c r="W564" s="51" t="str">
        <f>IFERROR(VLOOKUP(V564,'[1]ZESTAWIENIE NUMERÓW BOCZNYCH'!$A:$B,2,0),P564)</f>
        <v>B</v>
      </c>
      <c r="X564" s="51">
        <f>VLOOKUP(W564,'[1]LICZBA MIEJSC'!$A:$C,2,0)</f>
        <v>20</v>
      </c>
      <c r="Y564" s="51">
        <f>VLOOKUP(W564,'[1]LICZBA MIEJSC'!$A:$C,3,0)</f>
        <v>0</v>
      </c>
      <c r="Z564" s="51">
        <f t="shared" si="84"/>
        <v>20</v>
      </c>
      <c r="AA564" s="41">
        <f t="shared" si="85"/>
        <v>0</v>
      </c>
      <c r="AB564" s="101">
        <f t="shared" si="86"/>
        <v>0</v>
      </c>
    </row>
    <row r="565" spans="1:28" hidden="1" x14ac:dyDescent="0.25">
      <c r="A565" s="28" t="s">
        <v>342</v>
      </c>
      <c r="B565" s="159">
        <v>574</v>
      </c>
      <c r="C565" s="51">
        <v>2</v>
      </c>
      <c r="D565" s="120"/>
      <c r="E565" s="51"/>
      <c r="F565" s="120" t="s">
        <v>343</v>
      </c>
      <c r="G565" s="141" t="str">
        <f t="shared" si="83"/>
        <v>rk_17</v>
      </c>
      <c r="H565" s="141" t="s">
        <v>620</v>
      </c>
      <c r="I565" s="175">
        <v>43271</v>
      </c>
      <c r="J565" s="48" t="s">
        <v>141</v>
      </c>
      <c r="K565" s="168" t="s">
        <v>350</v>
      </c>
      <c r="L565" s="51"/>
      <c r="M565" s="141" t="s">
        <v>349</v>
      </c>
      <c r="N565" s="43">
        <v>0.38055555555555554</v>
      </c>
      <c r="O565" s="51">
        <v>2</v>
      </c>
      <c r="P565" s="51" t="s">
        <v>16</v>
      </c>
      <c r="Q565" s="51"/>
      <c r="R565" s="51"/>
      <c r="S565" s="51"/>
      <c r="T565" s="97">
        <f t="shared" si="87"/>
        <v>0.375</v>
      </c>
      <c r="U565" s="97">
        <f t="shared" si="88"/>
        <v>0.375</v>
      </c>
      <c r="V565" s="41" t="str">
        <f>IFERROR(VLOOKUP(L565,'[1]ZESTAWIENIE NUMERÓW BOCZNYCH'!$A:$B,1,0),"")</f>
        <v/>
      </c>
      <c r="W565" s="51" t="str">
        <f>IFERROR(VLOOKUP(V565,'[1]ZESTAWIENIE NUMERÓW BOCZNYCH'!$A:$B,2,0),P565)</f>
        <v>B</v>
      </c>
      <c r="X565" s="51">
        <f>VLOOKUP(W565,'[1]LICZBA MIEJSC'!$A:$C,2,0)</f>
        <v>20</v>
      </c>
      <c r="Y565" s="51">
        <f>VLOOKUP(W565,'[1]LICZBA MIEJSC'!$A:$C,3,0)</f>
        <v>0</v>
      </c>
      <c r="Z565" s="51">
        <f t="shared" si="84"/>
        <v>20</v>
      </c>
      <c r="AA565" s="41">
        <f t="shared" si="85"/>
        <v>10</v>
      </c>
      <c r="AB565" s="101">
        <f t="shared" si="86"/>
        <v>0.5</v>
      </c>
    </row>
    <row r="566" spans="1:28" hidden="1" x14ac:dyDescent="0.25">
      <c r="A566" s="28" t="s">
        <v>342</v>
      </c>
      <c r="B566" s="159">
        <v>578</v>
      </c>
      <c r="C566" s="51">
        <v>2</v>
      </c>
      <c r="D566" s="120"/>
      <c r="E566" s="51"/>
      <c r="F566" s="120" t="s">
        <v>343</v>
      </c>
      <c r="G566" s="141" t="str">
        <f t="shared" si="83"/>
        <v>rk_17</v>
      </c>
      <c r="H566" s="141" t="s">
        <v>620</v>
      </c>
      <c r="I566" s="175">
        <v>43271</v>
      </c>
      <c r="J566" s="313" t="s">
        <v>141</v>
      </c>
      <c r="K566" s="168" t="s">
        <v>350</v>
      </c>
      <c r="L566" s="51"/>
      <c r="M566" s="141" t="s">
        <v>349</v>
      </c>
      <c r="N566" s="43">
        <v>0.4152777777777778</v>
      </c>
      <c r="O566" s="51">
        <v>3</v>
      </c>
      <c r="P566" s="51" t="s">
        <v>16</v>
      </c>
      <c r="Q566" s="51"/>
      <c r="R566" s="51"/>
      <c r="S566" s="51"/>
      <c r="T566" s="97">
        <f t="shared" si="87"/>
        <v>0.40625</v>
      </c>
      <c r="U566" s="97">
        <f t="shared" si="88"/>
        <v>0.375</v>
      </c>
      <c r="V566" s="41" t="str">
        <f>IFERROR(VLOOKUP(L566,'[1]ZESTAWIENIE NUMERÓW BOCZNYCH'!$A:$B,1,0),"")</f>
        <v/>
      </c>
      <c r="W566" s="51" t="str">
        <f>IFERROR(VLOOKUP(V566,'[1]ZESTAWIENIE NUMERÓW BOCZNYCH'!$A:$B,2,0),P566)</f>
        <v>B</v>
      </c>
      <c r="X566" s="51">
        <f>VLOOKUP(W566,'[1]LICZBA MIEJSC'!$A:$C,2,0)</f>
        <v>20</v>
      </c>
      <c r="Y566" s="51">
        <f>VLOOKUP(W566,'[1]LICZBA MIEJSC'!$A:$C,3,0)</f>
        <v>0</v>
      </c>
      <c r="Z566" s="51">
        <f t="shared" si="84"/>
        <v>20</v>
      </c>
      <c r="AA566" s="41">
        <f t="shared" si="85"/>
        <v>18</v>
      </c>
      <c r="AB566" s="101">
        <f t="shared" si="86"/>
        <v>0.9</v>
      </c>
    </row>
    <row r="567" spans="1:28" hidden="1" x14ac:dyDescent="0.25">
      <c r="A567" s="28" t="s">
        <v>342</v>
      </c>
      <c r="B567" s="159">
        <v>579</v>
      </c>
      <c r="C567" s="51">
        <v>2</v>
      </c>
      <c r="D567" s="120"/>
      <c r="E567" s="51"/>
      <c r="F567" s="120" t="s">
        <v>343</v>
      </c>
      <c r="G567" s="141" t="str">
        <f t="shared" si="83"/>
        <v>rk_17</v>
      </c>
      <c r="H567" s="141" t="s">
        <v>620</v>
      </c>
      <c r="I567" s="175">
        <v>43271</v>
      </c>
      <c r="J567" s="48" t="s">
        <v>141</v>
      </c>
      <c r="K567" s="168" t="s">
        <v>350</v>
      </c>
      <c r="L567" s="51"/>
      <c r="M567" s="141" t="s">
        <v>349</v>
      </c>
      <c r="N567" s="43">
        <v>0.58333333333333337</v>
      </c>
      <c r="O567" s="51">
        <v>1</v>
      </c>
      <c r="P567" s="51" t="s">
        <v>16</v>
      </c>
      <c r="Q567" s="51"/>
      <c r="R567" s="51"/>
      <c r="S567" s="51"/>
      <c r="T567" s="97">
        <f t="shared" si="87"/>
        <v>0.58333333333333326</v>
      </c>
      <c r="U567" s="97">
        <f t="shared" si="88"/>
        <v>0.58333333333333326</v>
      </c>
      <c r="V567" s="41" t="str">
        <f>IFERROR(VLOOKUP(L567,'[1]ZESTAWIENIE NUMERÓW BOCZNYCH'!$A:$B,1,0),"")</f>
        <v/>
      </c>
      <c r="W567" s="51" t="str">
        <f>IFERROR(VLOOKUP(V567,'[1]ZESTAWIENIE NUMERÓW BOCZNYCH'!$A:$B,2,0),P567)</f>
        <v>B</v>
      </c>
      <c r="X567" s="51">
        <f>VLOOKUP(W567,'[1]LICZBA MIEJSC'!$A:$C,2,0)</f>
        <v>20</v>
      </c>
      <c r="Y567" s="51">
        <f>VLOOKUP(W567,'[1]LICZBA MIEJSC'!$A:$C,3,0)</f>
        <v>0</v>
      </c>
      <c r="Z567" s="51">
        <f t="shared" si="84"/>
        <v>20</v>
      </c>
      <c r="AA567" s="41">
        <f t="shared" si="85"/>
        <v>2</v>
      </c>
      <c r="AB567" s="101">
        <f t="shared" si="86"/>
        <v>0.1</v>
      </c>
    </row>
    <row r="568" spans="1:28" hidden="1" x14ac:dyDescent="0.25">
      <c r="A568" s="28" t="s">
        <v>342</v>
      </c>
      <c r="B568" s="159">
        <v>587</v>
      </c>
      <c r="C568" s="51">
        <v>2</v>
      </c>
      <c r="D568" s="120"/>
      <c r="E568" s="51"/>
      <c r="F568" s="120" t="s">
        <v>343</v>
      </c>
      <c r="G568" s="141" t="str">
        <f t="shared" si="83"/>
        <v>rk_17</v>
      </c>
      <c r="H568" s="141" t="s">
        <v>620</v>
      </c>
      <c r="I568" s="175">
        <v>43271</v>
      </c>
      <c r="J568" s="48" t="s">
        <v>141</v>
      </c>
      <c r="K568" s="168" t="s">
        <v>350</v>
      </c>
      <c r="L568" s="51"/>
      <c r="M568" s="141" t="s">
        <v>349</v>
      </c>
      <c r="N568" s="43">
        <v>0.62291666666666667</v>
      </c>
      <c r="O568" s="51">
        <v>6</v>
      </c>
      <c r="P568" s="51" t="s">
        <v>16</v>
      </c>
      <c r="Q568" s="51"/>
      <c r="R568" s="51"/>
      <c r="S568" s="51"/>
      <c r="T568" s="97">
        <f t="shared" si="87"/>
        <v>0.61458333333333326</v>
      </c>
      <c r="U568" s="97">
        <f t="shared" si="88"/>
        <v>0.58333333333333326</v>
      </c>
      <c r="V568" s="41" t="str">
        <f>IFERROR(VLOOKUP(L568,'[1]ZESTAWIENIE NUMERÓW BOCZNYCH'!$A:$B,1,0),"")</f>
        <v/>
      </c>
      <c r="W568" s="51" t="str">
        <f>IFERROR(VLOOKUP(V568,'[1]ZESTAWIENIE NUMERÓW BOCZNYCH'!$A:$B,2,0),P568)</f>
        <v>B</v>
      </c>
      <c r="X568" s="51">
        <f>VLOOKUP(W568,'[1]LICZBA MIEJSC'!$A:$C,2,0)</f>
        <v>20</v>
      </c>
      <c r="Y568" s="51">
        <f>VLOOKUP(W568,'[1]LICZBA MIEJSC'!$A:$C,3,0)</f>
        <v>0</v>
      </c>
      <c r="Z568" s="51">
        <f t="shared" si="84"/>
        <v>20</v>
      </c>
      <c r="AA568" s="41">
        <f t="shared" si="85"/>
        <v>22</v>
      </c>
      <c r="AB568" s="101">
        <f t="shared" si="86"/>
        <v>1.1000000000000001</v>
      </c>
    </row>
    <row r="569" spans="1:28" hidden="1" x14ac:dyDescent="0.25">
      <c r="A569" s="28" t="s">
        <v>342</v>
      </c>
      <c r="B569" s="159">
        <v>590</v>
      </c>
      <c r="C569" s="51">
        <v>3</v>
      </c>
      <c r="D569" s="120"/>
      <c r="E569" s="51"/>
      <c r="F569" s="120" t="s">
        <v>343</v>
      </c>
      <c r="G569" s="141" t="str">
        <f t="shared" ref="G569:G632" si="89">IF(ISERROR(RIGHT(LEFT(F569,FIND("_",MID(F569,4,150))+2))*1),LEFT(F569,FIND("_",MID(F569,4,150))+1),LEFT(F569,FIND("_",MID(F569,4,150))+2))</f>
        <v>rk_17</v>
      </c>
      <c r="H569" s="141" t="s">
        <v>620</v>
      </c>
      <c r="I569" s="175">
        <v>43271</v>
      </c>
      <c r="J569" s="313" t="s">
        <v>141</v>
      </c>
      <c r="K569" s="168" t="s">
        <v>348</v>
      </c>
      <c r="L569" s="51"/>
      <c r="M569" s="141" t="s">
        <v>349</v>
      </c>
      <c r="N569" s="43">
        <v>0.63611111111111118</v>
      </c>
      <c r="O569" s="51">
        <v>0</v>
      </c>
      <c r="P569" s="51" t="s">
        <v>13</v>
      </c>
      <c r="Q569" s="51"/>
      <c r="R569" s="51"/>
      <c r="S569" s="51"/>
      <c r="T569" s="97">
        <f t="shared" si="87"/>
        <v>0.63541666666666663</v>
      </c>
      <c r="U569" s="97">
        <f t="shared" si="88"/>
        <v>0.625</v>
      </c>
      <c r="V569" s="41" t="str">
        <f>IFERROR(VLOOKUP(L569,'[1]ZESTAWIENIE NUMERÓW BOCZNYCH'!$A:$B,1,0),"")</f>
        <v/>
      </c>
      <c r="W569" s="51" t="str">
        <f>IFERROR(VLOOKUP(V569,'[1]ZESTAWIENIE NUMERÓW BOCZNYCH'!$A:$B,2,0),P569)</f>
        <v>AZ</v>
      </c>
      <c r="X569" s="51">
        <f>VLOOKUP(W569,'[1]LICZBA MIEJSC'!$A:$C,2,0)</f>
        <v>40</v>
      </c>
      <c r="Y569" s="51">
        <f>VLOOKUP(W569,'[1]LICZBA MIEJSC'!$A:$C,3,0)</f>
        <v>60</v>
      </c>
      <c r="Z569" s="51">
        <f t="shared" ref="Z569:Z632" si="90">X569+Y569</f>
        <v>100</v>
      </c>
      <c r="AA569" s="41">
        <f t="shared" ref="AA569:AA632" si="91">ROUND(IF(O569=$AD$1,0,IF(O569=$AF$1,Z569*0.1,IF(O569=$AH$1,X569/2,IF(O569=$AJ$1,X569*0.9,IF(O569=$AL$1,X569+(Y569*0.5),IF(O569=$AN$1,Z569*0.9,IF(O569=$AP$1,Z569*1.1,"BŁĄD"))))))),0)</f>
        <v>0</v>
      </c>
      <c r="AB569" s="101">
        <f t="shared" ref="AB569:AB632" si="92">AA569/Z569</f>
        <v>0</v>
      </c>
    </row>
    <row r="570" spans="1:28" hidden="1" x14ac:dyDescent="0.25">
      <c r="A570" s="28" t="s">
        <v>342</v>
      </c>
      <c r="B570" s="159">
        <v>596</v>
      </c>
      <c r="C570" s="51">
        <v>3</v>
      </c>
      <c r="D570" s="120"/>
      <c r="E570" s="51"/>
      <c r="F570" s="120" t="s">
        <v>343</v>
      </c>
      <c r="G570" s="141" t="str">
        <f t="shared" si="89"/>
        <v>rk_17</v>
      </c>
      <c r="H570" s="141" t="s">
        <v>620</v>
      </c>
      <c r="I570" s="175">
        <v>43271</v>
      </c>
      <c r="J570" s="48" t="s">
        <v>141</v>
      </c>
      <c r="K570" s="168" t="s">
        <v>350</v>
      </c>
      <c r="L570" s="51"/>
      <c r="M570" s="141" t="s">
        <v>349</v>
      </c>
      <c r="N570" s="43">
        <v>0.65416666666666667</v>
      </c>
      <c r="O570" s="51">
        <v>1</v>
      </c>
      <c r="P570" s="51" t="s">
        <v>16</v>
      </c>
      <c r="Q570" s="51"/>
      <c r="R570" s="51"/>
      <c r="S570" s="51"/>
      <c r="T570" s="97">
        <f t="shared" si="87"/>
        <v>0.64583333333333326</v>
      </c>
      <c r="U570" s="97">
        <f t="shared" si="88"/>
        <v>0.625</v>
      </c>
      <c r="V570" s="41" t="str">
        <f>IFERROR(VLOOKUP(L570,'[1]ZESTAWIENIE NUMERÓW BOCZNYCH'!$A:$B,1,0),"")</f>
        <v/>
      </c>
      <c r="W570" s="51" t="str">
        <f>IFERROR(VLOOKUP(V570,'[1]ZESTAWIENIE NUMERÓW BOCZNYCH'!$A:$B,2,0),P570)</f>
        <v>B</v>
      </c>
      <c r="X570" s="51">
        <f>VLOOKUP(W570,'[1]LICZBA MIEJSC'!$A:$C,2,0)</f>
        <v>20</v>
      </c>
      <c r="Y570" s="51">
        <f>VLOOKUP(W570,'[1]LICZBA MIEJSC'!$A:$C,3,0)</f>
        <v>0</v>
      </c>
      <c r="Z570" s="51">
        <f t="shared" si="90"/>
        <v>20</v>
      </c>
      <c r="AA570" s="41">
        <f t="shared" si="91"/>
        <v>2</v>
      </c>
      <c r="AB570" s="101">
        <f t="shared" si="92"/>
        <v>0.1</v>
      </c>
    </row>
    <row r="571" spans="1:28" hidden="1" x14ac:dyDescent="0.25">
      <c r="A571" s="28" t="s">
        <v>342</v>
      </c>
      <c r="B571" s="159">
        <v>603</v>
      </c>
      <c r="C571" s="51">
        <v>3</v>
      </c>
      <c r="D571" s="120"/>
      <c r="E571" s="51"/>
      <c r="F571" s="120" t="s">
        <v>343</v>
      </c>
      <c r="G571" s="141" t="str">
        <f t="shared" si="89"/>
        <v>rk_17</v>
      </c>
      <c r="H571" s="141" t="s">
        <v>620</v>
      </c>
      <c r="I571" s="175">
        <v>43271</v>
      </c>
      <c r="J571" s="48" t="s">
        <v>141</v>
      </c>
      <c r="K571" s="168" t="s">
        <v>350</v>
      </c>
      <c r="L571" s="51"/>
      <c r="M571" s="141" t="s">
        <v>349</v>
      </c>
      <c r="N571" s="43">
        <v>0.69097222222222221</v>
      </c>
      <c r="O571" s="51">
        <v>3</v>
      </c>
      <c r="P571" s="51" t="s">
        <v>16</v>
      </c>
      <c r="Q571" s="51"/>
      <c r="R571" s="51"/>
      <c r="S571" s="51"/>
      <c r="T571" s="97">
        <f t="shared" si="87"/>
        <v>0.6875</v>
      </c>
      <c r="U571" s="97">
        <f t="shared" si="88"/>
        <v>0.66666666666666663</v>
      </c>
      <c r="V571" s="41" t="str">
        <f>IFERROR(VLOOKUP(L571,'[1]ZESTAWIENIE NUMERÓW BOCZNYCH'!$A:$B,1,0),"")</f>
        <v/>
      </c>
      <c r="W571" s="51" t="str">
        <f>IFERROR(VLOOKUP(V571,'[1]ZESTAWIENIE NUMERÓW BOCZNYCH'!$A:$B,2,0),P571)</f>
        <v>B</v>
      </c>
      <c r="X571" s="51">
        <f>VLOOKUP(W571,'[1]LICZBA MIEJSC'!$A:$C,2,0)</f>
        <v>20</v>
      </c>
      <c r="Y571" s="51">
        <f>VLOOKUP(W571,'[1]LICZBA MIEJSC'!$A:$C,3,0)</f>
        <v>0</v>
      </c>
      <c r="Z571" s="51">
        <f t="shared" si="90"/>
        <v>20</v>
      </c>
      <c r="AA571" s="41">
        <f t="shared" si="91"/>
        <v>18</v>
      </c>
      <c r="AB571" s="101">
        <f t="shared" si="92"/>
        <v>0.9</v>
      </c>
    </row>
    <row r="572" spans="1:28" hidden="1" x14ac:dyDescent="0.25">
      <c r="A572" s="28" t="s">
        <v>342</v>
      </c>
      <c r="B572" s="159">
        <v>608</v>
      </c>
      <c r="C572" s="51">
        <v>3</v>
      </c>
      <c r="D572" s="120"/>
      <c r="E572" s="51"/>
      <c r="F572" s="120" t="s">
        <v>343</v>
      </c>
      <c r="G572" s="141" t="str">
        <f t="shared" si="89"/>
        <v>rk_17</v>
      </c>
      <c r="H572" s="141" t="s">
        <v>620</v>
      </c>
      <c r="I572" s="175">
        <v>43271</v>
      </c>
      <c r="J572" s="313" t="s">
        <v>141</v>
      </c>
      <c r="K572" s="168" t="s">
        <v>350</v>
      </c>
      <c r="L572" s="51"/>
      <c r="M572" s="141" t="s">
        <v>349</v>
      </c>
      <c r="N572" s="43">
        <v>0.7284722222222223</v>
      </c>
      <c r="O572" s="51">
        <v>1</v>
      </c>
      <c r="P572" s="51" t="s">
        <v>16</v>
      </c>
      <c r="Q572" s="51"/>
      <c r="R572" s="51"/>
      <c r="S572" s="51"/>
      <c r="T572" s="97">
        <f t="shared" si="87"/>
        <v>0.71875</v>
      </c>
      <c r="U572" s="97">
        <f t="shared" si="88"/>
        <v>0.70833333333333326</v>
      </c>
      <c r="V572" s="41" t="str">
        <f>IFERROR(VLOOKUP(L572,'[1]ZESTAWIENIE NUMERÓW BOCZNYCH'!$A:$B,1,0),"")</f>
        <v/>
      </c>
      <c r="W572" s="51" t="str">
        <f>IFERROR(VLOOKUP(V572,'[1]ZESTAWIENIE NUMERÓW BOCZNYCH'!$A:$B,2,0),P572)</f>
        <v>B</v>
      </c>
      <c r="X572" s="51">
        <f>VLOOKUP(W572,'[1]LICZBA MIEJSC'!$A:$C,2,0)</f>
        <v>20</v>
      </c>
      <c r="Y572" s="51">
        <f>VLOOKUP(W572,'[1]LICZBA MIEJSC'!$A:$C,3,0)</f>
        <v>0</v>
      </c>
      <c r="Z572" s="51">
        <f t="shared" si="90"/>
        <v>20</v>
      </c>
      <c r="AA572" s="41">
        <f t="shared" si="91"/>
        <v>2</v>
      </c>
      <c r="AB572" s="101">
        <f t="shared" si="92"/>
        <v>0.1</v>
      </c>
    </row>
    <row r="573" spans="1:28" hidden="1" x14ac:dyDescent="0.25">
      <c r="A573" s="28" t="s">
        <v>342</v>
      </c>
      <c r="B573" s="159">
        <v>581</v>
      </c>
      <c r="C573" s="51">
        <v>2</v>
      </c>
      <c r="D573" s="120"/>
      <c r="E573" s="51"/>
      <c r="F573" s="120" t="s">
        <v>343</v>
      </c>
      <c r="G573" s="141" t="str">
        <f t="shared" si="89"/>
        <v>rk_17</v>
      </c>
      <c r="H573" s="141" t="s">
        <v>620</v>
      </c>
      <c r="I573" s="175">
        <v>43271</v>
      </c>
      <c r="J573" s="48" t="s">
        <v>141</v>
      </c>
      <c r="K573" s="168" t="s">
        <v>348</v>
      </c>
      <c r="L573" s="51"/>
      <c r="M573" s="141" t="s">
        <v>355</v>
      </c>
      <c r="N573" s="43">
        <v>0.59236111111111112</v>
      </c>
      <c r="O573" s="51">
        <v>3</v>
      </c>
      <c r="P573" s="51" t="s">
        <v>13</v>
      </c>
      <c r="Q573" s="51"/>
      <c r="R573" s="51"/>
      <c r="S573" s="51"/>
      <c r="T573" s="97">
        <f t="shared" si="87"/>
        <v>0.58333333333333326</v>
      </c>
      <c r="U573" s="97">
        <f t="shared" si="88"/>
        <v>0.58333333333333326</v>
      </c>
      <c r="V573" s="41" t="str">
        <f>IFERROR(VLOOKUP(L573,'[1]ZESTAWIENIE NUMERÓW BOCZNYCH'!$A:$B,1,0),"")</f>
        <v/>
      </c>
      <c r="W573" s="51" t="str">
        <f>IFERROR(VLOOKUP(V573,'[1]ZESTAWIENIE NUMERÓW BOCZNYCH'!$A:$B,2,0),P573)</f>
        <v>AZ</v>
      </c>
      <c r="X573" s="51">
        <f>VLOOKUP(W573,'[1]LICZBA MIEJSC'!$A:$C,2,0)</f>
        <v>40</v>
      </c>
      <c r="Y573" s="51">
        <f>VLOOKUP(W573,'[1]LICZBA MIEJSC'!$A:$C,3,0)</f>
        <v>60</v>
      </c>
      <c r="Z573" s="51">
        <f t="shared" si="90"/>
        <v>100</v>
      </c>
      <c r="AA573" s="41">
        <f t="shared" si="91"/>
        <v>36</v>
      </c>
      <c r="AB573" s="101">
        <f t="shared" si="92"/>
        <v>0.36</v>
      </c>
    </row>
    <row r="574" spans="1:28" hidden="1" x14ac:dyDescent="0.25">
      <c r="A574" s="28" t="s">
        <v>342</v>
      </c>
      <c r="B574" s="159">
        <v>548</v>
      </c>
      <c r="C574" s="51">
        <v>1</v>
      </c>
      <c r="D574" s="120"/>
      <c r="E574" s="51"/>
      <c r="F574" s="120" t="s">
        <v>343</v>
      </c>
      <c r="G574" s="141" t="str">
        <f t="shared" si="89"/>
        <v>rk_17</v>
      </c>
      <c r="H574" s="307" t="s">
        <v>619</v>
      </c>
      <c r="I574" s="175">
        <v>43271</v>
      </c>
      <c r="J574" s="316" t="s">
        <v>141</v>
      </c>
      <c r="K574" s="140" t="s">
        <v>344</v>
      </c>
      <c r="L574" s="314"/>
      <c r="M574" s="157" t="s">
        <v>346</v>
      </c>
      <c r="N574" s="43">
        <v>0.27083333333333331</v>
      </c>
      <c r="O574" s="51">
        <v>5</v>
      </c>
      <c r="P574" s="51" t="s">
        <v>16</v>
      </c>
      <c r="Q574" s="51"/>
      <c r="R574" s="51"/>
      <c r="S574" s="51"/>
      <c r="T574" s="97">
        <f t="shared" si="87"/>
        <v>0.27083333333333331</v>
      </c>
      <c r="U574" s="97">
        <f t="shared" si="88"/>
        <v>0.25</v>
      </c>
      <c r="V574" s="41" t="str">
        <f>IFERROR(VLOOKUP(L574,'[1]ZESTAWIENIE NUMERÓW BOCZNYCH'!$A:$B,1,0),"")</f>
        <v/>
      </c>
      <c r="W574" s="51" t="str">
        <f>IFERROR(VLOOKUP(V574,'[1]ZESTAWIENIE NUMERÓW BOCZNYCH'!$A:$B,2,0),P574)</f>
        <v>B</v>
      </c>
      <c r="X574" s="51">
        <f>VLOOKUP(W574,'[1]LICZBA MIEJSC'!$A:$C,2,0)</f>
        <v>20</v>
      </c>
      <c r="Y574" s="51">
        <f>VLOOKUP(W574,'[1]LICZBA MIEJSC'!$A:$C,3,0)</f>
        <v>0</v>
      </c>
      <c r="Z574" s="51">
        <f t="shared" si="90"/>
        <v>20</v>
      </c>
      <c r="AA574" s="41">
        <f t="shared" si="91"/>
        <v>18</v>
      </c>
      <c r="AB574" s="101">
        <f t="shared" si="92"/>
        <v>0.9</v>
      </c>
    </row>
    <row r="575" spans="1:28" hidden="1" x14ac:dyDescent="0.25">
      <c r="A575" s="28" t="s">
        <v>342</v>
      </c>
      <c r="B575" s="159">
        <v>551</v>
      </c>
      <c r="C575" s="51">
        <v>1</v>
      </c>
      <c r="D575" s="120"/>
      <c r="E575" s="51"/>
      <c r="F575" s="120" t="s">
        <v>343</v>
      </c>
      <c r="G575" s="141" t="str">
        <f t="shared" si="89"/>
        <v>rk_17</v>
      </c>
      <c r="H575" s="307" t="s">
        <v>619</v>
      </c>
      <c r="I575" s="175">
        <v>43271</v>
      </c>
      <c r="J575" s="48" t="s">
        <v>141</v>
      </c>
      <c r="K575" s="168" t="s">
        <v>337</v>
      </c>
      <c r="L575" s="51"/>
      <c r="M575" s="141" t="s">
        <v>346</v>
      </c>
      <c r="N575" s="43">
        <v>0.27916666666666667</v>
      </c>
      <c r="O575" s="51">
        <v>3</v>
      </c>
      <c r="P575" s="51" t="s">
        <v>16</v>
      </c>
      <c r="Q575" s="51"/>
      <c r="R575" s="51"/>
      <c r="S575" s="51"/>
      <c r="T575" s="97">
        <f t="shared" si="87"/>
        <v>0.27083333333333331</v>
      </c>
      <c r="U575" s="97">
        <f t="shared" si="88"/>
        <v>0.25</v>
      </c>
      <c r="V575" s="41" t="str">
        <f>IFERROR(VLOOKUP(L575,'[1]ZESTAWIENIE NUMERÓW BOCZNYCH'!$A:$B,1,0),"")</f>
        <v/>
      </c>
      <c r="W575" s="51" t="str">
        <f>IFERROR(VLOOKUP(V575,'[1]ZESTAWIENIE NUMERÓW BOCZNYCH'!$A:$B,2,0),P575)</f>
        <v>B</v>
      </c>
      <c r="X575" s="51">
        <f>VLOOKUP(W575,'[1]LICZBA MIEJSC'!$A:$C,2,0)</f>
        <v>20</v>
      </c>
      <c r="Y575" s="51">
        <f>VLOOKUP(W575,'[1]LICZBA MIEJSC'!$A:$C,3,0)</f>
        <v>0</v>
      </c>
      <c r="Z575" s="51">
        <f t="shared" si="90"/>
        <v>20</v>
      </c>
      <c r="AA575" s="41">
        <f t="shared" si="91"/>
        <v>18</v>
      </c>
      <c r="AB575" s="101">
        <f t="shared" si="92"/>
        <v>0.9</v>
      </c>
    </row>
    <row r="576" spans="1:28" hidden="1" x14ac:dyDescent="0.25">
      <c r="A576" s="28" t="s">
        <v>342</v>
      </c>
      <c r="B576" s="159">
        <v>556</v>
      </c>
      <c r="C576" s="51">
        <v>1</v>
      </c>
      <c r="D576" s="120"/>
      <c r="E576" s="51"/>
      <c r="F576" s="120" t="s">
        <v>343</v>
      </c>
      <c r="G576" s="141" t="str">
        <f t="shared" si="89"/>
        <v>rk_17</v>
      </c>
      <c r="H576" s="307" t="s">
        <v>619</v>
      </c>
      <c r="I576" s="175">
        <v>43271</v>
      </c>
      <c r="J576" s="313" t="s">
        <v>141</v>
      </c>
      <c r="K576" s="168" t="s">
        <v>337</v>
      </c>
      <c r="L576" s="51"/>
      <c r="M576" s="141" t="s">
        <v>346</v>
      </c>
      <c r="N576" s="43">
        <v>0.3</v>
      </c>
      <c r="O576" s="51">
        <v>6</v>
      </c>
      <c r="P576" s="51" t="s">
        <v>16</v>
      </c>
      <c r="Q576" s="51"/>
      <c r="R576" s="51"/>
      <c r="S576" s="51"/>
      <c r="T576" s="97">
        <f t="shared" si="87"/>
        <v>0.29166666666666663</v>
      </c>
      <c r="U576" s="97">
        <f t="shared" si="88"/>
        <v>0.29166666666666663</v>
      </c>
      <c r="V576" s="41" t="str">
        <f>IFERROR(VLOOKUP(L576,'[1]ZESTAWIENIE NUMERÓW BOCZNYCH'!$A:$B,1,0),"")</f>
        <v/>
      </c>
      <c r="W576" s="51" t="str">
        <f>IFERROR(VLOOKUP(V576,'[1]ZESTAWIENIE NUMERÓW BOCZNYCH'!$A:$B,2,0),P576)</f>
        <v>B</v>
      </c>
      <c r="X576" s="51">
        <f>VLOOKUP(W576,'[1]LICZBA MIEJSC'!$A:$C,2,0)</f>
        <v>20</v>
      </c>
      <c r="Y576" s="51">
        <f>VLOOKUP(W576,'[1]LICZBA MIEJSC'!$A:$C,3,0)</f>
        <v>0</v>
      </c>
      <c r="Z576" s="51">
        <f t="shared" si="90"/>
        <v>20</v>
      </c>
      <c r="AA576" s="41">
        <f t="shared" si="91"/>
        <v>22</v>
      </c>
      <c r="AB576" s="101">
        <f t="shared" si="92"/>
        <v>1.1000000000000001</v>
      </c>
    </row>
    <row r="577" spans="1:28" hidden="1" x14ac:dyDescent="0.25">
      <c r="A577" s="28" t="s">
        <v>342</v>
      </c>
      <c r="B577" s="159">
        <v>559</v>
      </c>
      <c r="C577" s="51">
        <v>1</v>
      </c>
      <c r="D577" s="120"/>
      <c r="E577" s="51"/>
      <c r="F577" s="120" t="s">
        <v>343</v>
      </c>
      <c r="G577" s="141" t="str">
        <f t="shared" si="89"/>
        <v>rk_17</v>
      </c>
      <c r="H577" s="307" t="s">
        <v>619</v>
      </c>
      <c r="I577" s="175">
        <v>43271</v>
      </c>
      <c r="J577" s="48" t="s">
        <v>141</v>
      </c>
      <c r="K577" s="168" t="s">
        <v>348</v>
      </c>
      <c r="L577" s="51"/>
      <c r="M577" s="141" t="s">
        <v>346</v>
      </c>
      <c r="N577" s="43">
        <v>0.30833333333333335</v>
      </c>
      <c r="O577" s="51">
        <v>4</v>
      </c>
      <c r="P577" s="51" t="s">
        <v>13</v>
      </c>
      <c r="Q577" s="51"/>
      <c r="R577" s="51"/>
      <c r="S577" s="51"/>
      <c r="T577" s="97">
        <f t="shared" si="87"/>
        <v>0.30208333333333331</v>
      </c>
      <c r="U577" s="97">
        <f t="shared" si="88"/>
        <v>0.29166666666666663</v>
      </c>
      <c r="V577" s="41" t="str">
        <f>IFERROR(VLOOKUP(L577,'[1]ZESTAWIENIE NUMERÓW BOCZNYCH'!$A:$B,1,0),"")</f>
        <v/>
      </c>
      <c r="W577" s="51" t="str">
        <f>IFERROR(VLOOKUP(V577,'[1]ZESTAWIENIE NUMERÓW BOCZNYCH'!$A:$B,2,0),P577)</f>
        <v>AZ</v>
      </c>
      <c r="X577" s="51">
        <f>VLOOKUP(W577,'[1]LICZBA MIEJSC'!$A:$C,2,0)</f>
        <v>40</v>
      </c>
      <c r="Y577" s="51">
        <f>VLOOKUP(W577,'[1]LICZBA MIEJSC'!$A:$C,3,0)</f>
        <v>60</v>
      </c>
      <c r="Z577" s="51">
        <f t="shared" si="90"/>
        <v>100</v>
      </c>
      <c r="AA577" s="41">
        <f t="shared" si="91"/>
        <v>70</v>
      </c>
      <c r="AB577" s="101">
        <f t="shared" si="92"/>
        <v>0.7</v>
      </c>
    </row>
    <row r="578" spans="1:28" hidden="1" x14ac:dyDescent="0.25">
      <c r="A578" s="28" t="s">
        <v>342</v>
      </c>
      <c r="B578" s="159">
        <v>561</v>
      </c>
      <c r="C578" s="51">
        <v>1</v>
      </c>
      <c r="D578" s="120"/>
      <c r="E578" s="51"/>
      <c r="F578" s="120" t="s">
        <v>343</v>
      </c>
      <c r="G578" s="141" t="str">
        <f t="shared" si="89"/>
        <v>rk_17</v>
      </c>
      <c r="H578" s="307" t="s">
        <v>619</v>
      </c>
      <c r="I578" s="175">
        <v>43271</v>
      </c>
      <c r="J578" s="48" t="s">
        <v>141</v>
      </c>
      <c r="K578" s="168" t="s">
        <v>337</v>
      </c>
      <c r="L578" s="51"/>
      <c r="M578" s="141" t="s">
        <v>346</v>
      </c>
      <c r="N578" s="43">
        <v>0.31666666666666665</v>
      </c>
      <c r="O578" s="51">
        <v>1</v>
      </c>
      <c r="P578" s="51" t="s">
        <v>16</v>
      </c>
      <c r="Q578" s="51"/>
      <c r="R578" s="51"/>
      <c r="S578" s="51"/>
      <c r="T578" s="97">
        <f t="shared" si="87"/>
        <v>0.3125</v>
      </c>
      <c r="U578" s="97">
        <f t="shared" si="88"/>
        <v>0.29166666666666663</v>
      </c>
      <c r="V578" s="41" t="str">
        <f>IFERROR(VLOOKUP(L578,'[1]ZESTAWIENIE NUMERÓW BOCZNYCH'!$A:$B,1,0),"")</f>
        <v/>
      </c>
      <c r="W578" s="51" t="str">
        <f>IFERROR(VLOOKUP(V578,'[1]ZESTAWIENIE NUMERÓW BOCZNYCH'!$A:$B,2,0),P578)</f>
        <v>B</v>
      </c>
      <c r="X578" s="51">
        <f>VLOOKUP(W578,'[1]LICZBA MIEJSC'!$A:$C,2,0)</f>
        <v>20</v>
      </c>
      <c r="Y578" s="51">
        <f>VLOOKUP(W578,'[1]LICZBA MIEJSC'!$A:$C,3,0)</f>
        <v>0</v>
      </c>
      <c r="Z578" s="51">
        <f t="shared" si="90"/>
        <v>20</v>
      </c>
      <c r="AA578" s="41">
        <f t="shared" si="91"/>
        <v>2</v>
      </c>
      <c r="AB578" s="101">
        <f t="shared" si="92"/>
        <v>0.1</v>
      </c>
    </row>
    <row r="579" spans="1:28" hidden="1" x14ac:dyDescent="0.25">
      <c r="A579" s="28" t="s">
        <v>342</v>
      </c>
      <c r="B579" s="159">
        <v>566</v>
      </c>
      <c r="C579" s="51">
        <v>1</v>
      </c>
      <c r="D579" s="120"/>
      <c r="E579" s="51"/>
      <c r="F579" s="120" t="s">
        <v>343</v>
      </c>
      <c r="G579" s="141" t="str">
        <f t="shared" si="89"/>
        <v>rk_17</v>
      </c>
      <c r="H579" s="307" t="s">
        <v>619</v>
      </c>
      <c r="I579" s="175">
        <v>43271</v>
      </c>
      <c r="J579" s="48" t="s">
        <v>141</v>
      </c>
      <c r="K579" s="140" t="s">
        <v>294</v>
      </c>
      <c r="L579" s="51"/>
      <c r="M579" s="141" t="s">
        <v>346</v>
      </c>
      <c r="N579" s="43">
        <v>0.3354166666666667</v>
      </c>
      <c r="O579" s="51">
        <v>2</v>
      </c>
      <c r="P579" s="51" t="s">
        <v>16</v>
      </c>
      <c r="Q579" s="51"/>
      <c r="R579" s="51"/>
      <c r="S579" s="51"/>
      <c r="T579" s="97">
        <f t="shared" ref="T579:T642" si="93">FLOOR(N579,"0:15")</f>
        <v>0.33333333333333331</v>
      </c>
      <c r="U579" s="97">
        <f t="shared" ref="U579:U642" si="94">FLOOR(N579,TIME(1,0,0))</f>
        <v>0.33333333333333331</v>
      </c>
      <c r="V579" s="41" t="str">
        <f>IFERROR(VLOOKUP(L579,'[1]ZESTAWIENIE NUMERÓW BOCZNYCH'!$A:$B,1,0),"")</f>
        <v/>
      </c>
      <c r="W579" s="51" t="str">
        <f>IFERROR(VLOOKUP(V579,'[1]ZESTAWIENIE NUMERÓW BOCZNYCH'!$A:$B,2,0),P579)</f>
        <v>B</v>
      </c>
      <c r="X579" s="51">
        <f>VLOOKUP(W579,'[1]LICZBA MIEJSC'!$A:$C,2,0)</f>
        <v>20</v>
      </c>
      <c r="Y579" s="51">
        <f>VLOOKUP(W579,'[1]LICZBA MIEJSC'!$A:$C,3,0)</f>
        <v>0</v>
      </c>
      <c r="Z579" s="51">
        <f t="shared" si="90"/>
        <v>20</v>
      </c>
      <c r="AA579" s="41">
        <f t="shared" si="91"/>
        <v>10</v>
      </c>
      <c r="AB579" s="101">
        <f t="shared" si="92"/>
        <v>0.5</v>
      </c>
    </row>
    <row r="580" spans="1:28" hidden="1" x14ac:dyDescent="0.25">
      <c r="A580" s="28" t="s">
        <v>342</v>
      </c>
      <c r="B580" s="159">
        <v>567</v>
      </c>
      <c r="C580" s="51">
        <v>1</v>
      </c>
      <c r="D580" s="120"/>
      <c r="E580" s="51"/>
      <c r="F580" s="120" t="s">
        <v>343</v>
      </c>
      <c r="G580" s="141" t="str">
        <f t="shared" si="89"/>
        <v>rk_17</v>
      </c>
      <c r="H580" s="307" t="s">
        <v>619</v>
      </c>
      <c r="I580" s="175">
        <v>43271</v>
      </c>
      <c r="J580" s="48" t="s">
        <v>141</v>
      </c>
      <c r="K580" s="168" t="s">
        <v>350</v>
      </c>
      <c r="L580" s="51"/>
      <c r="M580" s="141" t="s">
        <v>346</v>
      </c>
      <c r="N580" s="43">
        <v>0.34583333333333338</v>
      </c>
      <c r="O580" s="51">
        <v>6</v>
      </c>
      <c r="P580" s="51" t="s">
        <v>16</v>
      </c>
      <c r="Q580" s="51"/>
      <c r="R580" s="51"/>
      <c r="S580" s="51"/>
      <c r="T580" s="97">
        <f t="shared" si="93"/>
        <v>0.34375</v>
      </c>
      <c r="U580" s="97">
        <f t="shared" si="94"/>
        <v>0.33333333333333331</v>
      </c>
      <c r="V580" s="41" t="str">
        <f>IFERROR(VLOOKUP(L580,'[1]ZESTAWIENIE NUMERÓW BOCZNYCH'!$A:$B,1,0),"")</f>
        <v/>
      </c>
      <c r="W580" s="51" t="str">
        <f>IFERROR(VLOOKUP(V580,'[1]ZESTAWIENIE NUMERÓW BOCZNYCH'!$A:$B,2,0),P580)</f>
        <v>B</v>
      </c>
      <c r="X580" s="51">
        <f>VLOOKUP(W580,'[1]LICZBA MIEJSC'!$A:$C,2,0)</f>
        <v>20</v>
      </c>
      <c r="Y580" s="51">
        <f>VLOOKUP(W580,'[1]LICZBA MIEJSC'!$A:$C,3,0)</f>
        <v>0</v>
      </c>
      <c r="Z580" s="51">
        <f t="shared" si="90"/>
        <v>20</v>
      </c>
      <c r="AA580" s="41">
        <f t="shared" si="91"/>
        <v>22</v>
      </c>
      <c r="AB580" s="101">
        <f t="shared" si="92"/>
        <v>1.1000000000000001</v>
      </c>
    </row>
    <row r="581" spans="1:28" hidden="1" x14ac:dyDescent="0.25">
      <c r="A581" s="28" t="s">
        <v>342</v>
      </c>
      <c r="B581" s="159">
        <v>569</v>
      </c>
      <c r="C581" s="51">
        <v>1</v>
      </c>
      <c r="D581" s="120"/>
      <c r="E581" s="51"/>
      <c r="F581" s="120" t="s">
        <v>343</v>
      </c>
      <c r="G581" s="141" t="str">
        <f t="shared" si="89"/>
        <v>rk_17</v>
      </c>
      <c r="H581" s="307" t="s">
        <v>619</v>
      </c>
      <c r="I581" s="175">
        <v>43271</v>
      </c>
      <c r="J581" s="48" t="s">
        <v>141</v>
      </c>
      <c r="K581" s="143" t="s">
        <v>170</v>
      </c>
      <c r="L581" s="51"/>
      <c r="M581" s="141" t="s">
        <v>346</v>
      </c>
      <c r="N581" s="43">
        <v>0.36041666666666666</v>
      </c>
      <c r="O581" s="51">
        <v>2</v>
      </c>
      <c r="P581" s="51" t="s">
        <v>12</v>
      </c>
      <c r="Q581" s="51"/>
      <c r="R581" s="51"/>
      <c r="S581" s="51"/>
      <c r="T581" s="97">
        <f t="shared" si="93"/>
        <v>0.35416666666666663</v>
      </c>
      <c r="U581" s="97">
        <f t="shared" si="94"/>
        <v>0.33333333333333331</v>
      </c>
      <c r="V581" s="41" t="str">
        <f>IFERROR(VLOOKUP(L581,'[1]ZESTAWIENIE NUMERÓW BOCZNYCH'!$A:$B,1,0),"")</f>
        <v/>
      </c>
      <c r="W581" s="51" t="str">
        <f>IFERROR(VLOOKUP(V581,'[1]ZESTAWIENIE NUMERÓW BOCZNYCH'!$A:$B,2,0),P581)</f>
        <v>T</v>
      </c>
      <c r="X581" s="51">
        <f>VLOOKUP(W581,'[1]LICZBA MIEJSC'!$A:$C,2,0)</f>
        <v>55</v>
      </c>
      <c r="Y581" s="51">
        <f>VLOOKUP(W581,'[1]LICZBA MIEJSC'!$A:$C,3,0)</f>
        <v>0</v>
      </c>
      <c r="Z581" s="51">
        <f t="shared" si="90"/>
        <v>55</v>
      </c>
      <c r="AA581" s="41">
        <f t="shared" si="91"/>
        <v>28</v>
      </c>
      <c r="AB581" s="101">
        <f t="shared" si="92"/>
        <v>0.50909090909090904</v>
      </c>
    </row>
    <row r="582" spans="1:28" hidden="1" x14ac:dyDescent="0.25">
      <c r="A582" s="28" t="s">
        <v>342</v>
      </c>
      <c r="B582" s="159">
        <v>572</v>
      </c>
      <c r="C582" s="51">
        <v>2</v>
      </c>
      <c r="D582" s="120"/>
      <c r="E582" s="51"/>
      <c r="F582" s="120" t="s">
        <v>343</v>
      </c>
      <c r="G582" s="141" t="str">
        <f t="shared" si="89"/>
        <v>rk_17</v>
      </c>
      <c r="H582" s="307" t="s">
        <v>619</v>
      </c>
      <c r="I582" s="175">
        <v>43271</v>
      </c>
      <c r="J582" s="48" t="s">
        <v>141</v>
      </c>
      <c r="K582" s="168" t="s">
        <v>350</v>
      </c>
      <c r="L582" s="51"/>
      <c r="M582" s="141" t="s">
        <v>346</v>
      </c>
      <c r="N582" s="43">
        <v>0.3666666666666667</v>
      </c>
      <c r="O582" s="51">
        <v>3</v>
      </c>
      <c r="P582" s="51" t="s">
        <v>16</v>
      </c>
      <c r="Q582" s="51"/>
      <c r="R582" s="51"/>
      <c r="S582" s="51"/>
      <c r="T582" s="97">
        <f t="shared" si="93"/>
        <v>0.36458333333333331</v>
      </c>
      <c r="U582" s="97">
        <f t="shared" si="94"/>
        <v>0.33333333333333331</v>
      </c>
      <c r="V582" s="41" t="str">
        <f>IFERROR(VLOOKUP(L582,'[1]ZESTAWIENIE NUMERÓW BOCZNYCH'!$A:$B,1,0),"")</f>
        <v/>
      </c>
      <c r="W582" s="51" t="str">
        <f>IFERROR(VLOOKUP(V582,'[1]ZESTAWIENIE NUMERÓW BOCZNYCH'!$A:$B,2,0),P582)</f>
        <v>B</v>
      </c>
      <c r="X582" s="51">
        <f>VLOOKUP(W582,'[1]LICZBA MIEJSC'!$A:$C,2,0)</f>
        <v>20</v>
      </c>
      <c r="Y582" s="51">
        <f>VLOOKUP(W582,'[1]LICZBA MIEJSC'!$A:$C,3,0)</f>
        <v>0</v>
      </c>
      <c r="Z582" s="51">
        <f t="shared" si="90"/>
        <v>20</v>
      </c>
      <c r="AA582" s="41">
        <f t="shared" si="91"/>
        <v>18</v>
      </c>
      <c r="AB582" s="101">
        <f t="shared" si="92"/>
        <v>0.9</v>
      </c>
    </row>
    <row r="583" spans="1:28" hidden="1" x14ac:dyDescent="0.25">
      <c r="A583" s="28" t="s">
        <v>342</v>
      </c>
      <c r="B583" s="159">
        <v>573</v>
      </c>
      <c r="C583" s="51">
        <v>2</v>
      </c>
      <c r="D583" s="120"/>
      <c r="E583" s="51"/>
      <c r="F583" s="120" t="s">
        <v>343</v>
      </c>
      <c r="G583" s="141" t="str">
        <f t="shared" si="89"/>
        <v>rk_17</v>
      </c>
      <c r="H583" s="307" t="s">
        <v>619</v>
      </c>
      <c r="I583" s="175">
        <v>43271</v>
      </c>
      <c r="J583" s="48" t="s">
        <v>141</v>
      </c>
      <c r="K583" s="168" t="s">
        <v>337</v>
      </c>
      <c r="L583" s="51"/>
      <c r="M583" s="141" t="s">
        <v>346</v>
      </c>
      <c r="N583" s="43">
        <v>0.37638888888888888</v>
      </c>
      <c r="O583" s="51">
        <v>6</v>
      </c>
      <c r="P583" s="51" t="s">
        <v>16</v>
      </c>
      <c r="Q583" s="51"/>
      <c r="R583" s="51"/>
      <c r="S583" s="51"/>
      <c r="T583" s="97">
        <f t="shared" si="93"/>
        <v>0.375</v>
      </c>
      <c r="U583" s="97">
        <f t="shared" si="94"/>
        <v>0.375</v>
      </c>
      <c r="V583" s="41" t="str">
        <f>IFERROR(VLOOKUP(L583,'[1]ZESTAWIENIE NUMERÓW BOCZNYCH'!$A:$B,1,0),"")</f>
        <v/>
      </c>
      <c r="W583" s="51" t="str">
        <f>IFERROR(VLOOKUP(V583,'[1]ZESTAWIENIE NUMERÓW BOCZNYCH'!$A:$B,2,0),P583)</f>
        <v>B</v>
      </c>
      <c r="X583" s="51">
        <f>VLOOKUP(W583,'[1]LICZBA MIEJSC'!$A:$C,2,0)</f>
        <v>20</v>
      </c>
      <c r="Y583" s="51">
        <f>VLOOKUP(W583,'[1]LICZBA MIEJSC'!$A:$C,3,0)</f>
        <v>0</v>
      </c>
      <c r="Z583" s="51">
        <f t="shared" si="90"/>
        <v>20</v>
      </c>
      <c r="AA583" s="41">
        <f t="shared" si="91"/>
        <v>22</v>
      </c>
      <c r="AB583" s="101">
        <f t="shared" si="92"/>
        <v>1.1000000000000001</v>
      </c>
    </row>
    <row r="584" spans="1:28" hidden="1" x14ac:dyDescent="0.25">
      <c r="A584" s="28" t="s">
        <v>342</v>
      </c>
      <c r="B584" s="159">
        <v>576</v>
      </c>
      <c r="C584" s="51">
        <v>2</v>
      </c>
      <c r="D584" s="120"/>
      <c r="E584" s="51"/>
      <c r="F584" s="120" t="s">
        <v>343</v>
      </c>
      <c r="G584" s="141" t="str">
        <f t="shared" si="89"/>
        <v>rk_17</v>
      </c>
      <c r="H584" s="307" t="s">
        <v>619</v>
      </c>
      <c r="I584" s="175">
        <v>43271</v>
      </c>
      <c r="J584" s="313" t="s">
        <v>141</v>
      </c>
      <c r="K584" s="168" t="s">
        <v>350</v>
      </c>
      <c r="L584" s="318"/>
      <c r="M584" s="141" t="s">
        <v>346</v>
      </c>
      <c r="N584" s="43">
        <v>0.39652777777777781</v>
      </c>
      <c r="O584" s="51">
        <v>4</v>
      </c>
      <c r="P584" s="51" t="s">
        <v>16</v>
      </c>
      <c r="Q584" s="51"/>
      <c r="R584" s="51"/>
      <c r="S584" s="51"/>
      <c r="T584" s="97">
        <f t="shared" si="93"/>
        <v>0.39583333333333331</v>
      </c>
      <c r="U584" s="97">
        <f t="shared" si="94"/>
        <v>0.375</v>
      </c>
      <c r="V584" s="41" t="str">
        <f>IFERROR(VLOOKUP(L584,'[1]ZESTAWIENIE NUMERÓW BOCZNYCH'!$A:$B,1,0),"")</f>
        <v/>
      </c>
      <c r="W584" s="51" t="str">
        <f>IFERROR(VLOOKUP(V584,'[1]ZESTAWIENIE NUMERÓW BOCZNYCH'!$A:$B,2,0),P584)</f>
        <v>B</v>
      </c>
      <c r="X584" s="51">
        <f>VLOOKUP(W584,'[1]LICZBA MIEJSC'!$A:$C,2,0)</f>
        <v>20</v>
      </c>
      <c r="Y584" s="51">
        <f>VLOOKUP(W584,'[1]LICZBA MIEJSC'!$A:$C,3,0)</f>
        <v>0</v>
      </c>
      <c r="Z584" s="51">
        <f t="shared" si="90"/>
        <v>20</v>
      </c>
      <c r="AA584" s="41">
        <f t="shared" si="91"/>
        <v>20</v>
      </c>
      <c r="AB584" s="101">
        <f t="shared" si="92"/>
        <v>1</v>
      </c>
    </row>
    <row r="585" spans="1:28" hidden="1" x14ac:dyDescent="0.25">
      <c r="A585" s="28" t="s">
        <v>342</v>
      </c>
      <c r="B585" s="159">
        <v>582</v>
      </c>
      <c r="C585" s="51">
        <v>2</v>
      </c>
      <c r="D585" s="120"/>
      <c r="E585" s="51"/>
      <c r="F585" s="120" t="s">
        <v>343</v>
      </c>
      <c r="G585" s="141" t="str">
        <f t="shared" si="89"/>
        <v>rk_17</v>
      </c>
      <c r="H585" s="307" t="s">
        <v>619</v>
      </c>
      <c r="I585" s="175">
        <v>43271</v>
      </c>
      <c r="J585" s="313" t="s">
        <v>141</v>
      </c>
      <c r="K585" s="168" t="s">
        <v>350</v>
      </c>
      <c r="L585" s="51"/>
      <c r="M585" s="141" t="s">
        <v>346</v>
      </c>
      <c r="N585" s="43">
        <v>0.59305555555555556</v>
      </c>
      <c r="O585" s="51">
        <v>3</v>
      </c>
      <c r="P585" s="51" t="s">
        <v>16</v>
      </c>
      <c r="Q585" s="51"/>
      <c r="R585" s="51"/>
      <c r="S585" s="51"/>
      <c r="T585" s="97">
        <f t="shared" si="93"/>
        <v>0.58333333333333326</v>
      </c>
      <c r="U585" s="97">
        <f t="shared" si="94"/>
        <v>0.58333333333333326</v>
      </c>
      <c r="V585" s="41" t="str">
        <f>IFERROR(VLOOKUP(L585,'[1]ZESTAWIENIE NUMERÓW BOCZNYCH'!$A:$B,1,0),"")</f>
        <v/>
      </c>
      <c r="W585" s="51" t="str">
        <f>IFERROR(VLOOKUP(V585,'[1]ZESTAWIENIE NUMERÓW BOCZNYCH'!$A:$B,2,0),P585)</f>
        <v>B</v>
      </c>
      <c r="X585" s="51">
        <f>VLOOKUP(W585,'[1]LICZBA MIEJSC'!$A:$C,2,0)</f>
        <v>20</v>
      </c>
      <c r="Y585" s="51">
        <f>VLOOKUP(W585,'[1]LICZBA MIEJSC'!$A:$C,3,0)</f>
        <v>0</v>
      </c>
      <c r="Z585" s="51">
        <f t="shared" si="90"/>
        <v>20</v>
      </c>
      <c r="AA585" s="41">
        <f t="shared" si="91"/>
        <v>18</v>
      </c>
      <c r="AB585" s="101">
        <f t="shared" si="92"/>
        <v>0.9</v>
      </c>
    </row>
    <row r="586" spans="1:28" hidden="1" x14ac:dyDescent="0.25">
      <c r="A586" s="28" t="s">
        <v>342</v>
      </c>
      <c r="B586" s="159">
        <v>585</v>
      </c>
      <c r="C586" s="51">
        <v>2</v>
      </c>
      <c r="D586" s="120"/>
      <c r="E586" s="51"/>
      <c r="F586" s="120" t="s">
        <v>343</v>
      </c>
      <c r="G586" s="141" t="str">
        <f t="shared" si="89"/>
        <v>rk_17</v>
      </c>
      <c r="H586" s="307" t="s">
        <v>619</v>
      </c>
      <c r="I586" s="175">
        <v>43271</v>
      </c>
      <c r="J586" s="48" t="s">
        <v>141</v>
      </c>
      <c r="K586" s="168" t="s">
        <v>348</v>
      </c>
      <c r="L586" s="51"/>
      <c r="M586" s="141" t="s">
        <v>346</v>
      </c>
      <c r="N586" s="43">
        <v>0.60833333333333328</v>
      </c>
      <c r="O586" s="51">
        <v>3</v>
      </c>
      <c r="P586" s="51" t="s">
        <v>13</v>
      </c>
      <c r="Q586" s="51"/>
      <c r="R586" s="51"/>
      <c r="S586" s="51"/>
      <c r="T586" s="97">
        <f t="shared" si="93"/>
        <v>0.60416666666666663</v>
      </c>
      <c r="U586" s="97">
        <f t="shared" si="94"/>
        <v>0.58333333333333326</v>
      </c>
      <c r="V586" s="41" t="str">
        <f>IFERROR(VLOOKUP(L586,'[1]ZESTAWIENIE NUMERÓW BOCZNYCH'!$A:$B,1,0),"")</f>
        <v/>
      </c>
      <c r="W586" s="51" t="str">
        <f>IFERROR(VLOOKUP(V586,'[1]ZESTAWIENIE NUMERÓW BOCZNYCH'!$A:$B,2,0),P586)</f>
        <v>AZ</v>
      </c>
      <c r="X586" s="51">
        <f>VLOOKUP(W586,'[1]LICZBA MIEJSC'!$A:$C,2,0)</f>
        <v>40</v>
      </c>
      <c r="Y586" s="51">
        <f>VLOOKUP(W586,'[1]LICZBA MIEJSC'!$A:$C,3,0)</f>
        <v>60</v>
      </c>
      <c r="Z586" s="51">
        <f t="shared" si="90"/>
        <v>100</v>
      </c>
      <c r="AA586" s="41">
        <f t="shared" si="91"/>
        <v>36</v>
      </c>
      <c r="AB586" s="101">
        <f t="shared" si="92"/>
        <v>0.36</v>
      </c>
    </row>
    <row r="587" spans="1:28" hidden="1" x14ac:dyDescent="0.25">
      <c r="A587" s="28" t="s">
        <v>342</v>
      </c>
      <c r="B587" s="159">
        <v>586</v>
      </c>
      <c r="C587" s="51">
        <v>2</v>
      </c>
      <c r="D587" s="120"/>
      <c r="E587" s="51"/>
      <c r="F587" s="120" t="s">
        <v>343</v>
      </c>
      <c r="G587" s="141" t="str">
        <f t="shared" si="89"/>
        <v>rk_17</v>
      </c>
      <c r="H587" s="307" t="s">
        <v>619</v>
      </c>
      <c r="I587" s="175">
        <v>43271</v>
      </c>
      <c r="J587" s="48" t="s">
        <v>141</v>
      </c>
      <c r="K587" s="168" t="s">
        <v>337</v>
      </c>
      <c r="L587" s="51"/>
      <c r="M587" s="141" t="s">
        <v>346</v>
      </c>
      <c r="N587" s="43">
        <v>0.60902777777777783</v>
      </c>
      <c r="O587" s="51">
        <v>2</v>
      </c>
      <c r="P587" s="51" t="s">
        <v>16</v>
      </c>
      <c r="Q587" s="51"/>
      <c r="R587" s="51"/>
      <c r="S587" s="51"/>
      <c r="T587" s="97">
        <f t="shared" si="93"/>
        <v>0.60416666666666663</v>
      </c>
      <c r="U587" s="97">
        <f t="shared" si="94"/>
        <v>0.58333333333333326</v>
      </c>
      <c r="V587" s="41" t="str">
        <f>IFERROR(VLOOKUP(L587,'[1]ZESTAWIENIE NUMERÓW BOCZNYCH'!$A:$B,1,0),"")</f>
        <v/>
      </c>
      <c r="W587" s="51" t="str">
        <f>IFERROR(VLOOKUP(V587,'[1]ZESTAWIENIE NUMERÓW BOCZNYCH'!$A:$B,2,0),P587)</f>
        <v>B</v>
      </c>
      <c r="X587" s="51">
        <f>VLOOKUP(W587,'[1]LICZBA MIEJSC'!$A:$C,2,0)</f>
        <v>20</v>
      </c>
      <c r="Y587" s="51">
        <f>VLOOKUP(W587,'[1]LICZBA MIEJSC'!$A:$C,3,0)</f>
        <v>0</v>
      </c>
      <c r="Z587" s="51">
        <f t="shared" si="90"/>
        <v>20</v>
      </c>
      <c r="AA587" s="41">
        <f t="shared" si="91"/>
        <v>10</v>
      </c>
      <c r="AB587" s="101">
        <f t="shared" si="92"/>
        <v>0.5</v>
      </c>
    </row>
    <row r="588" spans="1:28" hidden="1" x14ac:dyDescent="0.25">
      <c r="A588" s="28" t="s">
        <v>342</v>
      </c>
      <c r="B588" s="159">
        <v>591</v>
      </c>
      <c r="C588" s="51">
        <v>2</v>
      </c>
      <c r="D588" s="120"/>
      <c r="E588" s="51"/>
      <c r="F588" s="120" t="s">
        <v>343</v>
      </c>
      <c r="G588" s="141" t="str">
        <f t="shared" si="89"/>
        <v>rk_17</v>
      </c>
      <c r="H588" s="307" t="s">
        <v>619</v>
      </c>
      <c r="I588" s="175">
        <v>43271</v>
      </c>
      <c r="J588" s="48" t="s">
        <v>141</v>
      </c>
      <c r="K588" s="168" t="s">
        <v>350</v>
      </c>
      <c r="L588" s="51"/>
      <c r="M588" s="141" t="s">
        <v>346</v>
      </c>
      <c r="N588" s="43">
        <v>0.63680555555555551</v>
      </c>
      <c r="O588" s="51">
        <v>1</v>
      </c>
      <c r="P588" s="51" t="s">
        <v>16</v>
      </c>
      <c r="Q588" s="51"/>
      <c r="R588" s="51"/>
      <c r="S588" s="51"/>
      <c r="T588" s="97">
        <f t="shared" si="93"/>
        <v>0.63541666666666663</v>
      </c>
      <c r="U588" s="97">
        <f t="shared" si="94"/>
        <v>0.625</v>
      </c>
      <c r="V588" s="41" t="str">
        <f>IFERROR(VLOOKUP(L588,'[1]ZESTAWIENIE NUMERÓW BOCZNYCH'!$A:$B,1,0),"")</f>
        <v/>
      </c>
      <c r="W588" s="51" t="str">
        <f>IFERROR(VLOOKUP(V588,'[1]ZESTAWIENIE NUMERÓW BOCZNYCH'!$A:$B,2,0),P588)</f>
        <v>B</v>
      </c>
      <c r="X588" s="51">
        <f>VLOOKUP(W588,'[1]LICZBA MIEJSC'!$A:$C,2,0)</f>
        <v>20</v>
      </c>
      <c r="Y588" s="51">
        <f>VLOOKUP(W588,'[1]LICZBA MIEJSC'!$A:$C,3,0)</f>
        <v>0</v>
      </c>
      <c r="Z588" s="51">
        <f t="shared" si="90"/>
        <v>20</v>
      </c>
      <c r="AA588" s="41">
        <f t="shared" si="91"/>
        <v>2</v>
      </c>
      <c r="AB588" s="101">
        <f t="shared" si="92"/>
        <v>0.1</v>
      </c>
    </row>
    <row r="589" spans="1:28" hidden="1" x14ac:dyDescent="0.25">
      <c r="A589" s="28" t="s">
        <v>342</v>
      </c>
      <c r="B589" s="159">
        <v>592</v>
      </c>
      <c r="C589" s="51">
        <v>2</v>
      </c>
      <c r="D589" s="120"/>
      <c r="E589" s="51"/>
      <c r="F589" s="120" t="s">
        <v>343</v>
      </c>
      <c r="G589" s="141" t="str">
        <f t="shared" si="89"/>
        <v>rk_17</v>
      </c>
      <c r="H589" s="307" t="s">
        <v>619</v>
      </c>
      <c r="I589" s="175">
        <v>43271</v>
      </c>
      <c r="J589" s="313" t="s">
        <v>141</v>
      </c>
      <c r="K589" s="168" t="s">
        <v>348</v>
      </c>
      <c r="L589" s="51"/>
      <c r="M589" s="141" t="s">
        <v>346</v>
      </c>
      <c r="N589" s="43">
        <v>0.6381944444444444</v>
      </c>
      <c r="O589" s="51">
        <v>2</v>
      </c>
      <c r="P589" s="51" t="s">
        <v>13</v>
      </c>
      <c r="Q589" s="51"/>
      <c r="R589" s="51"/>
      <c r="S589" s="51"/>
      <c r="T589" s="97">
        <f t="shared" si="93"/>
        <v>0.63541666666666663</v>
      </c>
      <c r="U589" s="97">
        <f t="shared" si="94"/>
        <v>0.625</v>
      </c>
      <c r="V589" s="41" t="str">
        <f>IFERROR(VLOOKUP(L589,'[1]ZESTAWIENIE NUMERÓW BOCZNYCH'!$A:$B,1,0),"")</f>
        <v/>
      </c>
      <c r="W589" s="51" t="str">
        <f>IFERROR(VLOOKUP(V589,'[1]ZESTAWIENIE NUMERÓW BOCZNYCH'!$A:$B,2,0),P589)</f>
        <v>AZ</v>
      </c>
      <c r="X589" s="51">
        <f>VLOOKUP(W589,'[1]LICZBA MIEJSC'!$A:$C,2,0)</f>
        <v>40</v>
      </c>
      <c r="Y589" s="51">
        <f>VLOOKUP(W589,'[1]LICZBA MIEJSC'!$A:$C,3,0)</f>
        <v>60</v>
      </c>
      <c r="Z589" s="51">
        <f t="shared" si="90"/>
        <v>100</v>
      </c>
      <c r="AA589" s="41">
        <f t="shared" si="91"/>
        <v>20</v>
      </c>
      <c r="AB589" s="101">
        <f t="shared" si="92"/>
        <v>0.2</v>
      </c>
    </row>
    <row r="590" spans="1:28" hidden="1" x14ac:dyDescent="0.25">
      <c r="A590" s="28" t="s">
        <v>342</v>
      </c>
      <c r="B590" s="159">
        <v>595</v>
      </c>
      <c r="C590" s="51">
        <v>2</v>
      </c>
      <c r="D590" s="120"/>
      <c r="E590" s="51"/>
      <c r="F590" s="120" t="s">
        <v>343</v>
      </c>
      <c r="G590" s="141" t="str">
        <f t="shared" si="89"/>
        <v>rk_17</v>
      </c>
      <c r="H590" s="307" t="s">
        <v>619</v>
      </c>
      <c r="I590" s="175">
        <v>43271</v>
      </c>
      <c r="J590" s="316" t="s">
        <v>141</v>
      </c>
      <c r="K590" s="140" t="s">
        <v>344</v>
      </c>
      <c r="L590" s="314"/>
      <c r="M590" s="157" t="s">
        <v>346</v>
      </c>
      <c r="N590" s="43">
        <v>0.65208333333333335</v>
      </c>
      <c r="O590" s="51">
        <v>5</v>
      </c>
      <c r="P590" s="51" t="s">
        <v>16</v>
      </c>
      <c r="Q590" s="51"/>
      <c r="R590" s="51"/>
      <c r="S590" s="51"/>
      <c r="T590" s="97">
        <f t="shared" si="93"/>
        <v>0.64583333333333326</v>
      </c>
      <c r="U590" s="97">
        <f t="shared" si="94"/>
        <v>0.625</v>
      </c>
      <c r="V590" s="41" t="str">
        <f>IFERROR(VLOOKUP(L590,'[1]ZESTAWIENIE NUMERÓW BOCZNYCH'!$A:$B,1,0),"")</f>
        <v/>
      </c>
      <c r="W590" s="51" t="str">
        <f>IFERROR(VLOOKUP(V590,'[1]ZESTAWIENIE NUMERÓW BOCZNYCH'!$A:$B,2,0),P590)</f>
        <v>B</v>
      </c>
      <c r="X590" s="51">
        <f>VLOOKUP(W590,'[1]LICZBA MIEJSC'!$A:$C,2,0)</f>
        <v>20</v>
      </c>
      <c r="Y590" s="51">
        <f>VLOOKUP(W590,'[1]LICZBA MIEJSC'!$A:$C,3,0)</f>
        <v>0</v>
      </c>
      <c r="Z590" s="51">
        <f t="shared" si="90"/>
        <v>20</v>
      </c>
      <c r="AA590" s="41">
        <f t="shared" si="91"/>
        <v>18</v>
      </c>
      <c r="AB590" s="101">
        <f t="shared" si="92"/>
        <v>0.9</v>
      </c>
    </row>
    <row r="591" spans="1:28" hidden="1" x14ac:dyDescent="0.25">
      <c r="A591" s="28" t="s">
        <v>342</v>
      </c>
      <c r="B591" s="159">
        <v>599</v>
      </c>
      <c r="C591" s="51">
        <v>3</v>
      </c>
      <c r="D591" s="120"/>
      <c r="E591" s="51"/>
      <c r="F591" s="120" t="s">
        <v>343</v>
      </c>
      <c r="G591" s="141" t="str">
        <f t="shared" si="89"/>
        <v>rk_17</v>
      </c>
      <c r="H591" s="307" t="s">
        <v>619</v>
      </c>
      <c r="I591" s="175">
        <v>43271</v>
      </c>
      <c r="J591" s="48" t="s">
        <v>141</v>
      </c>
      <c r="K591" s="168" t="s">
        <v>350</v>
      </c>
      <c r="L591" s="51"/>
      <c r="M591" s="141" t="s">
        <v>346</v>
      </c>
      <c r="N591" s="43">
        <v>0.67083333333333339</v>
      </c>
      <c r="O591" s="51">
        <v>0</v>
      </c>
      <c r="P591" s="51" t="s">
        <v>16</v>
      </c>
      <c r="Q591" s="51"/>
      <c r="R591" s="51"/>
      <c r="S591" s="51"/>
      <c r="T591" s="97">
        <f t="shared" si="93"/>
        <v>0.66666666666666663</v>
      </c>
      <c r="U591" s="97">
        <f t="shared" si="94"/>
        <v>0.66666666666666663</v>
      </c>
      <c r="V591" s="41" t="str">
        <f>IFERROR(VLOOKUP(L591,'[1]ZESTAWIENIE NUMERÓW BOCZNYCH'!$A:$B,1,0),"")</f>
        <v/>
      </c>
      <c r="W591" s="51" t="str">
        <f>IFERROR(VLOOKUP(V591,'[1]ZESTAWIENIE NUMERÓW BOCZNYCH'!$A:$B,2,0),P591)</f>
        <v>B</v>
      </c>
      <c r="X591" s="51">
        <f>VLOOKUP(W591,'[1]LICZBA MIEJSC'!$A:$C,2,0)</f>
        <v>20</v>
      </c>
      <c r="Y591" s="51">
        <f>VLOOKUP(W591,'[1]LICZBA MIEJSC'!$A:$C,3,0)</f>
        <v>0</v>
      </c>
      <c r="Z591" s="51">
        <f t="shared" si="90"/>
        <v>20</v>
      </c>
      <c r="AA591" s="41">
        <f t="shared" si="91"/>
        <v>0</v>
      </c>
      <c r="AB591" s="101">
        <f t="shared" si="92"/>
        <v>0</v>
      </c>
    </row>
    <row r="592" spans="1:28" hidden="1" x14ac:dyDescent="0.25">
      <c r="A592" s="28" t="s">
        <v>342</v>
      </c>
      <c r="B592" s="159">
        <v>604</v>
      </c>
      <c r="C592" s="51">
        <v>3</v>
      </c>
      <c r="D592" s="120"/>
      <c r="E592" s="51"/>
      <c r="F592" s="120" t="s">
        <v>343</v>
      </c>
      <c r="G592" s="141" t="str">
        <f t="shared" si="89"/>
        <v>rk_17</v>
      </c>
      <c r="H592" s="307" t="s">
        <v>619</v>
      </c>
      <c r="I592" s="175">
        <v>43271</v>
      </c>
      <c r="J592" s="48" t="s">
        <v>141</v>
      </c>
      <c r="K592" s="168" t="s">
        <v>350</v>
      </c>
      <c r="L592" s="51"/>
      <c r="M592" s="141" t="s">
        <v>346</v>
      </c>
      <c r="N592" s="43">
        <v>0.70486111111111116</v>
      </c>
      <c r="O592" s="51">
        <v>1</v>
      </c>
      <c r="P592" s="51" t="s">
        <v>16</v>
      </c>
      <c r="Q592" s="51"/>
      <c r="R592" s="51"/>
      <c r="S592" s="51"/>
      <c r="T592" s="97">
        <f t="shared" si="93"/>
        <v>0.69791666666666663</v>
      </c>
      <c r="U592" s="97">
        <f t="shared" si="94"/>
        <v>0.66666666666666663</v>
      </c>
      <c r="V592" s="41" t="str">
        <f>IFERROR(VLOOKUP(L592,'[1]ZESTAWIENIE NUMERÓW BOCZNYCH'!$A:$B,1,0),"")</f>
        <v/>
      </c>
      <c r="W592" s="51" t="str">
        <f>IFERROR(VLOOKUP(V592,'[1]ZESTAWIENIE NUMERÓW BOCZNYCH'!$A:$B,2,0),P592)</f>
        <v>B</v>
      </c>
      <c r="X592" s="51">
        <f>VLOOKUP(W592,'[1]LICZBA MIEJSC'!$A:$C,2,0)</f>
        <v>20</v>
      </c>
      <c r="Y592" s="51">
        <f>VLOOKUP(W592,'[1]LICZBA MIEJSC'!$A:$C,3,0)</f>
        <v>0</v>
      </c>
      <c r="Z592" s="51">
        <f t="shared" si="90"/>
        <v>20</v>
      </c>
      <c r="AA592" s="41">
        <f t="shared" si="91"/>
        <v>2</v>
      </c>
      <c r="AB592" s="101">
        <f t="shared" si="92"/>
        <v>0.1</v>
      </c>
    </row>
    <row r="593" spans="1:28" hidden="1" x14ac:dyDescent="0.25">
      <c r="A593" s="28" t="s">
        <v>342</v>
      </c>
      <c r="B593" s="159">
        <v>609</v>
      </c>
      <c r="C593" s="51">
        <v>3</v>
      </c>
      <c r="D593" s="120"/>
      <c r="E593" s="51"/>
      <c r="F593" s="120" t="s">
        <v>343</v>
      </c>
      <c r="G593" s="141" t="str">
        <f t="shared" si="89"/>
        <v>rk_17</v>
      </c>
      <c r="H593" s="307" t="s">
        <v>619</v>
      </c>
      <c r="I593" s="175">
        <v>43271</v>
      </c>
      <c r="J593" s="317" t="s">
        <v>157</v>
      </c>
      <c r="K593" s="168" t="s">
        <v>360</v>
      </c>
      <c r="L593" s="51"/>
      <c r="M593" s="141" t="s">
        <v>346</v>
      </c>
      <c r="N593" s="43">
        <v>0.72916666666666663</v>
      </c>
      <c r="O593" s="51">
        <v>4</v>
      </c>
      <c r="P593" s="51" t="s">
        <v>12</v>
      </c>
      <c r="Q593" s="51"/>
      <c r="R593" s="51"/>
      <c r="S593" s="51"/>
      <c r="T593" s="97">
        <f t="shared" si="93"/>
        <v>0.72916666666666663</v>
      </c>
      <c r="U593" s="97">
        <f t="shared" si="94"/>
        <v>0.70833333333333326</v>
      </c>
      <c r="V593" s="41" t="str">
        <f>IFERROR(VLOOKUP(L593,'[1]ZESTAWIENIE NUMERÓW BOCZNYCH'!$A:$B,1,0),"")</f>
        <v/>
      </c>
      <c r="W593" s="51" t="str">
        <f>IFERROR(VLOOKUP(V593,'[1]ZESTAWIENIE NUMERÓW BOCZNYCH'!$A:$B,2,0),P593)</f>
        <v>T</v>
      </c>
      <c r="X593" s="51">
        <f>VLOOKUP(W593,'[1]LICZBA MIEJSC'!$A:$C,2,0)</f>
        <v>55</v>
      </c>
      <c r="Y593" s="51">
        <f>VLOOKUP(W593,'[1]LICZBA MIEJSC'!$A:$C,3,0)</f>
        <v>0</v>
      </c>
      <c r="Z593" s="51">
        <f t="shared" si="90"/>
        <v>55</v>
      </c>
      <c r="AA593" s="41">
        <f t="shared" si="91"/>
        <v>55</v>
      </c>
      <c r="AB593" s="101">
        <f t="shared" si="92"/>
        <v>1</v>
      </c>
    </row>
    <row r="594" spans="1:28" hidden="1" x14ac:dyDescent="0.25">
      <c r="A594" s="28" t="s">
        <v>342</v>
      </c>
      <c r="B594" s="159">
        <v>611</v>
      </c>
      <c r="C594" s="51">
        <v>3</v>
      </c>
      <c r="D594" s="120"/>
      <c r="E594" s="51"/>
      <c r="F594" s="120" t="s">
        <v>343</v>
      </c>
      <c r="G594" s="141" t="str">
        <f t="shared" si="89"/>
        <v>rk_17</v>
      </c>
      <c r="H594" s="307" t="s">
        <v>619</v>
      </c>
      <c r="I594" s="175">
        <v>43271</v>
      </c>
      <c r="J594" s="48" t="s">
        <v>141</v>
      </c>
      <c r="K594" s="168" t="s">
        <v>337</v>
      </c>
      <c r="L594" s="51"/>
      <c r="M594" s="141" t="s">
        <v>346</v>
      </c>
      <c r="N594" s="43">
        <v>0.73472222222222217</v>
      </c>
      <c r="O594" s="51">
        <v>3</v>
      </c>
      <c r="P594" s="51" t="s">
        <v>16</v>
      </c>
      <c r="Q594" s="51"/>
      <c r="R594" s="51"/>
      <c r="S594" s="51"/>
      <c r="T594" s="97">
        <f t="shared" si="93"/>
        <v>0.72916666666666663</v>
      </c>
      <c r="U594" s="97">
        <f t="shared" si="94"/>
        <v>0.70833333333333326</v>
      </c>
      <c r="V594" s="41" t="str">
        <f>IFERROR(VLOOKUP(L594,'[1]ZESTAWIENIE NUMERÓW BOCZNYCH'!$A:$B,1,0),"")</f>
        <v/>
      </c>
      <c r="W594" s="51" t="str">
        <f>IFERROR(VLOOKUP(V594,'[1]ZESTAWIENIE NUMERÓW BOCZNYCH'!$A:$B,2,0),P594)</f>
        <v>B</v>
      </c>
      <c r="X594" s="51">
        <f>VLOOKUP(W594,'[1]LICZBA MIEJSC'!$A:$C,2,0)</f>
        <v>20</v>
      </c>
      <c r="Y594" s="51">
        <f>VLOOKUP(W594,'[1]LICZBA MIEJSC'!$A:$C,3,0)</f>
        <v>0</v>
      </c>
      <c r="Z594" s="51">
        <f t="shared" si="90"/>
        <v>20</v>
      </c>
      <c r="AA594" s="41">
        <f t="shared" si="91"/>
        <v>18</v>
      </c>
      <c r="AB594" s="101">
        <f t="shared" si="92"/>
        <v>0.9</v>
      </c>
    </row>
    <row r="595" spans="1:28" hidden="1" x14ac:dyDescent="0.25">
      <c r="A595" s="28" t="s">
        <v>342</v>
      </c>
      <c r="B595" s="159">
        <v>612</v>
      </c>
      <c r="C595" s="51">
        <v>3</v>
      </c>
      <c r="D595" s="120"/>
      <c r="E595" s="51"/>
      <c r="F595" s="120" t="s">
        <v>343</v>
      </c>
      <c r="G595" s="141" t="str">
        <f t="shared" si="89"/>
        <v>rk_17</v>
      </c>
      <c r="H595" s="307" t="s">
        <v>619</v>
      </c>
      <c r="I595" s="175">
        <v>43271</v>
      </c>
      <c r="J595" s="317" t="s">
        <v>158</v>
      </c>
      <c r="K595" s="155" t="s">
        <v>158</v>
      </c>
      <c r="L595" s="51"/>
      <c r="M595" s="141" t="s">
        <v>333</v>
      </c>
      <c r="N595" s="43">
        <v>0.7416666666666667</v>
      </c>
      <c r="O595" s="51">
        <v>4</v>
      </c>
      <c r="P595" s="51" t="s">
        <v>16</v>
      </c>
      <c r="Q595" s="51"/>
      <c r="R595" s="51"/>
      <c r="S595" s="51"/>
      <c r="T595" s="97">
        <f t="shared" si="93"/>
        <v>0.73958333333333326</v>
      </c>
      <c r="U595" s="97">
        <f t="shared" si="94"/>
        <v>0.70833333333333326</v>
      </c>
      <c r="V595" s="41" t="str">
        <f>IFERROR(VLOOKUP(L595,'[1]ZESTAWIENIE NUMERÓW BOCZNYCH'!$A:$B,1,0),"")</f>
        <v/>
      </c>
      <c r="W595" s="51" t="str">
        <f>IFERROR(VLOOKUP(V595,'[1]ZESTAWIENIE NUMERÓW BOCZNYCH'!$A:$B,2,0),P595)</f>
        <v>B</v>
      </c>
      <c r="X595" s="51">
        <f>VLOOKUP(W595,'[1]LICZBA MIEJSC'!$A:$C,2,0)</f>
        <v>20</v>
      </c>
      <c r="Y595" s="51">
        <f>VLOOKUP(W595,'[1]LICZBA MIEJSC'!$A:$C,3,0)</f>
        <v>0</v>
      </c>
      <c r="Z595" s="51">
        <f t="shared" si="90"/>
        <v>20</v>
      </c>
      <c r="AA595" s="41">
        <f t="shared" si="91"/>
        <v>20</v>
      </c>
      <c r="AB595" s="101">
        <f t="shared" si="92"/>
        <v>1</v>
      </c>
    </row>
    <row r="596" spans="1:28" hidden="1" x14ac:dyDescent="0.25">
      <c r="A596" s="28" t="s">
        <v>342</v>
      </c>
      <c r="B596" s="159">
        <v>549</v>
      </c>
      <c r="C596" s="51">
        <v>1</v>
      </c>
      <c r="D596" s="120"/>
      <c r="E596" s="51"/>
      <c r="F596" s="120" t="s">
        <v>343</v>
      </c>
      <c r="G596" s="141" t="str">
        <f t="shared" si="89"/>
        <v>rk_17</v>
      </c>
      <c r="H596" s="307" t="s">
        <v>620</v>
      </c>
      <c r="I596" s="175">
        <v>43271</v>
      </c>
      <c r="J596" s="99" t="s">
        <v>141</v>
      </c>
      <c r="K596" s="140" t="s">
        <v>347</v>
      </c>
      <c r="L596" s="318"/>
      <c r="M596" s="170" t="s">
        <v>126</v>
      </c>
      <c r="N596" s="43">
        <v>0.2722222222222222</v>
      </c>
      <c r="O596" s="51">
        <v>4</v>
      </c>
      <c r="P596" s="51" t="s">
        <v>12</v>
      </c>
      <c r="Q596" s="51"/>
      <c r="R596" s="51"/>
      <c r="S596" s="51"/>
      <c r="T596" s="97">
        <f t="shared" si="93"/>
        <v>0.27083333333333331</v>
      </c>
      <c r="U596" s="97">
        <f t="shared" si="94"/>
        <v>0.25</v>
      </c>
      <c r="V596" s="41" t="str">
        <f>IFERROR(VLOOKUP(L596,'[1]ZESTAWIENIE NUMERÓW BOCZNYCH'!$A:$B,1,0),"")</f>
        <v/>
      </c>
      <c r="W596" s="51" t="str">
        <f>IFERROR(VLOOKUP(V596,'[1]ZESTAWIENIE NUMERÓW BOCZNYCH'!$A:$B,2,0),P596)</f>
        <v>T</v>
      </c>
      <c r="X596" s="51">
        <f>VLOOKUP(W596,'[1]LICZBA MIEJSC'!$A:$C,2,0)</f>
        <v>55</v>
      </c>
      <c r="Y596" s="51">
        <f>VLOOKUP(W596,'[1]LICZBA MIEJSC'!$A:$C,3,0)</f>
        <v>0</v>
      </c>
      <c r="Z596" s="51">
        <f t="shared" si="90"/>
        <v>55</v>
      </c>
      <c r="AA596" s="41">
        <f t="shared" si="91"/>
        <v>55</v>
      </c>
      <c r="AB596" s="101">
        <f t="shared" si="92"/>
        <v>1</v>
      </c>
    </row>
    <row r="597" spans="1:28" hidden="1" x14ac:dyDescent="0.25">
      <c r="A597" s="28" t="s">
        <v>342</v>
      </c>
      <c r="B597" s="159">
        <v>555</v>
      </c>
      <c r="C597" s="51">
        <v>1</v>
      </c>
      <c r="D597" s="120"/>
      <c r="E597" s="51"/>
      <c r="F597" s="120" t="s">
        <v>343</v>
      </c>
      <c r="G597" s="141" t="str">
        <f t="shared" si="89"/>
        <v>rk_17</v>
      </c>
      <c r="H597" s="307" t="s">
        <v>620</v>
      </c>
      <c r="I597" s="175">
        <v>43271</v>
      </c>
      <c r="J597" s="316" t="s">
        <v>141</v>
      </c>
      <c r="K597" s="140" t="s">
        <v>347</v>
      </c>
      <c r="L597" s="51"/>
      <c r="M597" s="170" t="s">
        <v>126</v>
      </c>
      <c r="N597" s="43">
        <v>0.2986111111111111</v>
      </c>
      <c r="O597" s="51">
        <v>5</v>
      </c>
      <c r="P597" s="51" t="s">
        <v>16</v>
      </c>
      <c r="Q597" s="51"/>
      <c r="R597" s="51"/>
      <c r="S597" s="51"/>
      <c r="T597" s="97">
        <f t="shared" si="93"/>
        <v>0.29166666666666663</v>
      </c>
      <c r="U597" s="97">
        <f t="shared" si="94"/>
        <v>0.29166666666666663</v>
      </c>
      <c r="V597" s="41" t="str">
        <f>IFERROR(VLOOKUP(L597,'[1]ZESTAWIENIE NUMERÓW BOCZNYCH'!$A:$B,1,0),"")</f>
        <v/>
      </c>
      <c r="W597" s="51" t="str">
        <f>IFERROR(VLOOKUP(V597,'[1]ZESTAWIENIE NUMERÓW BOCZNYCH'!$A:$B,2,0),P597)</f>
        <v>B</v>
      </c>
      <c r="X597" s="51">
        <f>VLOOKUP(W597,'[1]LICZBA MIEJSC'!$A:$C,2,0)</f>
        <v>20</v>
      </c>
      <c r="Y597" s="51">
        <f>VLOOKUP(W597,'[1]LICZBA MIEJSC'!$A:$C,3,0)</f>
        <v>0</v>
      </c>
      <c r="Z597" s="51">
        <f t="shared" si="90"/>
        <v>20</v>
      </c>
      <c r="AA597" s="41">
        <f t="shared" si="91"/>
        <v>18</v>
      </c>
      <c r="AB597" s="101">
        <f t="shared" si="92"/>
        <v>0.9</v>
      </c>
    </row>
    <row r="598" spans="1:28" hidden="1" x14ac:dyDescent="0.25">
      <c r="A598" s="28" t="s">
        <v>342</v>
      </c>
      <c r="B598" s="159">
        <v>563</v>
      </c>
      <c r="C598" s="51">
        <v>1</v>
      </c>
      <c r="D598" s="120"/>
      <c r="E598" s="51"/>
      <c r="F598" s="120" t="s">
        <v>343</v>
      </c>
      <c r="G598" s="141" t="str">
        <f t="shared" si="89"/>
        <v>rk_17</v>
      </c>
      <c r="H598" s="307" t="s">
        <v>620</v>
      </c>
      <c r="I598" s="175">
        <v>43271</v>
      </c>
      <c r="J598" s="99" t="s">
        <v>141</v>
      </c>
      <c r="K598" s="140" t="s">
        <v>347</v>
      </c>
      <c r="L598" s="318"/>
      <c r="M598" s="170" t="s">
        <v>126</v>
      </c>
      <c r="N598" s="43">
        <v>0.32291666666666669</v>
      </c>
      <c r="O598" s="51">
        <v>3</v>
      </c>
      <c r="P598" s="51" t="s">
        <v>12</v>
      </c>
      <c r="Q598" s="51"/>
      <c r="R598" s="51"/>
      <c r="S598" s="51"/>
      <c r="T598" s="97">
        <f t="shared" si="93"/>
        <v>0.32291666666666663</v>
      </c>
      <c r="U598" s="97">
        <f t="shared" si="94"/>
        <v>0.29166666666666663</v>
      </c>
      <c r="V598" s="41" t="str">
        <f>IFERROR(VLOOKUP(L598,'[1]ZESTAWIENIE NUMERÓW BOCZNYCH'!$A:$B,1,0),"")</f>
        <v/>
      </c>
      <c r="W598" s="51" t="str">
        <f>IFERROR(VLOOKUP(V598,'[1]ZESTAWIENIE NUMERÓW BOCZNYCH'!$A:$B,2,0),P598)</f>
        <v>T</v>
      </c>
      <c r="X598" s="51">
        <f>VLOOKUP(W598,'[1]LICZBA MIEJSC'!$A:$C,2,0)</f>
        <v>55</v>
      </c>
      <c r="Y598" s="51">
        <f>VLOOKUP(W598,'[1]LICZBA MIEJSC'!$A:$C,3,0)</f>
        <v>0</v>
      </c>
      <c r="Z598" s="51">
        <f t="shared" si="90"/>
        <v>55</v>
      </c>
      <c r="AA598" s="41">
        <f t="shared" si="91"/>
        <v>50</v>
      </c>
      <c r="AB598" s="101">
        <f t="shared" si="92"/>
        <v>0.90909090909090906</v>
      </c>
    </row>
    <row r="599" spans="1:28" hidden="1" x14ac:dyDescent="0.25">
      <c r="A599" s="28" t="s">
        <v>342</v>
      </c>
      <c r="B599" s="159">
        <v>565</v>
      </c>
      <c r="C599" s="120">
        <v>1</v>
      </c>
      <c r="D599" s="120"/>
      <c r="E599" s="120"/>
      <c r="F599" s="120" t="s">
        <v>343</v>
      </c>
      <c r="G599" s="141" t="str">
        <f t="shared" si="89"/>
        <v>rk_17</v>
      </c>
      <c r="H599" s="307" t="s">
        <v>620</v>
      </c>
      <c r="I599" s="175">
        <v>43271</v>
      </c>
      <c r="J599" s="99" t="s">
        <v>141</v>
      </c>
      <c r="K599" s="166" t="s">
        <v>347</v>
      </c>
      <c r="L599" s="120"/>
      <c r="M599" s="170" t="s">
        <v>126</v>
      </c>
      <c r="N599" s="43">
        <v>0.3347222222222222</v>
      </c>
      <c r="O599" s="51">
        <v>3</v>
      </c>
      <c r="P599" s="51" t="s">
        <v>12</v>
      </c>
      <c r="Q599" s="51"/>
      <c r="R599" s="51"/>
      <c r="S599" s="51"/>
      <c r="T599" s="97">
        <f t="shared" si="93"/>
        <v>0.33333333333333331</v>
      </c>
      <c r="U599" s="97">
        <f t="shared" si="94"/>
        <v>0.33333333333333331</v>
      </c>
      <c r="V599" s="41" t="str">
        <f>IFERROR(VLOOKUP(L599,'[1]ZESTAWIENIE NUMERÓW BOCZNYCH'!$A:$B,1,0),"")</f>
        <v/>
      </c>
      <c r="W599" s="51" t="str">
        <f>IFERROR(VLOOKUP(V599,'[1]ZESTAWIENIE NUMERÓW BOCZNYCH'!$A:$B,2,0),P599)</f>
        <v>T</v>
      </c>
      <c r="X599" s="51">
        <f>VLOOKUP(W599,'[1]LICZBA MIEJSC'!$A:$C,2,0)</f>
        <v>55</v>
      </c>
      <c r="Y599" s="51">
        <f>VLOOKUP(W599,'[1]LICZBA MIEJSC'!$A:$C,3,0)</f>
        <v>0</v>
      </c>
      <c r="Z599" s="51">
        <f t="shared" si="90"/>
        <v>55</v>
      </c>
      <c r="AA599" s="41">
        <f t="shared" si="91"/>
        <v>50</v>
      </c>
      <c r="AB599" s="101">
        <f t="shared" si="92"/>
        <v>0.90909090909090906</v>
      </c>
    </row>
    <row r="600" spans="1:28" hidden="1" x14ac:dyDescent="0.25">
      <c r="A600" s="28" t="s">
        <v>342</v>
      </c>
      <c r="B600" s="159">
        <v>568</v>
      </c>
      <c r="C600" s="51">
        <v>2</v>
      </c>
      <c r="D600" s="318"/>
      <c r="E600" s="51"/>
      <c r="F600" s="318" t="s">
        <v>343</v>
      </c>
      <c r="G600" s="141" t="str">
        <f t="shared" si="89"/>
        <v>rk_17</v>
      </c>
      <c r="H600" s="307" t="s">
        <v>620</v>
      </c>
      <c r="I600" s="153">
        <v>43271</v>
      </c>
      <c r="J600" s="316" t="s">
        <v>141</v>
      </c>
      <c r="K600" s="140" t="s">
        <v>347</v>
      </c>
      <c r="L600" s="51"/>
      <c r="M600" s="170" t="s">
        <v>126</v>
      </c>
      <c r="N600" s="43">
        <v>0.35138888888888892</v>
      </c>
      <c r="O600" s="51">
        <v>1</v>
      </c>
      <c r="P600" s="51" t="s">
        <v>12</v>
      </c>
      <c r="Q600" s="51"/>
      <c r="R600" s="51"/>
      <c r="S600" s="51"/>
      <c r="T600" s="97">
        <f t="shared" si="93"/>
        <v>0.34375</v>
      </c>
      <c r="U600" s="97">
        <f t="shared" si="94"/>
        <v>0.33333333333333331</v>
      </c>
      <c r="V600" s="41" t="str">
        <f>IFERROR(VLOOKUP(L600,'[1]ZESTAWIENIE NUMERÓW BOCZNYCH'!$A:$B,1,0),"")</f>
        <v/>
      </c>
      <c r="W600" s="51" t="str">
        <f>IFERROR(VLOOKUP(V600,'[1]ZESTAWIENIE NUMERÓW BOCZNYCH'!$A:$B,2,0),P600)</f>
        <v>T</v>
      </c>
      <c r="X600" s="51">
        <f>VLOOKUP(W600,'[1]LICZBA MIEJSC'!$A:$C,2,0)</f>
        <v>55</v>
      </c>
      <c r="Y600" s="51">
        <f>VLOOKUP(W600,'[1]LICZBA MIEJSC'!$A:$C,3,0)</f>
        <v>0</v>
      </c>
      <c r="Z600" s="51">
        <f t="shared" si="90"/>
        <v>55</v>
      </c>
      <c r="AA600" s="41">
        <f t="shared" si="91"/>
        <v>6</v>
      </c>
      <c r="AB600" s="101">
        <f t="shared" si="92"/>
        <v>0.10909090909090909</v>
      </c>
    </row>
    <row r="601" spans="1:28" hidden="1" x14ac:dyDescent="0.25">
      <c r="A601" s="28" t="s">
        <v>342</v>
      </c>
      <c r="B601" s="159">
        <v>575</v>
      </c>
      <c r="C601" s="51">
        <v>2</v>
      </c>
      <c r="D601" s="51"/>
      <c r="E601" s="51"/>
      <c r="F601" s="51" t="s">
        <v>343</v>
      </c>
      <c r="G601" s="141" t="str">
        <f t="shared" si="89"/>
        <v>rk_17</v>
      </c>
      <c r="H601" s="307" t="s">
        <v>620</v>
      </c>
      <c r="I601" s="153">
        <v>43271</v>
      </c>
      <c r="J601" s="316" t="s">
        <v>141</v>
      </c>
      <c r="K601" s="140" t="s">
        <v>347</v>
      </c>
      <c r="L601" s="51"/>
      <c r="M601" s="170" t="s">
        <v>126</v>
      </c>
      <c r="N601" s="43">
        <v>0.38541666666666669</v>
      </c>
      <c r="O601" s="51">
        <v>5</v>
      </c>
      <c r="P601" s="51" t="s">
        <v>12</v>
      </c>
      <c r="Q601" s="51"/>
      <c r="R601" s="51"/>
      <c r="S601" s="51"/>
      <c r="T601" s="97">
        <f t="shared" si="93"/>
        <v>0.38541666666666663</v>
      </c>
      <c r="U601" s="97">
        <f t="shared" si="94"/>
        <v>0.375</v>
      </c>
      <c r="V601" s="41" t="str">
        <f>IFERROR(VLOOKUP(L601,'[1]ZESTAWIENIE NUMERÓW BOCZNYCH'!$A:$B,1,0),"")</f>
        <v/>
      </c>
      <c r="W601" s="51" t="str">
        <f>IFERROR(VLOOKUP(V601,'[1]ZESTAWIENIE NUMERÓW BOCZNYCH'!$A:$B,2,0),P601)</f>
        <v>T</v>
      </c>
      <c r="X601" s="51">
        <f>VLOOKUP(W601,'[1]LICZBA MIEJSC'!$A:$C,2,0)</f>
        <v>55</v>
      </c>
      <c r="Y601" s="51">
        <f>VLOOKUP(W601,'[1]LICZBA MIEJSC'!$A:$C,3,0)</f>
        <v>0</v>
      </c>
      <c r="Z601" s="51">
        <f t="shared" si="90"/>
        <v>55</v>
      </c>
      <c r="AA601" s="41">
        <f t="shared" si="91"/>
        <v>50</v>
      </c>
      <c r="AB601" s="101">
        <f t="shared" si="92"/>
        <v>0.90909090909090906</v>
      </c>
    </row>
    <row r="602" spans="1:28" hidden="1" x14ac:dyDescent="0.25">
      <c r="A602" s="28" t="s">
        <v>342</v>
      </c>
      <c r="B602" s="159">
        <v>584</v>
      </c>
      <c r="C602" s="51">
        <v>2</v>
      </c>
      <c r="D602" s="51"/>
      <c r="E602" s="51"/>
      <c r="F602" s="51" t="s">
        <v>343</v>
      </c>
      <c r="G602" s="141" t="str">
        <f t="shared" si="89"/>
        <v>rk_17</v>
      </c>
      <c r="H602" s="307" t="s">
        <v>620</v>
      </c>
      <c r="I602" s="153">
        <v>43271</v>
      </c>
      <c r="J602" s="316" t="s">
        <v>141</v>
      </c>
      <c r="K602" s="140" t="s">
        <v>347</v>
      </c>
      <c r="L602" s="51"/>
      <c r="M602" s="170" t="s">
        <v>126</v>
      </c>
      <c r="N602" s="43">
        <v>0.60555555555555551</v>
      </c>
      <c r="O602" s="51">
        <v>4</v>
      </c>
      <c r="P602" s="51" t="s">
        <v>12</v>
      </c>
      <c r="Q602" s="51"/>
      <c r="R602" s="51"/>
      <c r="S602" s="51"/>
      <c r="T602" s="97">
        <f t="shared" si="93"/>
        <v>0.60416666666666663</v>
      </c>
      <c r="U602" s="97">
        <f t="shared" si="94"/>
        <v>0.58333333333333326</v>
      </c>
      <c r="V602" s="41" t="str">
        <f>IFERROR(VLOOKUP(L602,'[1]ZESTAWIENIE NUMERÓW BOCZNYCH'!$A:$B,1,0),"")</f>
        <v/>
      </c>
      <c r="W602" s="51" t="str">
        <f>IFERROR(VLOOKUP(V602,'[1]ZESTAWIENIE NUMERÓW BOCZNYCH'!$A:$B,2,0),P602)</f>
        <v>T</v>
      </c>
      <c r="X602" s="51">
        <f>VLOOKUP(W602,'[1]LICZBA MIEJSC'!$A:$C,2,0)</f>
        <v>55</v>
      </c>
      <c r="Y602" s="51">
        <f>VLOOKUP(W602,'[1]LICZBA MIEJSC'!$A:$C,3,0)</f>
        <v>0</v>
      </c>
      <c r="Z602" s="51">
        <f t="shared" si="90"/>
        <v>55</v>
      </c>
      <c r="AA602" s="41">
        <f t="shared" si="91"/>
        <v>55</v>
      </c>
      <c r="AB602" s="101">
        <f t="shared" si="92"/>
        <v>1</v>
      </c>
    </row>
    <row r="603" spans="1:28" hidden="1" x14ac:dyDescent="0.25">
      <c r="A603" s="28" t="s">
        <v>342</v>
      </c>
      <c r="B603" s="159">
        <v>593</v>
      </c>
      <c r="C603" s="51">
        <v>3</v>
      </c>
      <c r="D603" s="51"/>
      <c r="E603" s="51"/>
      <c r="F603" s="51" t="s">
        <v>343</v>
      </c>
      <c r="G603" s="141" t="str">
        <f t="shared" si="89"/>
        <v>rk_17</v>
      </c>
      <c r="H603" s="307" t="s">
        <v>620</v>
      </c>
      <c r="I603" s="153">
        <v>43271</v>
      </c>
      <c r="J603" s="313" t="s">
        <v>141</v>
      </c>
      <c r="K603" s="168" t="s">
        <v>358</v>
      </c>
      <c r="L603" s="51"/>
      <c r="M603" s="170" t="s">
        <v>126</v>
      </c>
      <c r="N603" s="43">
        <v>0.64236111111111105</v>
      </c>
      <c r="O603" s="51">
        <v>2</v>
      </c>
      <c r="P603" s="51" t="s">
        <v>12</v>
      </c>
      <c r="Q603" s="51"/>
      <c r="R603" s="51"/>
      <c r="S603" s="51"/>
      <c r="T603" s="97">
        <f t="shared" si="93"/>
        <v>0.63541666666666663</v>
      </c>
      <c r="U603" s="97">
        <f t="shared" si="94"/>
        <v>0.625</v>
      </c>
      <c r="V603" s="41" t="str">
        <f>IFERROR(VLOOKUP(L603,'[1]ZESTAWIENIE NUMERÓW BOCZNYCH'!$A:$B,1,0),"")</f>
        <v/>
      </c>
      <c r="W603" s="51" t="str">
        <f>IFERROR(VLOOKUP(V603,'[1]ZESTAWIENIE NUMERÓW BOCZNYCH'!$A:$B,2,0),P603)</f>
        <v>T</v>
      </c>
      <c r="X603" s="51">
        <f>VLOOKUP(W603,'[1]LICZBA MIEJSC'!$A:$C,2,0)</f>
        <v>55</v>
      </c>
      <c r="Y603" s="51">
        <f>VLOOKUP(W603,'[1]LICZBA MIEJSC'!$A:$C,3,0)</f>
        <v>0</v>
      </c>
      <c r="Z603" s="51">
        <f t="shared" si="90"/>
        <v>55</v>
      </c>
      <c r="AA603" s="41">
        <f t="shared" si="91"/>
        <v>28</v>
      </c>
      <c r="AB603" s="101">
        <f t="shared" si="92"/>
        <v>0.50909090909090904</v>
      </c>
    </row>
    <row r="604" spans="1:28" hidden="1" x14ac:dyDescent="0.25">
      <c r="A604" s="28" t="s">
        <v>342</v>
      </c>
      <c r="B604" s="159">
        <v>594</v>
      </c>
      <c r="C604" s="51">
        <v>3</v>
      </c>
      <c r="D604" s="51"/>
      <c r="E604" s="51"/>
      <c r="F604" s="51" t="s">
        <v>343</v>
      </c>
      <c r="G604" s="141" t="str">
        <f t="shared" si="89"/>
        <v>rk_17</v>
      </c>
      <c r="H604" s="307" t="s">
        <v>620</v>
      </c>
      <c r="I604" s="153">
        <v>43271</v>
      </c>
      <c r="J604" s="316" t="s">
        <v>141</v>
      </c>
      <c r="K604" s="140" t="s">
        <v>347</v>
      </c>
      <c r="L604" s="51"/>
      <c r="M604" s="170" t="s">
        <v>126</v>
      </c>
      <c r="N604" s="43">
        <v>0.64583333333333337</v>
      </c>
      <c r="O604" s="51">
        <v>3</v>
      </c>
      <c r="P604" s="51" t="s">
        <v>12</v>
      </c>
      <c r="Q604" s="51"/>
      <c r="R604" s="51"/>
      <c r="S604" s="51"/>
      <c r="T604" s="97">
        <f t="shared" si="93"/>
        <v>0.64583333333333326</v>
      </c>
      <c r="U604" s="97">
        <f t="shared" si="94"/>
        <v>0.625</v>
      </c>
      <c r="V604" s="41" t="str">
        <f>IFERROR(VLOOKUP(L604,'[1]ZESTAWIENIE NUMERÓW BOCZNYCH'!$A:$B,1,0),"")</f>
        <v/>
      </c>
      <c r="W604" s="51" t="str">
        <f>IFERROR(VLOOKUP(V604,'[1]ZESTAWIENIE NUMERÓW BOCZNYCH'!$A:$B,2,0),P604)</f>
        <v>T</v>
      </c>
      <c r="X604" s="51">
        <f>VLOOKUP(W604,'[1]LICZBA MIEJSC'!$A:$C,2,0)</f>
        <v>55</v>
      </c>
      <c r="Y604" s="51">
        <f>VLOOKUP(W604,'[1]LICZBA MIEJSC'!$A:$C,3,0)</f>
        <v>0</v>
      </c>
      <c r="Z604" s="51">
        <f t="shared" si="90"/>
        <v>55</v>
      </c>
      <c r="AA604" s="41">
        <f t="shared" si="91"/>
        <v>50</v>
      </c>
      <c r="AB604" s="101">
        <f t="shared" si="92"/>
        <v>0.90909090909090906</v>
      </c>
    </row>
    <row r="605" spans="1:28" hidden="1" x14ac:dyDescent="0.25">
      <c r="A605" s="28" t="s">
        <v>342</v>
      </c>
      <c r="B605" s="159">
        <v>602</v>
      </c>
      <c r="C605" s="51">
        <v>3</v>
      </c>
      <c r="D605" s="51"/>
      <c r="E605" s="51"/>
      <c r="F605" s="51" t="s">
        <v>343</v>
      </c>
      <c r="G605" s="141" t="str">
        <f t="shared" si="89"/>
        <v>rk_17</v>
      </c>
      <c r="H605" s="307" t="s">
        <v>620</v>
      </c>
      <c r="I605" s="153">
        <v>43271</v>
      </c>
      <c r="J605" s="316" t="s">
        <v>141</v>
      </c>
      <c r="K605" s="140" t="s">
        <v>347</v>
      </c>
      <c r="L605" s="51"/>
      <c r="M605" s="170" t="s">
        <v>126</v>
      </c>
      <c r="N605" s="43">
        <v>0.6875</v>
      </c>
      <c r="O605" s="51">
        <v>2</v>
      </c>
      <c r="P605" s="51" t="s">
        <v>12</v>
      </c>
      <c r="Q605" s="51"/>
      <c r="R605" s="51"/>
      <c r="S605" s="51"/>
      <c r="T605" s="97">
        <f t="shared" si="93"/>
        <v>0.6875</v>
      </c>
      <c r="U605" s="97">
        <f t="shared" si="94"/>
        <v>0.66666666666666663</v>
      </c>
      <c r="V605" s="41" t="str">
        <f>IFERROR(VLOOKUP(L605,'[1]ZESTAWIENIE NUMERÓW BOCZNYCH'!$A:$B,1,0),"")</f>
        <v/>
      </c>
      <c r="W605" s="51" t="str">
        <f>IFERROR(VLOOKUP(V605,'[1]ZESTAWIENIE NUMERÓW BOCZNYCH'!$A:$B,2,0),P605)</f>
        <v>T</v>
      </c>
      <c r="X605" s="51">
        <f>VLOOKUP(W605,'[1]LICZBA MIEJSC'!$A:$C,2,0)</f>
        <v>55</v>
      </c>
      <c r="Y605" s="51">
        <f>VLOOKUP(W605,'[1]LICZBA MIEJSC'!$A:$C,3,0)</f>
        <v>0</v>
      </c>
      <c r="Z605" s="51">
        <f t="shared" si="90"/>
        <v>55</v>
      </c>
      <c r="AA605" s="41">
        <f t="shared" si="91"/>
        <v>28</v>
      </c>
      <c r="AB605" s="101">
        <f t="shared" si="92"/>
        <v>0.50909090909090904</v>
      </c>
    </row>
    <row r="606" spans="1:28" hidden="1" x14ac:dyDescent="0.25">
      <c r="A606" s="28" t="s">
        <v>342</v>
      </c>
      <c r="B606" s="159">
        <v>606</v>
      </c>
      <c r="C606" s="51">
        <v>3</v>
      </c>
      <c r="D606" s="51"/>
      <c r="E606" s="51"/>
      <c r="F606" s="51" t="s">
        <v>343</v>
      </c>
      <c r="G606" s="141" t="str">
        <f t="shared" si="89"/>
        <v>rk_17</v>
      </c>
      <c r="H606" s="307" t="s">
        <v>620</v>
      </c>
      <c r="I606" s="153">
        <v>43271</v>
      </c>
      <c r="J606" s="99" t="s">
        <v>141</v>
      </c>
      <c r="K606" s="140" t="s">
        <v>347</v>
      </c>
      <c r="L606" s="51"/>
      <c r="M606" s="170" t="s">
        <v>126</v>
      </c>
      <c r="N606" s="43">
        <v>0.71458333333333324</v>
      </c>
      <c r="O606" s="51">
        <v>2</v>
      </c>
      <c r="P606" s="51" t="s">
        <v>12</v>
      </c>
      <c r="Q606" s="51"/>
      <c r="R606" s="51"/>
      <c r="S606" s="51"/>
      <c r="T606" s="97">
        <f t="shared" si="93"/>
        <v>0.70833333333333326</v>
      </c>
      <c r="U606" s="97">
        <f t="shared" si="94"/>
        <v>0.70833333333333326</v>
      </c>
      <c r="V606" s="41" t="str">
        <f>IFERROR(VLOOKUP(L606,'[1]ZESTAWIENIE NUMERÓW BOCZNYCH'!$A:$B,1,0),"")</f>
        <v/>
      </c>
      <c r="W606" s="51" t="str">
        <f>IFERROR(VLOOKUP(V606,'[1]ZESTAWIENIE NUMERÓW BOCZNYCH'!$A:$B,2,0),P606)</f>
        <v>T</v>
      </c>
      <c r="X606" s="51">
        <f>VLOOKUP(W606,'[1]LICZBA MIEJSC'!$A:$C,2,0)</f>
        <v>55</v>
      </c>
      <c r="Y606" s="51">
        <f>VLOOKUP(W606,'[1]LICZBA MIEJSC'!$A:$C,3,0)</f>
        <v>0</v>
      </c>
      <c r="Z606" s="51">
        <f t="shared" si="90"/>
        <v>55</v>
      </c>
      <c r="AA606" s="41">
        <f t="shared" si="91"/>
        <v>28</v>
      </c>
      <c r="AB606" s="101">
        <f t="shared" si="92"/>
        <v>0.50909090909090904</v>
      </c>
    </row>
    <row r="607" spans="1:28" hidden="1" x14ac:dyDescent="0.25">
      <c r="A607" s="28" t="s">
        <v>342</v>
      </c>
      <c r="B607" s="159">
        <v>547</v>
      </c>
      <c r="C607" s="51">
        <v>1</v>
      </c>
      <c r="D607" s="51"/>
      <c r="E607" s="51"/>
      <c r="F607" s="51" t="s">
        <v>343</v>
      </c>
      <c r="G607" s="141" t="str">
        <f t="shared" si="89"/>
        <v>rk_17</v>
      </c>
      <c r="H607" s="141" t="s">
        <v>620</v>
      </c>
      <c r="I607" s="153">
        <v>43271</v>
      </c>
      <c r="J607" s="99" t="s">
        <v>141</v>
      </c>
      <c r="K607" s="140" t="s">
        <v>344</v>
      </c>
      <c r="L607" s="314"/>
      <c r="M607" s="157" t="s">
        <v>345</v>
      </c>
      <c r="N607" s="43">
        <v>0.25625000000000003</v>
      </c>
      <c r="O607" s="51">
        <v>2</v>
      </c>
      <c r="P607" s="51" t="s">
        <v>16</v>
      </c>
      <c r="Q607" s="51"/>
      <c r="R607" s="51"/>
      <c r="S607" s="51"/>
      <c r="T607" s="97">
        <f t="shared" si="93"/>
        <v>0.25</v>
      </c>
      <c r="U607" s="97">
        <f t="shared" si="94"/>
        <v>0.25</v>
      </c>
      <c r="V607" s="41" t="str">
        <f>IFERROR(VLOOKUP(L607,'[1]ZESTAWIENIE NUMERÓW BOCZNYCH'!$A:$B,1,0),"")</f>
        <v/>
      </c>
      <c r="W607" s="51" t="str">
        <f>IFERROR(VLOOKUP(V607,'[1]ZESTAWIENIE NUMERÓW BOCZNYCH'!$A:$B,2,0),P607)</f>
        <v>B</v>
      </c>
      <c r="X607" s="51">
        <f>VLOOKUP(W607,'[1]LICZBA MIEJSC'!$A:$C,2,0)</f>
        <v>20</v>
      </c>
      <c r="Y607" s="51">
        <f>VLOOKUP(W607,'[1]LICZBA MIEJSC'!$A:$C,3,0)</f>
        <v>0</v>
      </c>
      <c r="Z607" s="51">
        <f t="shared" si="90"/>
        <v>20</v>
      </c>
      <c r="AA607" s="41">
        <f t="shared" si="91"/>
        <v>10</v>
      </c>
      <c r="AB607" s="101">
        <f t="shared" si="92"/>
        <v>0.5</v>
      </c>
    </row>
    <row r="608" spans="1:28" hidden="1" x14ac:dyDescent="0.25">
      <c r="A608" s="28" t="s">
        <v>342</v>
      </c>
      <c r="B608" s="159">
        <v>558</v>
      </c>
      <c r="C608" s="51">
        <v>1</v>
      </c>
      <c r="D608" s="51"/>
      <c r="E608" s="51"/>
      <c r="F608" s="51" t="s">
        <v>343</v>
      </c>
      <c r="G608" s="141" t="str">
        <f t="shared" si="89"/>
        <v>rk_17</v>
      </c>
      <c r="H608" s="141" t="s">
        <v>620</v>
      </c>
      <c r="I608" s="153">
        <v>43271</v>
      </c>
      <c r="J608" s="48" t="s">
        <v>141</v>
      </c>
      <c r="K608" s="168" t="s">
        <v>337</v>
      </c>
      <c r="L608" s="51"/>
      <c r="M608" s="141" t="s">
        <v>345</v>
      </c>
      <c r="N608" s="43">
        <v>0.30208333333333331</v>
      </c>
      <c r="O608" s="51">
        <v>2</v>
      </c>
      <c r="P608" s="51" t="s">
        <v>16</v>
      </c>
      <c r="Q608" s="51"/>
      <c r="R608" s="51"/>
      <c r="S608" s="51"/>
      <c r="T608" s="97">
        <f t="shared" si="93"/>
        <v>0.30208333333333331</v>
      </c>
      <c r="U608" s="97">
        <f t="shared" si="94"/>
        <v>0.29166666666666663</v>
      </c>
      <c r="V608" s="41" t="str">
        <f>IFERROR(VLOOKUP(L608,'[1]ZESTAWIENIE NUMERÓW BOCZNYCH'!$A:$B,1,0),"")</f>
        <v/>
      </c>
      <c r="W608" s="51" t="str">
        <f>IFERROR(VLOOKUP(V608,'[1]ZESTAWIENIE NUMERÓW BOCZNYCH'!$A:$B,2,0),P608)</f>
        <v>B</v>
      </c>
      <c r="X608" s="51">
        <f>VLOOKUP(W608,'[1]LICZBA MIEJSC'!$A:$C,2,0)</f>
        <v>20</v>
      </c>
      <c r="Y608" s="51">
        <f>VLOOKUP(W608,'[1]LICZBA MIEJSC'!$A:$C,3,0)</f>
        <v>0</v>
      </c>
      <c r="Z608" s="51">
        <f t="shared" si="90"/>
        <v>20</v>
      </c>
      <c r="AA608" s="41">
        <f t="shared" si="91"/>
        <v>10</v>
      </c>
      <c r="AB608" s="101">
        <f t="shared" si="92"/>
        <v>0.5</v>
      </c>
    </row>
    <row r="609" spans="1:28" hidden="1" x14ac:dyDescent="0.25">
      <c r="A609" s="28" t="s">
        <v>342</v>
      </c>
      <c r="B609" s="159">
        <v>577</v>
      </c>
      <c r="C609" s="51">
        <v>2</v>
      </c>
      <c r="D609" s="51"/>
      <c r="E609" s="51"/>
      <c r="F609" s="51" t="s">
        <v>343</v>
      </c>
      <c r="G609" s="141" t="str">
        <f t="shared" si="89"/>
        <v>rk_17</v>
      </c>
      <c r="H609" s="141" t="s">
        <v>620</v>
      </c>
      <c r="I609" s="153">
        <v>43271</v>
      </c>
      <c r="J609" s="48" t="s">
        <v>141</v>
      </c>
      <c r="K609" s="168" t="s">
        <v>354</v>
      </c>
      <c r="L609" s="51"/>
      <c r="M609" s="141" t="s">
        <v>345</v>
      </c>
      <c r="N609" s="43">
        <v>0.40208333333333335</v>
      </c>
      <c r="O609" s="51">
        <v>0</v>
      </c>
      <c r="P609" s="51" t="s">
        <v>16</v>
      </c>
      <c r="Q609" s="51"/>
      <c r="R609" s="51"/>
      <c r="S609" s="51"/>
      <c r="T609" s="97">
        <f t="shared" si="93"/>
        <v>0.39583333333333331</v>
      </c>
      <c r="U609" s="97">
        <f t="shared" si="94"/>
        <v>0.375</v>
      </c>
      <c r="V609" s="41" t="str">
        <f>IFERROR(VLOOKUP(L609,'[1]ZESTAWIENIE NUMERÓW BOCZNYCH'!$A:$B,1,0),"")</f>
        <v/>
      </c>
      <c r="W609" s="51" t="str">
        <f>IFERROR(VLOOKUP(V609,'[1]ZESTAWIENIE NUMERÓW BOCZNYCH'!$A:$B,2,0),P609)</f>
        <v>B</v>
      </c>
      <c r="X609" s="51">
        <f>VLOOKUP(W609,'[1]LICZBA MIEJSC'!$A:$C,2,0)</f>
        <v>20</v>
      </c>
      <c r="Y609" s="51">
        <f>VLOOKUP(W609,'[1]LICZBA MIEJSC'!$A:$C,3,0)</f>
        <v>0</v>
      </c>
      <c r="Z609" s="51">
        <f t="shared" si="90"/>
        <v>20</v>
      </c>
      <c r="AA609" s="41">
        <f t="shared" si="91"/>
        <v>0</v>
      </c>
      <c r="AB609" s="101">
        <f t="shared" si="92"/>
        <v>0</v>
      </c>
    </row>
    <row r="610" spans="1:28" hidden="1" x14ac:dyDescent="0.25">
      <c r="A610" s="28" t="s">
        <v>342</v>
      </c>
      <c r="B610" s="159">
        <v>580</v>
      </c>
      <c r="C610" s="51">
        <v>2</v>
      </c>
      <c r="D610" s="51"/>
      <c r="E610" s="51"/>
      <c r="F610" s="51" t="s">
        <v>343</v>
      </c>
      <c r="G610" s="141" t="str">
        <f t="shared" si="89"/>
        <v>rk_17</v>
      </c>
      <c r="H610" s="141" t="s">
        <v>620</v>
      </c>
      <c r="I610" s="153">
        <v>43271</v>
      </c>
      <c r="J610" s="313" t="s">
        <v>141</v>
      </c>
      <c r="K610" s="168" t="s">
        <v>337</v>
      </c>
      <c r="L610" s="51"/>
      <c r="M610" s="141" t="s">
        <v>345</v>
      </c>
      <c r="N610" s="43">
        <v>0.58402777777777781</v>
      </c>
      <c r="O610" s="51">
        <v>1</v>
      </c>
      <c r="P610" s="51" t="s">
        <v>16</v>
      </c>
      <c r="Q610" s="51"/>
      <c r="R610" s="51"/>
      <c r="S610" s="51"/>
      <c r="T610" s="97">
        <f t="shared" si="93"/>
        <v>0.58333333333333326</v>
      </c>
      <c r="U610" s="97">
        <f t="shared" si="94"/>
        <v>0.58333333333333326</v>
      </c>
      <c r="V610" s="41" t="str">
        <f>IFERROR(VLOOKUP(L610,'[1]ZESTAWIENIE NUMERÓW BOCZNYCH'!$A:$B,1,0),"")</f>
        <v/>
      </c>
      <c r="W610" s="51" t="str">
        <f>IFERROR(VLOOKUP(V610,'[1]ZESTAWIENIE NUMERÓW BOCZNYCH'!$A:$B,2,0),P610)</f>
        <v>B</v>
      </c>
      <c r="X610" s="51">
        <f>VLOOKUP(W610,'[1]LICZBA MIEJSC'!$A:$C,2,0)</f>
        <v>20</v>
      </c>
      <c r="Y610" s="51">
        <f>VLOOKUP(W610,'[1]LICZBA MIEJSC'!$A:$C,3,0)</f>
        <v>0</v>
      </c>
      <c r="Z610" s="51">
        <f t="shared" si="90"/>
        <v>20</v>
      </c>
      <c r="AA610" s="41">
        <f t="shared" si="91"/>
        <v>2</v>
      </c>
      <c r="AB610" s="101">
        <f t="shared" si="92"/>
        <v>0.1</v>
      </c>
    </row>
    <row r="611" spans="1:28" hidden="1" x14ac:dyDescent="0.25">
      <c r="A611" s="28" t="s">
        <v>342</v>
      </c>
      <c r="B611" s="159">
        <v>589</v>
      </c>
      <c r="C611" s="51">
        <v>2</v>
      </c>
      <c r="D611" s="51"/>
      <c r="E611" s="51"/>
      <c r="F611" s="51" t="s">
        <v>343</v>
      </c>
      <c r="G611" s="141" t="str">
        <f t="shared" si="89"/>
        <v>rk_17</v>
      </c>
      <c r="H611" s="141" t="s">
        <v>620</v>
      </c>
      <c r="I611" s="153">
        <v>43271</v>
      </c>
      <c r="J611" s="48" t="s">
        <v>141</v>
      </c>
      <c r="K611" s="168" t="s">
        <v>337</v>
      </c>
      <c r="L611" s="51"/>
      <c r="M611" s="141" t="s">
        <v>345</v>
      </c>
      <c r="N611" s="43">
        <v>0.63194444444444442</v>
      </c>
      <c r="O611" s="51">
        <v>2</v>
      </c>
      <c r="P611" s="51" t="s">
        <v>16</v>
      </c>
      <c r="Q611" s="51"/>
      <c r="R611" s="51"/>
      <c r="S611" s="51"/>
      <c r="T611" s="97">
        <f t="shared" si="93"/>
        <v>0.625</v>
      </c>
      <c r="U611" s="97">
        <f t="shared" si="94"/>
        <v>0.625</v>
      </c>
      <c r="V611" s="41" t="str">
        <f>IFERROR(VLOOKUP(L611,'[1]ZESTAWIENIE NUMERÓW BOCZNYCH'!$A:$B,1,0),"")</f>
        <v/>
      </c>
      <c r="W611" s="51" t="str">
        <f>IFERROR(VLOOKUP(V611,'[1]ZESTAWIENIE NUMERÓW BOCZNYCH'!$A:$B,2,0),P611)</f>
        <v>B</v>
      </c>
      <c r="X611" s="51">
        <f>VLOOKUP(W611,'[1]LICZBA MIEJSC'!$A:$C,2,0)</f>
        <v>20</v>
      </c>
      <c r="Y611" s="51">
        <f>VLOOKUP(W611,'[1]LICZBA MIEJSC'!$A:$C,3,0)</f>
        <v>0</v>
      </c>
      <c r="Z611" s="51">
        <f t="shared" si="90"/>
        <v>20</v>
      </c>
      <c r="AA611" s="41">
        <f t="shared" si="91"/>
        <v>10</v>
      </c>
      <c r="AB611" s="101">
        <f t="shared" si="92"/>
        <v>0.5</v>
      </c>
    </row>
    <row r="612" spans="1:28" hidden="1" x14ac:dyDescent="0.25">
      <c r="A612" s="28" t="s">
        <v>342</v>
      </c>
      <c r="B612" s="159">
        <v>550</v>
      </c>
      <c r="C612" s="51">
        <v>1</v>
      </c>
      <c r="D612" s="51"/>
      <c r="E612" s="51"/>
      <c r="F612" s="51" t="s">
        <v>343</v>
      </c>
      <c r="G612" s="141" t="str">
        <f t="shared" si="89"/>
        <v>rk_17</v>
      </c>
      <c r="H612" s="141" t="s">
        <v>620</v>
      </c>
      <c r="I612" s="153">
        <v>43271</v>
      </c>
      <c r="J612" s="317" t="s">
        <v>158</v>
      </c>
      <c r="K612" s="155" t="s">
        <v>158</v>
      </c>
      <c r="L612" s="51"/>
      <c r="M612" s="157"/>
      <c r="N612" s="43">
        <v>0.27916666666666667</v>
      </c>
      <c r="O612" s="51">
        <v>6</v>
      </c>
      <c r="P612" s="51" t="s">
        <v>12</v>
      </c>
      <c r="Q612" s="51"/>
      <c r="R612" s="51"/>
      <c r="S612" s="51"/>
      <c r="T612" s="97">
        <f t="shared" si="93"/>
        <v>0.27083333333333331</v>
      </c>
      <c r="U612" s="97">
        <f t="shared" si="94"/>
        <v>0.25</v>
      </c>
      <c r="V612" s="41" t="str">
        <f>IFERROR(VLOOKUP(L612,'[1]ZESTAWIENIE NUMERÓW BOCZNYCH'!$A:$B,1,0),"")</f>
        <v/>
      </c>
      <c r="W612" s="51" t="str">
        <f>IFERROR(VLOOKUP(V612,'[1]ZESTAWIENIE NUMERÓW BOCZNYCH'!$A:$B,2,0),P612)</f>
        <v>T</v>
      </c>
      <c r="X612" s="51">
        <f>VLOOKUP(W612,'[1]LICZBA MIEJSC'!$A:$C,2,0)</f>
        <v>55</v>
      </c>
      <c r="Y612" s="51">
        <f>VLOOKUP(W612,'[1]LICZBA MIEJSC'!$A:$C,3,0)</f>
        <v>0</v>
      </c>
      <c r="Z612" s="51">
        <f t="shared" si="90"/>
        <v>55</v>
      </c>
      <c r="AA612" s="41">
        <f t="shared" si="91"/>
        <v>61</v>
      </c>
      <c r="AB612" s="101">
        <f t="shared" si="92"/>
        <v>1.1090909090909091</v>
      </c>
    </row>
    <row r="613" spans="1:28" hidden="1" x14ac:dyDescent="0.25">
      <c r="A613" s="28" t="s">
        <v>342</v>
      </c>
      <c r="B613" s="159">
        <v>601</v>
      </c>
      <c r="C613" s="51">
        <v>3</v>
      </c>
      <c r="D613" s="51"/>
      <c r="E613" s="51"/>
      <c r="F613" s="51" t="s">
        <v>343</v>
      </c>
      <c r="G613" s="141" t="str">
        <f t="shared" si="89"/>
        <v>rk_17</v>
      </c>
      <c r="H613" s="141" t="s">
        <v>622</v>
      </c>
      <c r="I613" s="153">
        <v>43271</v>
      </c>
      <c r="J613" s="145" t="s">
        <v>157</v>
      </c>
      <c r="K613" s="168" t="s">
        <v>360</v>
      </c>
      <c r="L613" s="51"/>
      <c r="M613" s="157"/>
      <c r="N613" s="43">
        <v>0.68680555555555556</v>
      </c>
      <c r="O613" s="51">
        <v>5</v>
      </c>
      <c r="P613" s="51" t="s">
        <v>12</v>
      </c>
      <c r="Q613" s="51"/>
      <c r="R613" s="51"/>
      <c r="S613" s="51"/>
      <c r="T613" s="97">
        <f t="shared" si="93"/>
        <v>0.67708333333333326</v>
      </c>
      <c r="U613" s="97">
        <f t="shared" si="94"/>
        <v>0.66666666666666663</v>
      </c>
      <c r="V613" s="41" t="str">
        <f>IFERROR(VLOOKUP(L613,'[1]ZESTAWIENIE NUMERÓW BOCZNYCH'!$A:$B,1,0),"")</f>
        <v/>
      </c>
      <c r="W613" s="51" t="str">
        <f>IFERROR(VLOOKUP(V613,'[1]ZESTAWIENIE NUMERÓW BOCZNYCH'!$A:$B,2,0),P613)</f>
        <v>T</v>
      </c>
      <c r="X613" s="51">
        <f>VLOOKUP(W613,'[1]LICZBA MIEJSC'!$A:$C,2,0)</f>
        <v>55</v>
      </c>
      <c r="Y613" s="51">
        <f>VLOOKUP(W613,'[1]LICZBA MIEJSC'!$A:$C,3,0)</f>
        <v>0</v>
      </c>
      <c r="Z613" s="51">
        <f t="shared" si="90"/>
        <v>55</v>
      </c>
      <c r="AA613" s="41">
        <f t="shared" si="91"/>
        <v>50</v>
      </c>
      <c r="AB613" s="101">
        <f t="shared" si="92"/>
        <v>0.90909090909090906</v>
      </c>
    </row>
    <row r="614" spans="1:28" hidden="1" x14ac:dyDescent="0.25">
      <c r="A614" s="28" t="s">
        <v>342</v>
      </c>
      <c r="B614" s="159">
        <v>610</v>
      </c>
      <c r="C614" s="51">
        <v>3</v>
      </c>
      <c r="D614" s="51"/>
      <c r="E614" s="51"/>
      <c r="F614" s="51" t="s">
        <v>343</v>
      </c>
      <c r="G614" s="141" t="str">
        <f t="shared" si="89"/>
        <v>rk_17</v>
      </c>
      <c r="H614" s="141" t="s">
        <v>620</v>
      </c>
      <c r="I614" s="153">
        <v>43271</v>
      </c>
      <c r="J614" s="313" t="s">
        <v>142</v>
      </c>
      <c r="K614" s="168" t="s">
        <v>363</v>
      </c>
      <c r="L614" s="51"/>
      <c r="M614" s="157"/>
      <c r="N614" s="43">
        <v>0.73055555555555562</v>
      </c>
      <c r="O614" s="51">
        <v>6</v>
      </c>
      <c r="P614" s="51" t="s">
        <v>12</v>
      </c>
      <c r="Q614" s="51"/>
      <c r="R614" s="51"/>
      <c r="S614" s="51"/>
      <c r="T614" s="97">
        <f t="shared" si="93"/>
        <v>0.72916666666666663</v>
      </c>
      <c r="U614" s="97">
        <f t="shared" si="94"/>
        <v>0.70833333333333326</v>
      </c>
      <c r="V614" s="41" t="str">
        <f>IFERROR(VLOOKUP(L614,'[1]ZESTAWIENIE NUMERÓW BOCZNYCH'!$A:$B,1,0),"")</f>
        <v/>
      </c>
      <c r="W614" s="51" t="str">
        <f>IFERROR(VLOOKUP(V614,'[1]ZESTAWIENIE NUMERÓW BOCZNYCH'!$A:$B,2,0),P614)</f>
        <v>T</v>
      </c>
      <c r="X614" s="51">
        <f>VLOOKUP(W614,'[1]LICZBA MIEJSC'!$A:$C,2,0)</f>
        <v>55</v>
      </c>
      <c r="Y614" s="51">
        <f>VLOOKUP(W614,'[1]LICZBA MIEJSC'!$A:$C,3,0)</f>
        <v>0</v>
      </c>
      <c r="Z614" s="51">
        <f t="shared" si="90"/>
        <v>55</v>
      </c>
      <c r="AA614" s="41">
        <f t="shared" si="91"/>
        <v>61</v>
      </c>
      <c r="AB614" s="101">
        <f t="shared" si="92"/>
        <v>1.1090909090909091</v>
      </c>
    </row>
    <row r="615" spans="1:28" hidden="1" x14ac:dyDescent="0.25">
      <c r="A615" s="28" t="s">
        <v>364</v>
      </c>
      <c r="B615" s="159">
        <v>614</v>
      </c>
      <c r="C615" s="51">
        <v>1</v>
      </c>
      <c r="D615" s="51"/>
      <c r="E615" s="51"/>
      <c r="F615" s="51" t="s">
        <v>365</v>
      </c>
      <c r="G615" s="141" t="str">
        <f t="shared" si="89"/>
        <v>rk_19</v>
      </c>
      <c r="H615" s="141" t="s">
        <v>619</v>
      </c>
      <c r="I615" s="153">
        <v>43265</v>
      </c>
      <c r="J615" s="48" t="s">
        <v>141</v>
      </c>
      <c r="K615" s="168" t="s">
        <v>366</v>
      </c>
      <c r="L615" s="51"/>
      <c r="M615" s="141" t="s">
        <v>367</v>
      </c>
      <c r="N615" s="43">
        <v>0.25694444444444448</v>
      </c>
      <c r="O615" s="51">
        <v>1</v>
      </c>
      <c r="P615" s="51" t="s">
        <v>16</v>
      </c>
      <c r="Q615" s="51"/>
      <c r="R615" s="51"/>
      <c r="S615" s="51"/>
      <c r="T615" s="97">
        <f t="shared" si="93"/>
        <v>0.25</v>
      </c>
      <c r="U615" s="97">
        <f t="shared" si="94"/>
        <v>0.25</v>
      </c>
      <c r="V615" s="41" t="str">
        <f>IFERROR(VLOOKUP(L615,'[1]ZESTAWIENIE NUMERÓW BOCZNYCH'!$A:$B,1,0),"")</f>
        <v/>
      </c>
      <c r="W615" s="51" t="str">
        <f>IFERROR(VLOOKUP(V615,'[1]ZESTAWIENIE NUMERÓW BOCZNYCH'!$A:$B,2,0),P615)</f>
        <v>B</v>
      </c>
      <c r="X615" s="51">
        <f>VLOOKUP(W615,'[1]LICZBA MIEJSC'!$A:$C,2,0)</f>
        <v>20</v>
      </c>
      <c r="Y615" s="51">
        <f>VLOOKUP(W615,'[1]LICZBA MIEJSC'!$A:$C,3,0)</f>
        <v>0</v>
      </c>
      <c r="Z615" s="51">
        <f t="shared" si="90"/>
        <v>20</v>
      </c>
      <c r="AA615" s="41">
        <f t="shared" si="91"/>
        <v>2</v>
      </c>
      <c r="AB615" s="101">
        <f t="shared" si="92"/>
        <v>0.1</v>
      </c>
    </row>
    <row r="616" spans="1:28" hidden="1" x14ac:dyDescent="0.25">
      <c r="A616" s="28" t="s">
        <v>364</v>
      </c>
      <c r="B616" s="159">
        <v>617</v>
      </c>
      <c r="C616" s="51">
        <v>1</v>
      </c>
      <c r="D616" s="51"/>
      <c r="E616" s="51"/>
      <c r="F616" s="51" t="s">
        <v>365</v>
      </c>
      <c r="G616" s="141" t="str">
        <f t="shared" si="89"/>
        <v>rk_19</v>
      </c>
      <c r="H616" s="141" t="s">
        <v>619</v>
      </c>
      <c r="I616" s="153">
        <v>43265</v>
      </c>
      <c r="J616" s="48" t="s">
        <v>141</v>
      </c>
      <c r="K616" s="168" t="s">
        <v>366</v>
      </c>
      <c r="L616" s="51"/>
      <c r="M616" s="141" t="s">
        <v>367</v>
      </c>
      <c r="N616" s="43">
        <v>0.30624999999999997</v>
      </c>
      <c r="O616" s="51">
        <v>1</v>
      </c>
      <c r="P616" s="51" t="s">
        <v>16</v>
      </c>
      <c r="Q616" s="51"/>
      <c r="R616" s="51"/>
      <c r="S616" s="51"/>
      <c r="T616" s="97">
        <f t="shared" si="93"/>
        <v>0.30208333333333331</v>
      </c>
      <c r="U616" s="97">
        <f t="shared" si="94"/>
        <v>0.29166666666666663</v>
      </c>
      <c r="V616" s="41" t="str">
        <f>IFERROR(VLOOKUP(L616,'[1]ZESTAWIENIE NUMERÓW BOCZNYCH'!$A:$B,1,0),"")</f>
        <v/>
      </c>
      <c r="W616" s="51" t="str">
        <f>IFERROR(VLOOKUP(V616,'[1]ZESTAWIENIE NUMERÓW BOCZNYCH'!$A:$B,2,0),P616)</f>
        <v>B</v>
      </c>
      <c r="X616" s="51">
        <f>VLOOKUP(W616,'[1]LICZBA MIEJSC'!$A:$C,2,0)</f>
        <v>20</v>
      </c>
      <c r="Y616" s="51">
        <f>VLOOKUP(W616,'[1]LICZBA MIEJSC'!$A:$C,3,0)</f>
        <v>0</v>
      </c>
      <c r="Z616" s="51">
        <f t="shared" si="90"/>
        <v>20</v>
      </c>
      <c r="AA616" s="41">
        <f t="shared" si="91"/>
        <v>2</v>
      </c>
      <c r="AB616" s="101">
        <f t="shared" si="92"/>
        <v>0.1</v>
      </c>
    </row>
    <row r="617" spans="1:28" hidden="1" x14ac:dyDescent="0.25">
      <c r="A617" s="28" t="s">
        <v>364</v>
      </c>
      <c r="B617" s="159">
        <v>621</v>
      </c>
      <c r="C617" s="51">
        <v>1</v>
      </c>
      <c r="D617" s="51"/>
      <c r="E617" s="51"/>
      <c r="F617" s="51" t="s">
        <v>365</v>
      </c>
      <c r="G617" s="141" t="str">
        <f t="shared" si="89"/>
        <v>rk_19</v>
      </c>
      <c r="H617" s="141" t="s">
        <v>619</v>
      </c>
      <c r="I617" s="153">
        <v>43265</v>
      </c>
      <c r="J617" s="48" t="s">
        <v>141</v>
      </c>
      <c r="K617" s="168" t="s">
        <v>366</v>
      </c>
      <c r="L617" s="51"/>
      <c r="M617" s="141" t="s">
        <v>367</v>
      </c>
      <c r="N617" s="43">
        <v>0.31875000000000003</v>
      </c>
      <c r="O617" s="51">
        <v>1</v>
      </c>
      <c r="P617" s="51" t="s">
        <v>16</v>
      </c>
      <c r="Q617" s="51"/>
      <c r="R617" s="51"/>
      <c r="S617" s="51"/>
      <c r="T617" s="97">
        <f t="shared" si="93"/>
        <v>0.3125</v>
      </c>
      <c r="U617" s="97">
        <f t="shared" si="94"/>
        <v>0.29166666666666663</v>
      </c>
      <c r="V617" s="41" t="str">
        <f>IFERROR(VLOOKUP(L617,'[1]ZESTAWIENIE NUMERÓW BOCZNYCH'!$A:$B,1,0),"")</f>
        <v/>
      </c>
      <c r="W617" s="51" t="str">
        <f>IFERROR(VLOOKUP(V617,'[1]ZESTAWIENIE NUMERÓW BOCZNYCH'!$A:$B,2,0),P617)</f>
        <v>B</v>
      </c>
      <c r="X617" s="51">
        <f>VLOOKUP(W617,'[1]LICZBA MIEJSC'!$A:$C,2,0)</f>
        <v>20</v>
      </c>
      <c r="Y617" s="51">
        <f>VLOOKUP(W617,'[1]LICZBA MIEJSC'!$A:$C,3,0)</f>
        <v>0</v>
      </c>
      <c r="Z617" s="51">
        <f t="shared" si="90"/>
        <v>20</v>
      </c>
      <c r="AA617" s="41">
        <f t="shared" si="91"/>
        <v>2</v>
      </c>
      <c r="AB617" s="101">
        <f t="shared" si="92"/>
        <v>0.1</v>
      </c>
    </row>
    <row r="618" spans="1:28" hidden="1" x14ac:dyDescent="0.25">
      <c r="A618" s="28" t="s">
        <v>364</v>
      </c>
      <c r="B618" s="159">
        <v>624</v>
      </c>
      <c r="C618" s="51">
        <v>1</v>
      </c>
      <c r="D618" s="51"/>
      <c r="E618" s="51"/>
      <c r="F618" s="51" t="s">
        <v>365</v>
      </c>
      <c r="G618" s="141" t="str">
        <f t="shared" si="89"/>
        <v>rk_19</v>
      </c>
      <c r="H618" s="141" t="s">
        <v>619</v>
      </c>
      <c r="I618" s="153">
        <v>43265</v>
      </c>
      <c r="J618" s="48" t="s">
        <v>141</v>
      </c>
      <c r="K618" s="168" t="s">
        <v>366</v>
      </c>
      <c r="L618" s="51"/>
      <c r="M618" s="141" t="s">
        <v>367</v>
      </c>
      <c r="N618" s="43">
        <v>0.34583333333333338</v>
      </c>
      <c r="O618" s="51">
        <v>1</v>
      </c>
      <c r="P618" s="51" t="s">
        <v>16</v>
      </c>
      <c r="Q618" s="51"/>
      <c r="R618" s="51"/>
      <c r="S618" s="51"/>
      <c r="T618" s="97">
        <f t="shared" si="93"/>
        <v>0.34375</v>
      </c>
      <c r="U618" s="97">
        <f t="shared" si="94"/>
        <v>0.33333333333333331</v>
      </c>
      <c r="V618" s="41" t="str">
        <f>IFERROR(VLOOKUP(L618,'[1]ZESTAWIENIE NUMERÓW BOCZNYCH'!$A:$B,1,0),"")</f>
        <v/>
      </c>
      <c r="W618" s="51" t="str">
        <f>IFERROR(VLOOKUP(V618,'[1]ZESTAWIENIE NUMERÓW BOCZNYCH'!$A:$B,2,0),P618)</f>
        <v>B</v>
      </c>
      <c r="X618" s="51">
        <f>VLOOKUP(W618,'[1]LICZBA MIEJSC'!$A:$C,2,0)</f>
        <v>20</v>
      </c>
      <c r="Y618" s="51">
        <f>VLOOKUP(W618,'[1]LICZBA MIEJSC'!$A:$C,3,0)</f>
        <v>0</v>
      </c>
      <c r="Z618" s="51">
        <f t="shared" si="90"/>
        <v>20</v>
      </c>
      <c r="AA618" s="41">
        <f t="shared" si="91"/>
        <v>2</v>
      </c>
      <c r="AB618" s="101">
        <f t="shared" si="92"/>
        <v>0.1</v>
      </c>
    </row>
    <row r="619" spans="1:28" hidden="1" x14ac:dyDescent="0.25">
      <c r="A619" s="28" t="s">
        <v>364</v>
      </c>
      <c r="B619" s="159">
        <v>626</v>
      </c>
      <c r="C619" s="51">
        <v>2</v>
      </c>
      <c r="D619" s="51"/>
      <c r="E619" s="51"/>
      <c r="F619" s="51" t="s">
        <v>365</v>
      </c>
      <c r="G619" s="141" t="str">
        <f t="shared" si="89"/>
        <v>rk_19</v>
      </c>
      <c r="H619" s="141" t="s">
        <v>619</v>
      </c>
      <c r="I619" s="153">
        <v>43265</v>
      </c>
      <c r="J619" s="48" t="s">
        <v>141</v>
      </c>
      <c r="K619" s="168" t="s">
        <v>366</v>
      </c>
      <c r="L619" s="51"/>
      <c r="M619" s="141" t="s">
        <v>367</v>
      </c>
      <c r="N619" s="43">
        <v>0.36805555555555558</v>
      </c>
      <c r="O619" s="51">
        <v>1</v>
      </c>
      <c r="P619" s="51" t="s">
        <v>16</v>
      </c>
      <c r="Q619" s="51"/>
      <c r="R619" s="51"/>
      <c r="S619" s="51"/>
      <c r="T619" s="97">
        <f t="shared" si="93"/>
        <v>0.36458333333333331</v>
      </c>
      <c r="U619" s="97">
        <f t="shared" si="94"/>
        <v>0.33333333333333331</v>
      </c>
      <c r="V619" s="41" t="str">
        <f>IFERROR(VLOOKUP(L619,'[1]ZESTAWIENIE NUMERÓW BOCZNYCH'!$A:$B,1,0),"")</f>
        <v/>
      </c>
      <c r="W619" s="51" t="str">
        <f>IFERROR(VLOOKUP(V619,'[1]ZESTAWIENIE NUMERÓW BOCZNYCH'!$A:$B,2,0),P619)</f>
        <v>B</v>
      </c>
      <c r="X619" s="51">
        <f>VLOOKUP(W619,'[1]LICZBA MIEJSC'!$A:$C,2,0)</f>
        <v>20</v>
      </c>
      <c r="Y619" s="51">
        <f>VLOOKUP(W619,'[1]LICZBA MIEJSC'!$A:$C,3,0)</f>
        <v>0</v>
      </c>
      <c r="Z619" s="51">
        <f t="shared" si="90"/>
        <v>20</v>
      </c>
      <c r="AA619" s="41">
        <f t="shared" si="91"/>
        <v>2</v>
      </c>
      <c r="AB619" s="101">
        <f t="shared" si="92"/>
        <v>0.1</v>
      </c>
    </row>
    <row r="620" spans="1:28" hidden="1" x14ac:dyDescent="0.25">
      <c r="A620" s="28" t="s">
        <v>364</v>
      </c>
      <c r="B620" s="159">
        <v>627</v>
      </c>
      <c r="C620" s="51">
        <v>2</v>
      </c>
      <c r="D620" s="51"/>
      <c r="E620" s="51"/>
      <c r="F620" s="51" t="s">
        <v>365</v>
      </c>
      <c r="G620" s="141" t="str">
        <f t="shared" si="89"/>
        <v>rk_19</v>
      </c>
      <c r="H620" s="141" t="s">
        <v>619</v>
      </c>
      <c r="I620" s="153">
        <v>43265</v>
      </c>
      <c r="J620" s="313" t="s">
        <v>141</v>
      </c>
      <c r="K620" s="168" t="s">
        <v>188</v>
      </c>
      <c r="L620" s="51"/>
      <c r="M620" s="141" t="s">
        <v>367</v>
      </c>
      <c r="N620" s="43">
        <v>0.37152777777777773</v>
      </c>
      <c r="O620" s="51">
        <v>1</v>
      </c>
      <c r="P620" s="51" t="s">
        <v>12</v>
      </c>
      <c r="Q620" s="51"/>
      <c r="R620" s="51"/>
      <c r="S620" s="51"/>
      <c r="T620" s="97">
        <f t="shared" si="93"/>
        <v>0.36458333333333331</v>
      </c>
      <c r="U620" s="97">
        <f t="shared" si="94"/>
        <v>0.33333333333333331</v>
      </c>
      <c r="V620" s="41" t="str">
        <f>IFERROR(VLOOKUP(L620,'[1]ZESTAWIENIE NUMERÓW BOCZNYCH'!$A:$B,1,0),"")</f>
        <v/>
      </c>
      <c r="W620" s="51" t="str">
        <f>IFERROR(VLOOKUP(V620,'[1]ZESTAWIENIE NUMERÓW BOCZNYCH'!$A:$B,2,0),P620)</f>
        <v>T</v>
      </c>
      <c r="X620" s="51">
        <f>VLOOKUP(W620,'[1]LICZBA MIEJSC'!$A:$C,2,0)</f>
        <v>55</v>
      </c>
      <c r="Y620" s="51">
        <f>VLOOKUP(W620,'[1]LICZBA MIEJSC'!$A:$C,3,0)</f>
        <v>0</v>
      </c>
      <c r="Z620" s="51">
        <f t="shared" si="90"/>
        <v>55</v>
      </c>
      <c r="AA620" s="41">
        <f t="shared" si="91"/>
        <v>6</v>
      </c>
      <c r="AB620" s="101">
        <f t="shared" si="92"/>
        <v>0.10909090909090909</v>
      </c>
    </row>
    <row r="621" spans="1:28" hidden="1" x14ac:dyDescent="0.25">
      <c r="A621" s="28" t="s">
        <v>364</v>
      </c>
      <c r="B621" s="159">
        <v>628</v>
      </c>
      <c r="C621" s="51">
        <v>2</v>
      </c>
      <c r="D621" s="51"/>
      <c r="E621" s="51"/>
      <c r="F621" s="51" t="s">
        <v>365</v>
      </c>
      <c r="G621" s="141" t="str">
        <f t="shared" si="89"/>
        <v>rk_19</v>
      </c>
      <c r="H621" s="141" t="s">
        <v>619</v>
      </c>
      <c r="I621" s="153">
        <v>43265</v>
      </c>
      <c r="J621" s="48" t="s">
        <v>141</v>
      </c>
      <c r="K621" s="168" t="s">
        <v>366</v>
      </c>
      <c r="L621" s="51"/>
      <c r="M621" s="141" t="s">
        <v>367</v>
      </c>
      <c r="N621" s="43">
        <v>0.37638888888888888</v>
      </c>
      <c r="O621" s="51">
        <v>2</v>
      </c>
      <c r="P621" s="51" t="s">
        <v>16</v>
      </c>
      <c r="Q621" s="51"/>
      <c r="R621" s="51"/>
      <c r="S621" s="51"/>
      <c r="T621" s="97">
        <f t="shared" si="93"/>
        <v>0.375</v>
      </c>
      <c r="U621" s="97">
        <f t="shared" si="94"/>
        <v>0.375</v>
      </c>
      <c r="V621" s="41" t="str">
        <f>IFERROR(VLOOKUP(L621,'[1]ZESTAWIENIE NUMERÓW BOCZNYCH'!$A:$B,1,0),"")</f>
        <v/>
      </c>
      <c r="W621" s="51" t="str">
        <f>IFERROR(VLOOKUP(V621,'[1]ZESTAWIENIE NUMERÓW BOCZNYCH'!$A:$B,2,0),P621)</f>
        <v>B</v>
      </c>
      <c r="X621" s="51">
        <f>VLOOKUP(W621,'[1]LICZBA MIEJSC'!$A:$C,2,0)</f>
        <v>20</v>
      </c>
      <c r="Y621" s="51">
        <f>VLOOKUP(W621,'[1]LICZBA MIEJSC'!$A:$C,3,0)</f>
        <v>0</v>
      </c>
      <c r="Z621" s="51">
        <f t="shared" si="90"/>
        <v>20</v>
      </c>
      <c r="AA621" s="41">
        <f t="shared" si="91"/>
        <v>10</v>
      </c>
      <c r="AB621" s="101">
        <f t="shared" si="92"/>
        <v>0.5</v>
      </c>
    </row>
    <row r="622" spans="1:28" hidden="1" x14ac:dyDescent="0.25">
      <c r="A622" s="28" t="s">
        <v>364</v>
      </c>
      <c r="B622" s="159">
        <v>634</v>
      </c>
      <c r="C622" s="51">
        <v>2</v>
      </c>
      <c r="D622" s="51"/>
      <c r="E622" s="51"/>
      <c r="F622" s="51" t="s">
        <v>365</v>
      </c>
      <c r="G622" s="141" t="str">
        <f t="shared" si="89"/>
        <v>rk_19</v>
      </c>
      <c r="H622" s="141" t="s">
        <v>619</v>
      </c>
      <c r="I622" s="153">
        <v>43265</v>
      </c>
      <c r="J622" s="48" t="s">
        <v>141</v>
      </c>
      <c r="K622" s="168" t="s">
        <v>188</v>
      </c>
      <c r="L622" s="51"/>
      <c r="M622" s="141" t="s">
        <v>367</v>
      </c>
      <c r="N622" s="43">
        <v>0.39930555555555558</v>
      </c>
      <c r="O622" s="51">
        <v>1</v>
      </c>
      <c r="P622" s="51" t="s">
        <v>12</v>
      </c>
      <c r="Q622" s="51"/>
      <c r="R622" s="51"/>
      <c r="S622" s="51"/>
      <c r="T622" s="97">
        <f t="shared" si="93"/>
        <v>0.39583333333333331</v>
      </c>
      <c r="U622" s="97">
        <f t="shared" si="94"/>
        <v>0.375</v>
      </c>
      <c r="V622" s="41" t="str">
        <f>IFERROR(VLOOKUP(L622,'[1]ZESTAWIENIE NUMERÓW BOCZNYCH'!$A:$B,1,0),"")</f>
        <v/>
      </c>
      <c r="W622" s="51" t="str">
        <f>IFERROR(VLOOKUP(V622,'[1]ZESTAWIENIE NUMERÓW BOCZNYCH'!$A:$B,2,0),P622)</f>
        <v>T</v>
      </c>
      <c r="X622" s="51">
        <f>VLOOKUP(W622,'[1]LICZBA MIEJSC'!$A:$C,2,0)</f>
        <v>55</v>
      </c>
      <c r="Y622" s="51">
        <f>VLOOKUP(W622,'[1]LICZBA MIEJSC'!$A:$C,3,0)</f>
        <v>0</v>
      </c>
      <c r="Z622" s="51">
        <f t="shared" si="90"/>
        <v>55</v>
      </c>
      <c r="AA622" s="41">
        <f t="shared" si="91"/>
        <v>6</v>
      </c>
      <c r="AB622" s="101">
        <f t="shared" si="92"/>
        <v>0.10909090909090909</v>
      </c>
    </row>
    <row r="623" spans="1:28" hidden="1" x14ac:dyDescent="0.25">
      <c r="A623" s="28" t="s">
        <v>364</v>
      </c>
      <c r="B623" s="159">
        <v>637</v>
      </c>
      <c r="C623" s="51">
        <v>3</v>
      </c>
      <c r="D623" s="51"/>
      <c r="E623" s="51"/>
      <c r="F623" s="51" t="s">
        <v>365</v>
      </c>
      <c r="G623" s="141" t="str">
        <f t="shared" si="89"/>
        <v>rk_19</v>
      </c>
      <c r="H623" s="141" t="s">
        <v>619</v>
      </c>
      <c r="I623" s="153">
        <v>43265</v>
      </c>
      <c r="J623" s="48" t="s">
        <v>141</v>
      </c>
      <c r="K623" s="168" t="s">
        <v>366</v>
      </c>
      <c r="L623" s="51"/>
      <c r="M623" s="141" t="s">
        <v>367</v>
      </c>
      <c r="N623" s="43">
        <v>0.59027777777777779</v>
      </c>
      <c r="O623" s="51">
        <v>2</v>
      </c>
      <c r="P623" s="51" t="s">
        <v>16</v>
      </c>
      <c r="Q623" s="51"/>
      <c r="R623" s="51"/>
      <c r="S623" s="51"/>
      <c r="T623" s="97">
        <f t="shared" si="93"/>
        <v>0.58333333333333326</v>
      </c>
      <c r="U623" s="97">
        <f t="shared" si="94"/>
        <v>0.58333333333333326</v>
      </c>
      <c r="V623" s="41" t="str">
        <f>IFERROR(VLOOKUP(L623,'[1]ZESTAWIENIE NUMERÓW BOCZNYCH'!$A:$B,1,0),"")</f>
        <v/>
      </c>
      <c r="W623" s="51" t="str">
        <f>IFERROR(VLOOKUP(V623,'[1]ZESTAWIENIE NUMERÓW BOCZNYCH'!$A:$B,2,0),P623)</f>
        <v>B</v>
      </c>
      <c r="X623" s="51">
        <f>VLOOKUP(W623,'[1]LICZBA MIEJSC'!$A:$C,2,0)</f>
        <v>20</v>
      </c>
      <c r="Y623" s="51">
        <f>VLOOKUP(W623,'[1]LICZBA MIEJSC'!$A:$C,3,0)</f>
        <v>0</v>
      </c>
      <c r="Z623" s="51">
        <f t="shared" si="90"/>
        <v>20</v>
      </c>
      <c r="AA623" s="41">
        <f t="shared" si="91"/>
        <v>10</v>
      </c>
      <c r="AB623" s="101">
        <f t="shared" si="92"/>
        <v>0.5</v>
      </c>
    </row>
    <row r="624" spans="1:28" hidden="1" x14ac:dyDescent="0.25">
      <c r="A624" s="28" t="s">
        <v>364</v>
      </c>
      <c r="B624" s="159">
        <v>639</v>
      </c>
      <c r="C624" s="51">
        <v>3</v>
      </c>
      <c r="D624" s="51"/>
      <c r="E624" s="51"/>
      <c r="F624" s="51" t="s">
        <v>365</v>
      </c>
      <c r="G624" s="141" t="str">
        <f t="shared" si="89"/>
        <v>rk_19</v>
      </c>
      <c r="H624" s="141" t="s">
        <v>619</v>
      </c>
      <c r="I624" s="153">
        <v>43265</v>
      </c>
      <c r="J624" s="48" t="s">
        <v>141</v>
      </c>
      <c r="K624" s="168" t="s">
        <v>188</v>
      </c>
      <c r="L624" s="51"/>
      <c r="M624" s="141" t="s">
        <v>367</v>
      </c>
      <c r="N624" s="43">
        <v>0.60416666666666663</v>
      </c>
      <c r="O624" s="51">
        <v>2</v>
      </c>
      <c r="P624" s="51" t="s">
        <v>12</v>
      </c>
      <c r="Q624" s="51"/>
      <c r="R624" s="51"/>
      <c r="S624" s="51"/>
      <c r="T624" s="97">
        <f t="shared" si="93"/>
        <v>0.60416666666666663</v>
      </c>
      <c r="U624" s="97">
        <f t="shared" si="94"/>
        <v>0.58333333333333326</v>
      </c>
      <c r="V624" s="41" t="str">
        <f>IFERROR(VLOOKUP(L624,'[1]ZESTAWIENIE NUMERÓW BOCZNYCH'!$A:$B,1,0),"")</f>
        <v/>
      </c>
      <c r="W624" s="51" t="str">
        <f>IFERROR(VLOOKUP(V624,'[1]ZESTAWIENIE NUMERÓW BOCZNYCH'!$A:$B,2,0),P624)</f>
        <v>T</v>
      </c>
      <c r="X624" s="51">
        <f>VLOOKUP(W624,'[1]LICZBA MIEJSC'!$A:$C,2,0)</f>
        <v>55</v>
      </c>
      <c r="Y624" s="51">
        <f>VLOOKUP(W624,'[1]LICZBA MIEJSC'!$A:$C,3,0)</f>
        <v>0</v>
      </c>
      <c r="Z624" s="51">
        <f t="shared" si="90"/>
        <v>55</v>
      </c>
      <c r="AA624" s="41">
        <f t="shared" si="91"/>
        <v>28</v>
      </c>
      <c r="AB624" s="101">
        <f t="shared" si="92"/>
        <v>0.50909090909090904</v>
      </c>
    </row>
    <row r="625" spans="1:28" hidden="1" x14ac:dyDescent="0.25">
      <c r="A625" s="28" t="s">
        <v>364</v>
      </c>
      <c r="B625" s="159">
        <v>640</v>
      </c>
      <c r="C625" s="51">
        <v>3</v>
      </c>
      <c r="D625" s="51"/>
      <c r="E625" s="51"/>
      <c r="F625" s="51" t="s">
        <v>365</v>
      </c>
      <c r="G625" s="141" t="str">
        <f t="shared" si="89"/>
        <v>rk_19</v>
      </c>
      <c r="H625" s="141" t="s">
        <v>619</v>
      </c>
      <c r="I625" s="153">
        <v>43265</v>
      </c>
      <c r="J625" s="48" t="s">
        <v>141</v>
      </c>
      <c r="K625" s="168" t="s">
        <v>366</v>
      </c>
      <c r="L625" s="51"/>
      <c r="M625" s="141" t="s">
        <v>367</v>
      </c>
      <c r="N625" s="43">
        <v>0.60486111111111118</v>
      </c>
      <c r="O625" s="51">
        <v>2</v>
      </c>
      <c r="P625" s="51" t="s">
        <v>16</v>
      </c>
      <c r="Q625" s="51"/>
      <c r="R625" s="51"/>
      <c r="S625" s="51"/>
      <c r="T625" s="97">
        <f t="shared" si="93"/>
        <v>0.60416666666666663</v>
      </c>
      <c r="U625" s="97">
        <f t="shared" si="94"/>
        <v>0.58333333333333326</v>
      </c>
      <c r="V625" s="41" t="str">
        <f>IFERROR(VLOOKUP(L625,'[1]ZESTAWIENIE NUMERÓW BOCZNYCH'!$A:$B,1,0),"")</f>
        <v/>
      </c>
      <c r="W625" s="51" t="str">
        <f>IFERROR(VLOOKUP(V625,'[1]ZESTAWIENIE NUMERÓW BOCZNYCH'!$A:$B,2,0),P625)</f>
        <v>B</v>
      </c>
      <c r="X625" s="51">
        <f>VLOOKUP(W625,'[1]LICZBA MIEJSC'!$A:$C,2,0)</f>
        <v>20</v>
      </c>
      <c r="Y625" s="51">
        <f>VLOOKUP(W625,'[1]LICZBA MIEJSC'!$A:$C,3,0)</f>
        <v>0</v>
      </c>
      <c r="Z625" s="51">
        <f t="shared" si="90"/>
        <v>20</v>
      </c>
      <c r="AA625" s="41">
        <f t="shared" si="91"/>
        <v>10</v>
      </c>
      <c r="AB625" s="101">
        <f t="shared" si="92"/>
        <v>0.5</v>
      </c>
    </row>
    <row r="626" spans="1:28" hidden="1" x14ac:dyDescent="0.25">
      <c r="A626" s="28" t="s">
        <v>364</v>
      </c>
      <c r="B626" s="159">
        <v>641</v>
      </c>
      <c r="C626" s="51">
        <v>3</v>
      </c>
      <c r="D626" s="51"/>
      <c r="E626" s="51"/>
      <c r="F626" s="51" t="s">
        <v>365</v>
      </c>
      <c r="G626" s="141" t="str">
        <f t="shared" si="89"/>
        <v>rk_19</v>
      </c>
      <c r="H626" s="141" t="s">
        <v>619</v>
      </c>
      <c r="I626" s="153">
        <v>43265</v>
      </c>
      <c r="J626" s="48" t="s">
        <v>141</v>
      </c>
      <c r="K626" s="168" t="s">
        <v>188</v>
      </c>
      <c r="L626" s="51"/>
      <c r="M626" s="141" t="s">
        <v>367</v>
      </c>
      <c r="N626" s="43">
        <v>0.6069444444444444</v>
      </c>
      <c r="O626" s="51">
        <v>3</v>
      </c>
      <c r="P626" s="51" t="s">
        <v>12</v>
      </c>
      <c r="Q626" s="51"/>
      <c r="R626" s="51"/>
      <c r="S626" s="51"/>
      <c r="T626" s="97">
        <f t="shared" si="93"/>
        <v>0.60416666666666663</v>
      </c>
      <c r="U626" s="97">
        <f t="shared" si="94"/>
        <v>0.58333333333333326</v>
      </c>
      <c r="V626" s="41" t="str">
        <f>IFERROR(VLOOKUP(L626,'[1]ZESTAWIENIE NUMERÓW BOCZNYCH'!$A:$B,1,0),"")</f>
        <v/>
      </c>
      <c r="W626" s="51" t="str">
        <f>IFERROR(VLOOKUP(V626,'[1]ZESTAWIENIE NUMERÓW BOCZNYCH'!$A:$B,2,0),P626)</f>
        <v>T</v>
      </c>
      <c r="X626" s="51">
        <f>VLOOKUP(W626,'[1]LICZBA MIEJSC'!$A:$C,2,0)</f>
        <v>55</v>
      </c>
      <c r="Y626" s="51">
        <f>VLOOKUP(W626,'[1]LICZBA MIEJSC'!$A:$C,3,0)</f>
        <v>0</v>
      </c>
      <c r="Z626" s="51">
        <f t="shared" si="90"/>
        <v>55</v>
      </c>
      <c r="AA626" s="41">
        <f t="shared" si="91"/>
        <v>50</v>
      </c>
      <c r="AB626" s="101">
        <f t="shared" si="92"/>
        <v>0.90909090909090906</v>
      </c>
    </row>
    <row r="627" spans="1:28" hidden="1" x14ac:dyDescent="0.25">
      <c r="A627" s="28" t="s">
        <v>364</v>
      </c>
      <c r="B627" s="159">
        <v>643</v>
      </c>
      <c r="C627" s="51">
        <v>3</v>
      </c>
      <c r="D627" s="51"/>
      <c r="E627" s="51"/>
      <c r="F627" s="51" t="s">
        <v>365</v>
      </c>
      <c r="G627" s="141" t="str">
        <f t="shared" si="89"/>
        <v>rk_19</v>
      </c>
      <c r="H627" s="141" t="s">
        <v>619</v>
      </c>
      <c r="I627" s="153">
        <v>43265</v>
      </c>
      <c r="J627" s="48" t="s">
        <v>141</v>
      </c>
      <c r="K627" s="168" t="s">
        <v>366</v>
      </c>
      <c r="L627" s="51"/>
      <c r="M627" s="141" t="s">
        <v>367</v>
      </c>
      <c r="N627" s="43">
        <v>0.62083333333333335</v>
      </c>
      <c r="O627" s="51">
        <v>3</v>
      </c>
      <c r="P627" s="51" t="s">
        <v>16</v>
      </c>
      <c r="Q627" s="51"/>
      <c r="R627" s="51"/>
      <c r="S627" s="51"/>
      <c r="T627" s="97">
        <f t="shared" si="93"/>
        <v>0.61458333333333326</v>
      </c>
      <c r="U627" s="97">
        <f t="shared" si="94"/>
        <v>0.58333333333333326</v>
      </c>
      <c r="V627" s="41" t="str">
        <f>IFERROR(VLOOKUP(L627,'[1]ZESTAWIENIE NUMERÓW BOCZNYCH'!$A:$B,1,0),"")</f>
        <v/>
      </c>
      <c r="W627" s="51" t="str">
        <f>IFERROR(VLOOKUP(V627,'[1]ZESTAWIENIE NUMERÓW BOCZNYCH'!$A:$B,2,0),P627)</f>
        <v>B</v>
      </c>
      <c r="X627" s="51">
        <f>VLOOKUP(W627,'[1]LICZBA MIEJSC'!$A:$C,2,0)</f>
        <v>20</v>
      </c>
      <c r="Y627" s="51">
        <f>VLOOKUP(W627,'[1]LICZBA MIEJSC'!$A:$C,3,0)</f>
        <v>0</v>
      </c>
      <c r="Z627" s="51">
        <f t="shared" si="90"/>
        <v>20</v>
      </c>
      <c r="AA627" s="41">
        <f t="shared" si="91"/>
        <v>18</v>
      </c>
      <c r="AB627" s="101">
        <f t="shared" si="92"/>
        <v>0.9</v>
      </c>
    </row>
    <row r="628" spans="1:28" hidden="1" x14ac:dyDescent="0.25">
      <c r="A628" s="28" t="s">
        <v>364</v>
      </c>
      <c r="B628" s="159">
        <v>647</v>
      </c>
      <c r="C628" s="51">
        <v>4</v>
      </c>
      <c r="D628" s="51"/>
      <c r="E628" s="51"/>
      <c r="F628" s="51" t="s">
        <v>365</v>
      </c>
      <c r="G628" s="141" t="str">
        <f t="shared" si="89"/>
        <v>rk_19</v>
      </c>
      <c r="H628" s="141" t="s">
        <v>619</v>
      </c>
      <c r="I628" s="153">
        <v>43265</v>
      </c>
      <c r="J628" s="317" t="s">
        <v>157</v>
      </c>
      <c r="K628" s="143" t="s">
        <v>327</v>
      </c>
      <c r="L628" s="51"/>
      <c r="M628" s="141" t="s">
        <v>367</v>
      </c>
      <c r="N628" s="43">
        <v>0.65972222222222221</v>
      </c>
      <c r="O628" s="51">
        <v>2</v>
      </c>
      <c r="P628" s="51" t="s">
        <v>12</v>
      </c>
      <c r="Q628" s="51"/>
      <c r="R628" s="51"/>
      <c r="S628" s="51"/>
      <c r="T628" s="97">
        <f t="shared" si="93"/>
        <v>0.65625</v>
      </c>
      <c r="U628" s="97">
        <f t="shared" si="94"/>
        <v>0.625</v>
      </c>
      <c r="V628" s="41" t="str">
        <f>IFERROR(VLOOKUP(L628,'[1]ZESTAWIENIE NUMERÓW BOCZNYCH'!$A:$B,1,0),"")</f>
        <v/>
      </c>
      <c r="W628" s="51" t="str">
        <f>IFERROR(VLOOKUP(V628,'[1]ZESTAWIENIE NUMERÓW BOCZNYCH'!$A:$B,2,0),P628)</f>
        <v>T</v>
      </c>
      <c r="X628" s="51">
        <f>VLOOKUP(W628,'[1]LICZBA MIEJSC'!$A:$C,2,0)</f>
        <v>55</v>
      </c>
      <c r="Y628" s="51">
        <f>VLOOKUP(W628,'[1]LICZBA MIEJSC'!$A:$C,3,0)</f>
        <v>0</v>
      </c>
      <c r="Z628" s="51">
        <f t="shared" si="90"/>
        <v>55</v>
      </c>
      <c r="AA628" s="41">
        <f t="shared" si="91"/>
        <v>28</v>
      </c>
      <c r="AB628" s="101">
        <f t="shared" si="92"/>
        <v>0.50909090909090904</v>
      </c>
    </row>
    <row r="629" spans="1:28" hidden="1" x14ac:dyDescent="0.25">
      <c r="A629" s="28" t="s">
        <v>364</v>
      </c>
      <c r="B629" s="159">
        <v>648</v>
      </c>
      <c r="C629" s="51">
        <v>4</v>
      </c>
      <c r="D629" s="51"/>
      <c r="E629" s="51"/>
      <c r="F629" s="51" t="s">
        <v>365</v>
      </c>
      <c r="G629" s="141" t="str">
        <f t="shared" si="89"/>
        <v>rk_19</v>
      </c>
      <c r="H629" s="141" t="s">
        <v>619</v>
      </c>
      <c r="I629" s="153">
        <v>43265</v>
      </c>
      <c r="J629" s="317" t="s">
        <v>157</v>
      </c>
      <c r="K629" s="168" t="s">
        <v>371</v>
      </c>
      <c r="L629" s="51"/>
      <c r="M629" s="141" t="s">
        <v>367</v>
      </c>
      <c r="N629" s="43">
        <v>0.67708333333333337</v>
      </c>
      <c r="O629" s="51">
        <v>3</v>
      </c>
      <c r="P629" s="51" t="s">
        <v>12</v>
      </c>
      <c r="Q629" s="51"/>
      <c r="R629" s="51"/>
      <c r="S629" s="51"/>
      <c r="T629" s="97">
        <f t="shared" si="93"/>
        <v>0.67708333333333326</v>
      </c>
      <c r="U629" s="97">
        <f t="shared" si="94"/>
        <v>0.66666666666666663</v>
      </c>
      <c r="V629" s="41" t="str">
        <f>IFERROR(VLOOKUP(L629,'[1]ZESTAWIENIE NUMERÓW BOCZNYCH'!$A:$B,1,0),"")</f>
        <v/>
      </c>
      <c r="W629" s="51" t="str">
        <f>IFERROR(VLOOKUP(V629,'[1]ZESTAWIENIE NUMERÓW BOCZNYCH'!$A:$B,2,0),P629)</f>
        <v>T</v>
      </c>
      <c r="X629" s="51">
        <f>VLOOKUP(W629,'[1]LICZBA MIEJSC'!$A:$C,2,0)</f>
        <v>55</v>
      </c>
      <c r="Y629" s="51">
        <f>VLOOKUP(W629,'[1]LICZBA MIEJSC'!$A:$C,3,0)</f>
        <v>0</v>
      </c>
      <c r="Z629" s="51">
        <f t="shared" si="90"/>
        <v>55</v>
      </c>
      <c r="AA629" s="41">
        <f t="shared" si="91"/>
        <v>50</v>
      </c>
      <c r="AB629" s="101">
        <f t="shared" si="92"/>
        <v>0.90909090909090906</v>
      </c>
    </row>
    <row r="630" spans="1:28" hidden="1" x14ac:dyDescent="0.25">
      <c r="A630" s="28" t="s">
        <v>364</v>
      </c>
      <c r="B630" s="159">
        <v>650</v>
      </c>
      <c r="C630" s="51">
        <v>4</v>
      </c>
      <c r="D630" s="51"/>
      <c r="E630" s="51"/>
      <c r="F630" s="51" t="s">
        <v>365</v>
      </c>
      <c r="G630" s="141" t="str">
        <f t="shared" si="89"/>
        <v>rk_19</v>
      </c>
      <c r="H630" s="141" t="s">
        <v>619</v>
      </c>
      <c r="I630" s="153">
        <v>43265</v>
      </c>
      <c r="J630" s="52" t="s">
        <v>142</v>
      </c>
      <c r="K630" s="140" t="s">
        <v>369</v>
      </c>
      <c r="L630" s="314"/>
      <c r="M630" s="157" t="s">
        <v>367</v>
      </c>
      <c r="N630" s="43">
        <v>0.68888888888888899</v>
      </c>
      <c r="O630" s="51">
        <v>3</v>
      </c>
      <c r="P630" s="51" t="s">
        <v>12</v>
      </c>
      <c r="Q630" s="51"/>
      <c r="R630" s="51"/>
      <c r="S630" s="51"/>
      <c r="T630" s="97">
        <f t="shared" si="93"/>
        <v>0.6875</v>
      </c>
      <c r="U630" s="97">
        <f t="shared" si="94"/>
        <v>0.66666666666666663</v>
      </c>
      <c r="V630" s="41" t="str">
        <f>IFERROR(VLOOKUP(L630,'[1]ZESTAWIENIE NUMERÓW BOCZNYCH'!$A:$B,1,0),"")</f>
        <v/>
      </c>
      <c r="W630" s="51" t="str">
        <f>IFERROR(VLOOKUP(V630,'[1]ZESTAWIENIE NUMERÓW BOCZNYCH'!$A:$B,2,0),P630)</f>
        <v>T</v>
      </c>
      <c r="X630" s="51">
        <f>VLOOKUP(W630,'[1]LICZBA MIEJSC'!$A:$C,2,0)</f>
        <v>55</v>
      </c>
      <c r="Y630" s="51">
        <f>VLOOKUP(W630,'[1]LICZBA MIEJSC'!$A:$C,3,0)</f>
        <v>0</v>
      </c>
      <c r="Z630" s="51">
        <f t="shared" si="90"/>
        <v>55</v>
      </c>
      <c r="AA630" s="41">
        <f t="shared" si="91"/>
        <v>50</v>
      </c>
      <c r="AB630" s="101">
        <f t="shared" si="92"/>
        <v>0.90909090909090906</v>
      </c>
    </row>
    <row r="631" spans="1:28" hidden="1" x14ac:dyDescent="0.25">
      <c r="A631" s="28" t="s">
        <v>364</v>
      </c>
      <c r="B631" s="159">
        <v>652</v>
      </c>
      <c r="C631" s="51">
        <v>4</v>
      </c>
      <c r="D631" s="51"/>
      <c r="E631" s="51"/>
      <c r="F631" s="51" t="s">
        <v>365</v>
      </c>
      <c r="G631" s="141" t="str">
        <f t="shared" si="89"/>
        <v>rk_19</v>
      </c>
      <c r="H631" s="141" t="s">
        <v>619</v>
      </c>
      <c r="I631" s="153">
        <v>43265</v>
      </c>
      <c r="J631" s="48" t="s">
        <v>141</v>
      </c>
      <c r="K631" s="168" t="s">
        <v>366</v>
      </c>
      <c r="L631" s="51"/>
      <c r="M631" s="141" t="s">
        <v>367</v>
      </c>
      <c r="N631" s="43">
        <v>0.70763888888888893</v>
      </c>
      <c r="O631" s="51">
        <v>3</v>
      </c>
      <c r="P631" s="51" t="s">
        <v>16</v>
      </c>
      <c r="Q631" s="51"/>
      <c r="R631" s="51"/>
      <c r="S631" s="51"/>
      <c r="T631" s="97">
        <f t="shared" si="93"/>
        <v>0.69791666666666663</v>
      </c>
      <c r="U631" s="97">
        <f t="shared" si="94"/>
        <v>0.66666666666666663</v>
      </c>
      <c r="V631" s="41" t="str">
        <f>IFERROR(VLOOKUP(L631,'[1]ZESTAWIENIE NUMERÓW BOCZNYCH'!$A:$B,1,0),"")</f>
        <v/>
      </c>
      <c r="W631" s="51" t="str">
        <f>IFERROR(VLOOKUP(V631,'[1]ZESTAWIENIE NUMERÓW BOCZNYCH'!$A:$B,2,0),P631)</f>
        <v>B</v>
      </c>
      <c r="X631" s="51">
        <f>VLOOKUP(W631,'[1]LICZBA MIEJSC'!$A:$C,2,0)</f>
        <v>20</v>
      </c>
      <c r="Y631" s="51">
        <f>VLOOKUP(W631,'[1]LICZBA MIEJSC'!$A:$C,3,0)</f>
        <v>0</v>
      </c>
      <c r="Z631" s="51">
        <f t="shared" si="90"/>
        <v>20</v>
      </c>
      <c r="AA631" s="41">
        <f t="shared" si="91"/>
        <v>18</v>
      </c>
      <c r="AB631" s="101">
        <f t="shared" si="92"/>
        <v>0.9</v>
      </c>
    </row>
    <row r="632" spans="1:28" hidden="1" x14ac:dyDescent="0.25">
      <c r="A632" s="28" t="s">
        <v>364</v>
      </c>
      <c r="B632" s="159">
        <v>654</v>
      </c>
      <c r="C632" s="51">
        <v>4</v>
      </c>
      <c r="D632" s="51"/>
      <c r="E632" s="51"/>
      <c r="F632" s="51" t="s">
        <v>365</v>
      </c>
      <c r="G632" s="141" t="str">
        <f t="shared" si="89"/>
        <v>rk_19</v>
      </c>
      <c r="H632" s="141" t="s">
        <v>619</v>
      </c>
      <c r="I632" s="153">
        <v>43265</v>
      </c>
      <c r="J632" s="48" t="s">
        <v>141</v>
      </c>
      <c r="K632" s="168" t="s">
        <v>366</v>
      </c>
      <c r="L632" s="51"/>
      <c r="M632" s="141" t="s">
        <v>367</v>
      </c>
      <c r="N632" s="43">
        <v>0.72430555555555554</v>
      </c>
      <c r="O632" s="51">
        <v>2</v>
      </c>
      <c r="P632" s="51" t="s">
        <v>16</v>
      </c>
      <c r="Q632" s="51"/>
      <c r="R632" s="51"/>
      <c r="S632" s="51"/>
      <c r="T632" s="97">
        <f t="shared" si="93"/>
        <v>0.71875</v>
      </c>
      <c r="U632" s="97">
        <f t="shared" si="94"/>
        <v>0.70833333333333326</v>
      </c>
      <c r="V632" s="41" t="str">
        <f>IFERROR(VLOOKUP(L632,'[1]ZESTAWIENIE NUMERÓW BOCZNYCH'!$A:$B,1,0),"")</f>
        <v/>
      </c>
      <c r="W632" s="51" t="str">
        <f>IFERROR(VLOOKUP(V632,'[1]ZESTAWIENIE NUMERÓW BOCZNYCH'!$A:$B,2,0),P632)</f>
        <v>B</v>
      </c>
      <c r="X632" s="51">
        <f>VLOOKUP(W632,'[1]LICZBA MIEJSC'!$A:$C,2,0)</f>
        <v>20</v>
      </c>
      <c r="Y632" s="51">
        <f>VLOOKUP(W632,'[1]LICZBA MIEJSC'!$A:$C,3,0)</f>
        <v>0</v>
      </c>
      <c r="Z632" s="51">
        <f t="shared" si="90"/>
        <v>20</v>
      </c>
      <c r="AA632" s="41">
        <f t="shared" si="91"/>
        <v>10</v>
      </c>
      <c r="AB632" s="101">
        <f t="shared" si="92"/>
        <v>0.5</v>
      </c>
    </row>
    <row r="633" spans="1:28" hidden="1" x14ac:dyDescent="0.25">
      <c r="A633" s="28" t="s">
        <v>364</v>
      </c>
      <c r="B633" s="159">
        <v>655</v>
      </c>
      <c r="C633" s="51">
        <v>4</v>
      </c>
      <c r="D633" s="51"/>
      <c r="E633" s="51"/>
      <c r="F633" s="51" t="s">
        <v>365</v>
      </c>
      <c r="G633" s="141" t="str">
        <f t="shared" ref="G633:G658" si="95">IF(ISERROR(RIGHT(LEFT(F633,FIND("_",MID(F633,4,150))+2))*1),LEFT(F633,FIND("_",MID(F633,4,150))+1),LEFT(F633,FIND("_",MID(F633,4,150))+2))</f>
        <v>rk_19</v>
      </c>
      <c r="H633" s="141" t="s">
        <v>619</v>
      </c>
      <c r="I633" s="153">
        <v>43265</v>
      </c>
      <c r="J633" s="48" t="s">
        <v>141</v>
      </c>
      <c r="K633" s="168" t="s">
        <v>366</v>
      </c>
      <c r="L633" s="51"/>
      <c r="M633" s="141" t="s">
        <v>367</v>
      </c>
      <c r="N633" s="43">
        <v>0.73125000000000007</v>
      </c>
      <c r="O633" s="51">
        <v>2</v>
      </c>
      <c r="P633" s="51" t="s">
        <v>16</v>
      </c>
      <c r="Q633" s="51"/>
      <c r="R633" s="51"/>
      <c r="S633" s="51"/>
      <c r="T633" s="97">
        <f t="shared" si="93"/>
        <v>0.72916666666666663</v>
      </c>
      <c r="U633" s="97">
        <f t="shared" si="94"/>
        <v>0.70833333333333326</v>
      </c>
      <c r="V633" s="41" t="str">
        <f>IFERROR(VLOOKUP(L633,'[1]ZESTAWIENIE NUMERÓW BOCZNYCH'!$A:$B,1,0),"")</f>
        <v/>
      </c>
      <c r="W633" s="51" t="str">
        <f>IFERROR(VLOOKUP(V633,'[1]ZESTAWIENIE NUMERÓW BOCZNYCH'!$A:$B,2,0),P633)</f>
        <v>B</v>
      </c>
      <c r="X633" s="51">
        <f>VLOOKUP(W633,'[1]LICZBA MIEJSC'!$A:$C,2,0)</f>
        <v>20</v>
      </c>
      <c r="Y633" s="51">
        <f>VLOOKUP(W633,'[1]LICZBA MIEJSC'!$A:$C,3,0)</f>
        <v>0</v>
      </c>
      <c r="Z633" s="51">
        <f t="shared" ref="Z633:Z658" si="96">X633+Y633</f>
        <v>20</v>
      </c>
      <c r="AA633" s="41">
        <f t="shared" ref="AA633:AA658" si="97">ROUND(IF(O633=$AD$1,0,IF(O633=$AF$1,Z633*0.1,IF(O633=$AH$1,X633/2,IF(O633=$AJ$1,X633*0.9,IF(O633=$AL$1,X633+(Y633*0.5),IF(O633=$AN$1,Z633*0.9,IF(O633=$AP$1,Z633*1.1,"BŁĄD"))))))),0)</f>
        <v>10</v>
      </c>
      <c r="AB633" s="101">
        <f t="shared" ref="AB633:AB658" si="98">AA633/Z633</f>
        <v>0.5</v>
      </c>
    </row>
    <row r="634" spans="1:28" hidden="1" x14ac:dyDescent="0.25">
      <c r="A634" s="28" t="s">
        <v>364</v>
      </c>
      <c r="B634" s="159">
        <v>657</v>
      </c>
      <c r="C634" s="51">
        <v>5</v>
      </c>
      <c r="D634" s="51"/>
      <c r="E634" s="51"/>
      <c r="F634" s="51" t="s">
        <v>365</v>
      </c>
      <c r="G634" s="141" t="str">
        <f t="shared" si="95"/>
        <v>rk_19</v>
      </c>
      <c r="H634" s="141" t="s">
        <v>619</v>
      </c>
      <c r="I634" s="153">
        <v>43265</v>
      </c>
      <c r="J634" s="317" t="s">
        <v>157</v>
      </c>
      <c r="K634" s="168" t="s">
        <v>368</v>
      </c>
      <c r="L634" s="51"/>
      <c r="M634" s="141" t="s">
        <v>367</v>
      </c>
      <c r="N634" s="43">
        <v>0.74236111111111114</v>
      </c>
      <c r="O634" s="51">
        <v>2</v>
      </c>
      <c r="P634" s="51" t="s">
        <v>12</v>
      </c>
      <c r="Q634" s="51"/>
      <c r="R634" s="51"/>
      <c r="S634" s="51"/>
      <c r="T634" s="97">
        <f t="shared" si="93"/>
        <v>0.73958333333333326</v>
      </c>
      <c r="U634" s="97">
        <f t="shared" si="94"/>
        <v>0.70833333333333326</v>
      </c>
      <c r="V634" s="41" t="str">
        <f>IFERROR(VLOOKUP(L634,'[1]ZESTAWIENIE NUMERÓW BOCZNYCH'!$A:$B,1,0),"")</f>
        <v/>
      </c>
      <c r="W634" s="51" t="str">
        <f>IFERROR(VLOOKUP(V634,'[1]ZESTAWIENIE NUMERÓW BOCZNYCH'!$A:$B,2,0),P634)</f>
        <v>T</v>
      </c>
      <c r="X634" s="51">
        <f>VLOOKUP(W634,'[1]LICZBA MIEJSC'!$A:$C,2,0)</f>
        <v>55</v>
      </c>
      <c r="Y634" s="51">
        <f>VLOOKUP(W634,'[1]LICZBA MIEJSC'!$A:$C,3,0)</f>
        <v>0</v>
      </c>
      <c r="Z634" s="51">
        <f t="shared" si="96"/>
        <v>55</v>
      </c>
      <c r="AA634" s="41">
        <f t="shared" si="97"/>
        <v>28</v>
      </c>
      <c r="AB634" s="101">
        <f t="shared" si="98"/>
        <v>0.50909090909090904</v>
      </c>
    </row>
    <row r="635" spans="1:28" hidden="1" x14ac:dyDescent="0.25">
      <c r="A635" s="28" t="s">
        <v>364</v>
      </c>
      <c r="B635" s="159">
        <v>615</v>
      </c>
      <c r="C635" s="51">
        <v>1</v>
      </c>
      <c r="D635" s="51"/>
      <c r="E635" s="51"/>
      <c r="F635" s="51" t="s">
        <v>365</v>
      </c>
      <c r="G635" s="141" t="str">
        <f t="shared" si="95"/>
        <v>rk_19</v>
      </c>
      <c r="H635" s="141" t="s">
        <v>620</v>
      </c>
      <c r="I635" s="153">
        <v>43265</v>
      </c>
      <c r="J635" s="48" t="s">
        <v>141</v>
      </c>
      <c r="K635" s="168" t="s">
        <v>366</v>
      </c>
      <c r="L635" s="51"/>
      <c r="M635" s="170" t="s">
        <v>126</v>
      </c>
      <c r="N635" s="43">
        <v>0.26319444444444445</v>
      </c>
      <c r="O635" s="51">
        <v>1</v>
      </c>
      <c r="P635" s="51" t="s">
        <v>16</v>
      </c>
      <c r="Q635" s="51"/>
      <c r="R635" s="51"/>
      <c r="S635" s="51"/>
      <c r="T635" s="97">
        <f t="shared" si="93"/>
        <v>0.26041666666666663</v>
      </c>
      <c r="U635" s="97">
        <f t="shared" si="94"/>
        <v>0.25</v>
      </c>
      <c r="V635" s="41" t="str">
        <f>IFERROR(VLOOKUP(L635,'[1]ZESTAWIENIE NUMERÓW BOCZNYCH'!$A:$B,1,0),"")</f>
        <v/>
      </c>
      <c r="W635" s="51" t="str">
        <f>IFERROR(VLOOKUP(V635,'[1]ZESTAWIENIE NUMERÓW BOCZNYCH'!$A:$B,2,0),P635)</f>
        <v>B</v>
      </c>
      <c r="X635" s="51">
        <f>VLOOKUP(W635,'[1]LICZBA MIEJSC'!$A:$C,2,0)</f>
        <v>20</v>
      </c>
      <c r="Y635" s="51">
        <f>VLOOKUP(W635,'[1]LICZBA MIEJSC'!$A:$C,3,0)</f>
        <v>0</v>
      </c>
      <c r="Z635" s="51">
        <f t="shared" si="96"/>
        <v>20</v>
      </c>
      <c r="AA635" s="41">
        <f t="shared" si="97"/>
        <v>2</v>
      </c>
      <c r="AB635" s="101">
        <f t="shared" si="98"/>
        <v>0.1</v>
      </c>
    </row>
    <row r="636" spans="1:28" hidden="1" x14ac:dyDescent="0.25">
      <c r="A636" s="28" t="s">
        <v>364</v>
      </c>
      <c r="B636" s="159">
        <v>616</v>
      </c>
      <c r="C636" s="51">
        <v>1</v>
      </c>
      <c r="D636" s="51"/>
      <c r="E636" s="51"/>
      <c r="F636" s="51" t="s">
        <v>365</v>
      </c>
      <c r="G636" s="141" t="str">
        <f t="shared" si="95"/>
        <v>rk_19</v>
      </c>
      <c r="H636" s="141" t="s">
        <v>620</v>
      </c>
      <c r="I636" s="153">
        <v>43265</v>
      </c>
      <c r="J636" s="313" t="s">
        <v>141</v>
      </c>
      <c r="K636" s="168" t="s">
        <v>188</v>
      </c>
      <c r="L636" s="51"/>
      <c r="M636" s="170" t="s">
        <v>126</v>
      </c>
      <c r="N636" s="43">
        <v>0.28750000000000003</v>
      </c>
      <c r="O636" s="51">
        <v>2</v>
      </c>
      <c r="P636" s="51" t="s">
        <v>12</v>
      </c>
      <c r="Q636" s="51"/>
      <c r="R636" s="51"/>
      <c r="S636" s="51"/>
      <c r="T636" s="97">
        <f t="shared" si="93"/>
        <v>0.28125</v>
      </c>
      <c r="U636" s="97">
        <f t="shared" si="94"/>
        <v>0.25</v>
      </c>
      <c r="V636" s="41" t="str">
        <f>IFERROR(VLOOKUP(L636,'[1]ZESTAWIENIE NUMERÓW BOCZNYCH'!$A:$B,1,0),"")</f>
        <v/>
      </c>
      <c r="W636" s="51" t="str">
        <f>IFERROR(VLOOKUP(V636,'[1]ZESTAWIENIE NUMERÓW BOCZNYCH'!$A:$B,2,0),P636)</f>
        <v>T</v>
      </c>
      <c r="X636" s="51">
        <f>VLOOKUP(W636,'[1]LICZBA MIEJSC'!$A:$C,2,0)</f>
        <v>55</v>
      </c>
      <c r="Y636" s="51">
        <f>VLOOKUP(W636,'[1]LICZBA MIEJSC'!$A:$C,3,0)</f>
        <v>0</v>
      </c>
      <c r="Z636" s="51">
        <f t="shared" si="96"/>
        <v>55</v>
      </c>
      <c r="AA636" s="41">
        <f t="shared" si="97"/>
        <v>28</v>
      </c>
      <c r="AB636" s="101">
        <f t="shared" si="98"/>
        <v>0.50909090909090904</v>
      </c>
    </row>
    <row r="637" spans="1:28" hidden="1" x14ac:dyDescent="0.25">
      <c r="A637" s="28" t="s">
        <v>364</v>
      </c>
      <c r="B637" s="159">
        <v>618</v>
      </c>
      <c r="C637" s="51">
        <v>1</v>
      </c>
      <c r="D637" s="51"/>
      <c r="E637" s="51"/>
      <c r="F637" s="51" t="s">
        <v>365</v>
      </c>
      <c r="G637" s="141" t="str">
        <f t="shared" si="95"/>
        <v>rk_19</v>
      </c>
      <c r="H637" s="141" t="s">
        <v>620</v>
      </c>
      <c r="I637" s="153">
        <v>43265</v>
      </c>
      <c r="J637" s="313" t="s">
        <v>141</v>
      </c>
      <c r="K637" s="168" t="s">
        <v>366</v>
      </c>
      <c r="L637" s="318"/>
      <c r="M637" s="170" t="s">
        <v>126</v>
      </c>
      <c r="N637" s="43">
        <v>0.30763888888888891</v>
      </c>
      <c r="O637" s="51">
        <v>1</v>
      </c>
      <c r="P637" s="51" t="s">
        <v>16</v>
      </c>
      <c r="Q637" s="51"/>
      <c r="R637" s="51"/>
      <c r="S637" s="51"/>
      <c r="T637" s="97">
        <f t="shared" si="93"/>
        <v>0.30208333333333331</v>
      </c>
      <c r="U637" s="97">
        <f t="shared" si="94"/>
        <v>0.29166666666666663</v>
      </c>
      <c r="V637" s="41" t="str">
        <f>IFERROR(VLOOKUP(L637,'[1]ZESTAWIENIE NUMERÓW BOCZNYCH'!$A:$B,1,0),"")</f>
        <v/>
      </c>
      <c r="W637" s="51" t="str">
        <f>IFERROR(VLOOKUP(V637,'[1]ZESTAWIENIE NUMERÓW BOCZNYCH'!$A:$B,2,0),P637)</f>
        <v>B</v>
      </c>
      <c r="X637" s="51">
        <f>VLOOKUP(W637,'[1]LICZBA MIEJSC'!$A:$C,2,0)</f>
        <v>20</v>
      </c>
      <c r="Y637" s="51">
        <f>VLOOKUP(W637,'[1]LICZBA MIEJSC'!$A:$C,3,0)</f>
        <v>0</v>
      </c>
      <c r="Z637" s="51">
        <f t="shared" si="96"/>
        <v>20</v>
      </c>
      <c r="AA637" s="41">
        <f t="shared" si="97"/>
        <v>2</v>
      </c>
      <c r="AB637" s="101">
        <f t="shared" si="98"/>
        <v>0.1</v>
      </c>
    </row>
    <row r="638" spans="1:28" hidden="1" x14ac:dyDescent="0.25">
      <c r="A638" s="28" t="s">
        <v>364</v>
      </c>
      <c r="B638" s="159">
        <v>619</v>
      </c>
      <c r="C638" s="51">
        <v>1</v>
      </c>
      <c r="D638" s="51"/>
      <c r="E638" s="51"/>
      <c r="F638" s="51" t="s">
        <v>365</v>
      </c>
      <c r="G638" s="141" t="str">
        <f t="shared" si="95"/>
        <v>rk_19</v>
      </c>
      <c r="H638" s="141" t="s">
        <v>620</v>
      </c>
      <c r="I638" s="153">
        <v>43265</v>
      </c>
      <c r="J638" s="317" t="s">
        <v>158</v>
      </c>
      <c r="K638" s="155" t="s">
        <v>158</v>
      </c>
      <c r="L638" s="51"/>
      <c r="M638" s="170" t="s">
        <v>126</v>
      </c>
      <c r="N638" s="43">
        <v>0.3125</v>
      </c>
      <c r="O638" s="51">
        <v>0</v>
      </c>
      <c r="P638" s="51" t="s">
        <v>16</v>
      </c>
      <c r="Q638" s="51"/>
      <c r="R638" s="51"/>
      <c r="S638" s="51"/>
      <c r="T638" s="97">
        <f t="shared" si="93"/>
        <v>0.3125</v>
      </c>
      <c r="U638" s="97">
        <f t="shared" si="94"/>
        <v>0.29166666666666663</v>
      </c>
      <c r="V638" s="41" t="str">
        <f>IFERROR(VLOOKUP(L638,'[1]ZESTAWIENIE NUMERÓW BOCZNYCH'!$A:$B,1,0),"")</f>
        <v/>
      </c>
      <c r="W638" s="51" t="str">
        <f>IFERROR(VLOOKUP(V638,'[1]ZESTAWIENIE NUMERÓW BOCZNYCH'!$A:$B,2,0),P638)</f>
        <v>B</v>
      </c>
      <c r="X638" s="51">
        <f>VLOOKUP(W638,'[1]LICZBA MIEJSC'!$A:$C,2,0)</f>
        <v>20</v>
      </c>
      <c r="Y638" s="51">
        <f>VLOOKUP(W638,'[1]LICZBA MIEJSC'!$A:$C,3,0)</f>
        <v>0</v>
      </c>
      <c r="Z638" s="51">
        <f t="shared" si="96"/>
        <v>20</v>
      </c>
      <c r="AA638" s="41">
        <f t="shared" si="97"/>
        <v>0</v>
      </c>
      <c r="AB638" s="101">
        <f t="shared" si="98"/>
        <v>0</v>
      </c>
    </row>
    <row r="639" spans="1:28" hidden="1" x14ac:dyDescent="0.25">
      <c r="A639" s="28" t="s">
        <v>364</v>
      </c>
      <c r="B639" s="159">
        <v>620</v>
      </c>
      <c r="C639" s="51">
        <v>1</v>
      </c>
      <c r="D639" s="51"/>
      <c r="E639" s="51"/>
      <c r="F639" s="51" t="s">
        <v>365</v>
      </c>
      <c r="G639" s="141" t="str">
        <f t="shared" si="95"/>
        <v>rk_19</v>
      </c>
      <c r="H639" s="141" t="s">
        <v>620</v>
      </c>
      <c r="I639" s="153">
        <v>43265</v>
      </c>
      <c r="J639" s="48" t="s">
        <v>141</v>
      </c>
      <c r="K639" s="168" t="s">
        <v>188</v>
      </c>
      <c r="L639" s="51"/>
      <c r="M639" s="170" t="s">
        <v>126</v>
      </c>
      <c r="N639" s="43">
        <v>0.31666666666666665</v>
      </c>
      <c r="O639" s="51">
        <v>1</v>
      </c>
      <c r="P639" s="51" t="s">
        <v>12</v>
      </c>
      <c r="Q639" s="51"/>
      <c r="R639" s="51"/>
      <c r="S639" s="51"/>
      <c r="T639" s="97">
        <f t="shared" si="93"/>
        <v>0.3125</v>
      </c>
      <c r="U639" s="97">
        <f t="shared" si="94"/>
        <v>0.29166666666666663</v>
      </c>
      <c r="V639" s="41" t="str">
        <f>IFERROR(VLOOKUP(L639,'[1]ZESTAWIENIE NUMERÓW BOCZNYCH'!$A:$B,1,0),"")</f>
        <v/>
      </c>
      <c r="W639" s="51" t="str">
        <f>IFERROR(VLOOKUP(V639,'[1]ZESTAWIENIE NUMERÓW BOCZNYCH'!$A:$B,2,0),P639)</f>
        <v>T</v>
      </c>
      <c r="X639" s="51">
        <f>VLOOKUP(W639,'[1]LICZBA MIEJSC'!$A:$C,2,0)</f>
        <v>55</v>
      </c>
      <c r="Y639" s="51">
        <f>VLOOKUP(W639,'[1]LICZBA MIEJSC'!$A:$C,3,0)</f>
        <v>0</v>
      </c>
      <c r="Z639" s="51">
        <f t="shared" si="96"/>
        <v>55</v>
      </c>
      <c r="AA639" s="41">
        <f t="shared" si="97"/>
        <v>6</v>
      </c>
      <c r="AB639" s="101">
        <f t="shared" si="98"/>
        <v>0.10909090909090909</v>
      </c>
    </row>
    <row r="640" spans="1:28" hidden="1" x14ac:dyDescent="0.25">
      <c r="A640" s="28" t="s">
        <v>364</v>
      </c>
      <c r="B640" s="159">
        <v>622</v>
      </c>
      <c r="C640" s="51">
        <v>1</v>
      </c>
      <c r="D640" s="51"/>
      <c r="E640" s="51"/>
      <c r="F640" s="51" t="s">
        <v>365</v>
      </c>
      <c r="G640" s="141" t="str">
        <f t="shared" si="95"/>
        <v>rk_19</v>
      </c>
      <c r="H640" s="141" t="s">
        <v>620</v>
      </c>
      <c r="I640" s="153">
        <v>43265</v>
      </c>
      <c r="J640" s="48" t="s">
        <v>141</v>
      </c>
      <c r="K640" s="168" t="s">
        <v>366</v>
      </c>
      <c r="L640" s="51"/>
      <c r="M640" s="170" t="s">
        <v>126</v>
      </c>
      <c r="N640" s="43">
        <v>0.32361111111111113</v>
      </c>
      <c r="O640" s="51">
        <v>2</v>
      </c>
      <c r="P640" s="51" t="s">
        <v>16</v>
      </c>
      <c r="Q640" s="51"/>
      <c r="R640" s="51"/>
      <c r="S640" s="51"/>
      <c r="T640" s="97">
        <f t="shared" si="93"/>
        <v>0.32291666666666663</v>
      </c>
      <c r="U640" s="97">
        <f t="shared" si="94"/>
        <v>0.29166666666666663</v>
      </c>
      <c r="V640" s="41" t="str">
        <f>IFERROR(VLOOKUP(L640,'[1]ZESTAWIENIE NUMERÓW BOCZNYCH'!$A:$B,1,0),"")</f>
        <v/>
      </c>
      <c r="W640" s="51" t="str">
        <f>IFERROR(VLOOKUP(V640,'[1]ZESTAWIENIE NUMERÓW BOCZNYCH'!$A:$B,2,0),P640)</f>
        <v>B</v>
      </c>
      <c r="X640" s="51">
        <f>VLOOKUP(W640,'[1]LICZBA MIEJSC'!$A:$C,2,0)</f>
        <v>20</v>
      </c>
      <c r="Y640" s="51">
        <f>VLOOKUP(W640,'[1]LICZBA MIEJSC'!$A:$C,3,0)</f>
        <v>0</v>
      </c>
      <c r="Z640" s="51">
        <f t="shared" si="96"/>
        <v>20</v>
      </c>
      <c r="AA640" s="41">
        <f t="shared" si="97"/>
        <v>10</v>
      </c>
      <c r="AB640" s="101">
        <f t="shared" si="98"/>
        <v>0.5</v>
      </c>
    </row>
    <row r="641" spans="1:28" hidden="1" x14ac:dyDescent="0.25">
      <c r="A641" s="28" t="s">
        <v>364</v>
      </c>
      <c r="B641" s="159">
        <v>623</v>
      </c>
      <c r="C641" s="51">
        <v>1</v>
      </c>
      <c r="D641" s="51"/>
      <c r="E641" s="51"/>
      <c r="F641" s="51" t="s">
        <v>365</v>
      </c>
      <c r="G641" s="141" t="str">
        <f t="shared" si="95"/>
        <v>rk_19</v>
      </c>
      <c r="H641" s="141" t="s">
        <v>620</v>
      </c>
      <c r="I641" s="153">
        <v>43265</v>
      </c>
      <c r="J641" s="48" t="s">
        <v>141</v>
      </c>
      <c r="K641" s="168" t="s">
        <v>366</v>
      </c>
      <c r="L641" s="51"/>
      <c r="M641" s="170" t="s">
        <v>126</v>
      </c>
      <c r="N641" s="43">
        <v>0.34375</v>
      </c>
      <c r="O641" s="51">
        <v>1</v>
      </c>
      <c r="P641" s="51" t="s">
        <v>16</v>
      </c>
      <c r="Q641" s="51"/>
      <c r="R641" s="51"/>
      <c r="S641" s="51"/>
      <c r="T641" s="97">
        <f t="shared" si="93"/>
        <v>0.34375</v>
      </c>
      <c r="U641" s="97">
        <f t="shared" si="94"/>
        <v>0.33333333333333331</v>
      </c>
      <c r="V641" s="41" t="str">
        <f>IFERROR(VLOOKUP(L641,'[1]ZESTAWIENIE NUMERÓW BOCZNYCH'!$A:$B,1,0),"")</f>
        <v/>
      </c>
      <c r="W641" s="51" t="str">
        <f>IFERROR(VLOOKUP(V641,'[1]ZESTAWIENIE NUMERÓW BOCZNYCH'!$A:$B,2,0),P641)</f>
        <v>B</v>
      </c>
      <c r="X641" s="51">
        <f>VLOOKUP(W641,'[1]LICZBA MIEJSC'!$A:$C,2,0)</f>
        <v>20</v>
      </c>
      <c r="Y641" s="51">
        <f>VLOOKUP(W641,'[1]LICZBA MIEJSC'!$A:$C,3,0)</f>
        <v>0</v>
      </c>
      <c r="Z641" s="51">
        <f t="shared" si="96"/>
        <v>20</v>
      </c>
      <c r="AA641" s="41">
        <f t="shared" si="97"/>
        <v>2</v>
      </c>
      <c r="AB641" s="101">
        <f t="shared" si="98"/>
        <v>0.1</v>
      </c>
    </row>
    <row r="642" spans="1:28" hidden="1" x14ac:dyDescent="0.25">
      <c r="A642" s="28" t="s">
        <v>364</v>
      </c>
      <c r="B642" s="159">
        <v>625</v>
      </c>
      <c r="C642" s="51">
        <v>2</v>
      </c>
      <c r="D642" s="51"/>
      <c r="E642" s="51"/>
      <c r="F642" s="51" t="s">
        <v>365</v>
      </c>
      <c r="G642" s="141" t="str">
        <f t="shared" si="95"/>
        <v>rk_19</v>
      </c>
      <c r="H642" s="141" t="s">
        <v>620</v>
      </c>
      <c r="I642" s="153">
        <v>43265</v>
      </c>
      <c r="J642" s="48" t="s">
        <v>141</v>
      </c>
      <c r="K642" s="168" t="s">
        <v>366</v>
      </c>
      <c r="L642" s="51"/>
      <c r="M642" s="170" t="s">
        <v>126</v>
      </c>
      <c r="N642" s="43">
        <v>0.36736111111111108</v>
      </c>
      <c r="O642" s="51">
        <v>1</v>
      </c>
      <c r="P642" s="51" t="s">
        <v>16</v>
      </c>
      <c r="Q642" s="51"/>
      <c r="R642" s="51"/>
      <c r="S642" s="51"/>
      <c r="T642" s="97">
        <f t="shared" si="93"/>
        <v>0.36458333333333331</v>
      </c>
      <c r="U642" s="97">
        <f t="shared" si="94"/>
        <v>0.33333333333333331</v>
      </c>
      <c r="V642" s="41" t="str">
        <f>IFERROR(VLOOKUP(L642,'[1]ZESTAWIENIE NUMERÓW BOCZNYCH'!$A:$B,1,0),"")</f>
        <v/>
      </c>
      <c r="W642" s="51" t="str">
        <f>IFERROR(VLOOKUP(V642,'[1]ZESTAWIENIE NUMERÓW BOCZNYCH'!$A:$B,2,0),P642)</f>
        <v>B</v>
      </c>
      <c r="X642" s="51">
        <f>VLOOKUP(W642,'[1]LICZBA MIEJSC'!$A:$C,2,0)</f>
        <v>20</v>
      </c>
      <c r="Y642" s="51">
        <f>VLOOKUP(W642,'[1]LICZBA MIEJSC'!$A:$C,3,0)</f>
        <v>0</v>
      </c>
      <c r="Z642" s="51">
        <f t="shared" si="96"/>
        <v>20</v>
      </c>
      <c r="AA642" s="41">
        <f t="shared" si="97"/>
        <v>2</v>
      </c>
      <c r="AB642" s="101">
        <f t="shared" si="98"/>
        <v>0.1</v>
      </c>
    </row>
    <row r="643" spans="1:28" hidden="1" x14ac:dyDescent="0.25">
      <c r="A643" s="28" t="s">
        <v>364</v>
      </c>
      <c r="B643" s="159">
        <v>629</v>
      </c>
      <c r="C643" s="51">
        <v>2</v>
      </c>
      <c r="D643" s="51"/>
      <c r="E643" s="51"/>
      <c r="F643" s="51" t="s">
        <v>365</v>
      </c>
      <c r="G643" s="141" t="str">
        <f t="shared" si="95"/>
        <v>rk_19</v>
      </c>
      <c r="H643" s="141" t="s">
        <v>620</v>
      </c>
      <c r="I643" s="153">
        <v>43265</v>
      </c>
      <c r="J643" s="48" t="s">
        <v>141</v>
      </c>
      <c r="K643" s="168" t="s">
        <v>188</v>
      </c>
      <c r="L643" s="51"/>
      <c r="M643" s="170" t="s">
        <v>126</v>
      </c>
      <c r="N643" s="43">
        <v>0.37638888888888888</v>
      </c>
      <c r="O643" s="51">
        <v>2</v>
      </c>
      <c r="P643" s="51" t="s">
        <v>12</v>
      </c>
      <c r="Q643" s="51"/>
      <c r="R643" s="51"/>
      <c r="S643" s="51"/>
      <c r="T643" s="97">
        <f t="shared" ref="T643:T667" si="99">FLOOR(N643,"0:15")</f>
        <v>0.375</v>
      </c>
      <c r="U643" s="97">
        <f t="shared" ref="U643:U667" si="100">FLOOR(N643,TIME(1,0,0))</f>
        <v>0.375</v>
      </c>
      <c r="V643" s="41" t="str">
        <f>IFERROR(VLOOKUP(L643,'[1]ZESTAWIENIE NUMERÓW BOCZNYCH'!$A:$B,1,0),"")</f>
        <v/>
      </c>
      <c r="W643" s="51" t="str">
        <f>IFERROR(VLOOKUP(V643,'[1]ZESTAWIENIE NUMERÓW BOCZNYCH'!$A:$B,2,0),P643)</f>
        <v>T</v>
      </c>
      <c r="X643" s="51">
        <f>VLOOKUP(W643,'[1]LICZBA MIEJSC'!$A:$C,2,0)</f>
        <v>55</v>
      </c>
      <c r="Y643" s="51">
        <f>VLOOKUP(W643,'[1]LICZBA MIEJSC'!$A:$C,3,0)</f>
        <v>0</v>
      </c>
      <c r="Z643" s="51">
        <f t="shared" si="96"/>
        <v>55</v>
      </c>
      <c r="AA643" s="41">
        <f t="shared" si="97"/>
        <v>28</v>
      </c>
      <c r="AB643" s="101">
        <f t="shared" si="98"/>
        <v>0.50909090909090904</v>
      </c>
    </row>
    <row r="644" spans="1:28" hidden="1" x14ac:dyDescent="0.25">
      <c r="A644" s="28" t="s">
        <v>364</v>
      </c>
      <c r="B644" s="159">
        <v>630</v>
      </c>
      <c r="C644" s="51">
        <v>2</v>
      </c>
      <c r="D644" s="51"/>
      <c r="E644" s="51"/>
      <c r="F644" s="51" t="s">
        <v>365</v>
      </c>
      <c r="G644" s="141" t="str">
        <f t="shared" si="95"/>
        <v>rk_19</v>
      </c>
      <c r="H644" s="141" t="s">
        <v>620</v>
      </c>
      <c r="I644" s="153">
        <v>43265</v>
      </c>
      <c r="J644" s="48" t="s">
        <v>141</v>
      </c>
      <c r="K644" s="168" t="s">
        <v>366</v>
      </c>
      <c r="L644" s="51"/>
      <c r="M644" s="170" t="s">
        <v>126</v>
      </c>
      <c r="N644" s="43">
        <v>0.38472222222222219</v>
      </c>
      <c r="O644" s="51">
        <v>2</v>
      </c>
      <c r="P644" s="51" t="s">
        <v>16</v>
      </c>
      <c r="Q644" s="51"/>
      <c r="R644" s="51"/>
      <c r="S644" s="51"/>
      <c r="T644" s="97">
        <f t="shared" si="99"/>
        <v>0.375</v>
      </c>
      <c r="U644" s="97">
        <f t="shared" si="100"/>
        <v>0.375</v>
      </c>
      <c r="V644" s="41" t="str">
        <f>IFERROR(VLOOKUP(L644,'[1]ZESTAWIENIE NUMERÓW BOCZNYCH'!$A:$B,1,0),"")</f>
        <v/>
      </c>
      <c r="W644" s="51" t="str">
        <f>IFERROR(VLOOKUP(V644,'[1]ZESTAWIENIE NUMERÓW BOCZNYCH'!$A:$B,2,0),P644)</f>
        <v>B</v>
      </c>
      <c r="X644" s="51">
        <f>VLOOKUP(W644,'[1]LICZBA MIEJSC'!$A:$C,2,0)</f>
        <v>20</v>
      </c>
      <c r="Y644" s="51">
        <f>VLOOKUP(W644,'[1]LICZBA MIEJSC'!$A:$C,3,0)</f>
        <v>0</v>
      </c>
      <c r="Z644" s="51">
        <f t="shared" si="96"/>
        <v>20</v>
      </c>
      <c r="AA644" s="41">
        <f t="shared" si="97"/>
        <v>10</v>
      </c>
      <c r="AB644" s="101">
        <f t="shared" si="98"/>
        <v>0.5</v>
      </c>
    </row>
    <row r="645" spans="1:28" hidden="1" x14ac:dyDescent="0.25">
      <c r="A645" s="28" t="s">
        <v>364</v>
      </c>
      <c r="B645" s="159">
        <v>631</v>
      </c>
      <c r="C645" s="51">
        <v>2</v>
      </c>
      <c r="D645" s="51"/>
      <c r="E645" s="51"/>
      <c r="F645" s="51" t="s">
        <v>365</v>
      </c>
      <c r="G645" s="141" t="str">
        <f t="shared" si="95"/>
        <v>rk_19</v>
      </c>
      <c r="H645" s="141" t="s">
        <v>620</v>
      </c>
      <c r="I645" s="153">
        <v>43265</v>
      </c>
      <c r="J645" s="48" t="s">
        <v>141</v>
      </c>
      <c r="K645" s="174" t="s">
        <v>123</v>
      </c>
      <c r="L645" s="51"/>
      <c r="M645" s="170" t="s">
        <v>126</v>
      </c>
      <c r="N645" s="43">
        <v>0.38611111111111113</v>
      </c>
      <c r="O645" s="51">
        <v>0</v>
      </c>
      <c r="P645" s="51" t="s">
        <v>12</v>
      </c>
      <c r="Q645" s="51"/>
      <c r="R645" s="51"/>
      <c r="S645" s="51"/>
      <c r="T645" s="97">
        <f t="shared" si="99"/>
        <v>0.38541666666666663</v>
      </c>
      <c r="U645" s="97">
        <f t="shared" si="100"/>
        <v>0.375</v>
      </c>
      <c r="V645" s="41" t="str">
        <f>IFERROR(VLOOKUP(L645,'[1]ZESTAWIENIE NUMERÓW BOCZNYCH'!$A:$B,1,0),"")</f>
        <v/>
      </c>
      <c r="W645" s="51" t="str">
        <f>IFERROR(VLOOKUP(V645,'[1]ZESTAWIENIE NUMERÓW BOCZNYCH'!$A:$B,2,0),P645)</f>
        <v>T</v>
      </c>
      <c r="X645" s="51">
        <f>VLOOKUP(W645,'[1]LICZBA MIEJSC'!$A:$C,2,0)</f>
        <v>55</v>
      </c>
      <c r="Y645" s="51">
        <f>VLOOKUP(W645,'[1]LICZBA MIEJSC'!$A:$C,3,0)</f>
        <v>0</v>
      </c>
      <c r="Z645" s="51">
        <f t="shared" si="96"/>
        <v>55</v>
      </c>
      <c r="AA645" s="41">
        <f t="shared" si="97"/>
        <v>0</v>
      </c>
      <c r="AB645" s="101">
        <f t="shared" si="98"/>
        <v>0</v>
      </c>
    </row>
    <row r="646" spans="1:28" hidden="1" x14ac:dyDescent="0.25">
      <c r="A646" s="28" t="s">
        <v>364</v>
      </c>
      <c r="B646" s="159">
        <v>632</v>
      </c>
      <c r="C646" s="51">
        <v>2</v>
      </c>
      <c r="D646" s="51"/>
      <c r="E646" s="51"/>
      <c r="F646" s="51" t="s">
        <v>365</v>
      </c>
      <c r="G646" s="141" t="str">
        <f t="shared" si="95"/>
        <v>rk_19</v>
      </c>
      <c r="H646" s="141" t="s">
        <v>620</v>
      </c>
      <c r="I646" s="153">
        <v>43265</v>
      </c>
      <c r="J646" s="48" t="s">
        <v>141</v>
      </c>
      <c r="K646" s="174" t="s">
        <v>123</v>
      </c>
      <c r="L646" s="51"/>
      <c r="M646" s="170" t="s">
        <v>126</v>
      </c>
      <c r="N646" s="43">
        <v>0.38611111111111113</v>
      </c>
      <c r="O646" s="51">
        <v>0</v>
      </c>
      <c r="P646" s="51" t="s">
        <v>12</v>
      </c>
      <c r="Q646" s="51"/>
      <c r="R646" s="51"/>
      <c r="S646" s="51"/>
      <c r="T646" s="97">
        <f t="shared" si="99"/>
        <v>0.38541666666666663</v>
      </c>
      <c r="U646" s="97">
        <f t="shared" si="100"/>
        <v>0.375</v>
      </c>
      <c r="V646" s="41" t="str">
        <f>IFERROR(VLOOKUP(L646,'[1]ZESTAWIENIE NUMERÓW BOCZNYCH'!$A:$B,1,0),"")</f>
        <v/>
      </c>
      <c r="W646" s="51" t="str">
        <f>IFERROR(VLOOKUP(V646,'[1]ZESTAWIENIE NUMERÓW BOCZNYCH'!$A:$B,2,0),P646)</f>
        <v>T</v>
      </c>
      <c r="X646" s="51">
        <f>VLOOKUP(W646,'[1]LICZBA MIEJSC'!$A:$C,2,0)</f>
        <v>55</v>
      </c>
      <c r="Y646" s="51">
        <f>VLOOKUP(W646,'[1]LICZBA MIEJSC'!$A:$C,3,0)</f>
        <v>0</v>
      </c>
      <c r="Z646" s="51">
        <f t="shared" si="96"/>
        <v>55</v>
      </c>
      <c r="AA646" s="41">
        <f t="shared" si="97"/>
        <v>0</v>
      </c>
      <c r="AB646" s="101">
        <f t="shared" si="98"/>
        <v>0</v>
      </c>
    </row>
    <row r="647" spans="1:28" hidden="1" x14ac:dyDescent="0.25">
      <c r="A647" s="28" t="s">
        <v>364</v>
      </c>
      <c r="B647" s="159">
        <v>633</v>
      </c>
      <c r="C647" s="51">
        <v>2</v>
      </c>
      <c r="D647" s="51"/>
      <c r="E647" s="51"/>
      <c r="F647" s="51" t="s">
        <v>365</v>
      </c>
      <c r="G647" s="141" t="str">
        <f t="shared" si="95"/>
        <v>rk_19</v>
      </c>
      <c r="H647" s="141" t="s">
        <v>620</v>
      </c>
      <c r="I647" s="153">
        <v>43265</v>
      </c>
      <c r="J647" s="48" t="s">
        <v>141</v>
      </c>
      <c r="K647" s="174" t="s">
        <v>123</v>
      </c>
      <c r="L647" s="51"/>
      <c r="M647" s="170" t="s">
        <v>126</v>
      </c>
      <c r="N647" s="43">
        <v>0.38611111111111113</v>
      </c>
      <c r="O647" s="51">
        <v>0</v>
      </c>
      <c r="P647" s="51" t="s">
        <v>12</v>
      </c>
      <c r="Q647" s="51"/>
      <c r="R647" s="51"/>
      <c r="S647" s="51"/>
      <c r="T647" s="97">
        <f t="shared" si="99"/>
        <v>0.38541666666666663</v>
      </c>
      <c r="U647" s="97">
        <f t="shared" si="100"/>
        <v>0.375</v>
      </c>
      <c r="V647" s="41" t="str">
        <f>IFERROR(VLOOKUP(L647,'[1]ZESTAWIENIE NUMERÓW BOCZNYCH'!$A:$B,1,0),"")</f>
        <v/>
      </c>
      <c r="W647" s="51" t="str">
        <f>IFERROR(VLOOKUP(V647,'[1]ZESTAWIENIE NUMERÓW BOCZNYCH'!$A:$B,2,0),P647)</f>
        <v>T</v>
      </c>
      <c r="X647" s="51">
        <f>VLOOKUP(W647,'[1]LICZBA MIEJSC'!$A:$C,2,0)</f>
        <v>55</v>
      </c>
      <c r="Y647" s="51">
        <f>VLOOKUP(W647,'[1]LICZBA MIEJSC'!$A:$C,3,0)</f>
        <v>0</v>
      </c>
      <c r="Z647" s="51">
        <f t="shared" si="96"/>
        <v>55</v>
      </c>
      <c r="AA647" s="41">
        <f t="shared" si="97"/>
        <v>0</v>
      </c>
      <c r="AB647" s="101">
        <f t="shared" si="98"/>
        <v>0</v>
      </c>
    </row>
    <row r="648" spans="1:28" hidden="1" x14ac:dyDescent="0.25">
      <c r="A648" s="28" t="s">
        <v>364</v>
      </c>
      <c r="B648" s="159">
        <v>635</v>
      </c>
      <c r="C648" s="51">
        <v>2</v>
      </c>
      <c r="D648" s="51"/>
      <c r="E648" s="51"/>
      <c r="F648" s="51" t="s">
        <v>365</v>
      </c>
      <c r="G648" s="141" t="str">
        <f t="shared" si="95"/>
        <v>rk_19</v>
      </c>
      <c r="H648" s="141" t="s">
        <v>620</v>
      </c>
      <c r="I648" s="153">
        <v>43265</v>
      </c>
      <c r="J648" s="145" t="s">
        <v>157</v>
      </c>
      <c r="K648" s="168" t="s">
        <v>368</v>
      </c>
      <c r="L648" s="51"/>
      <c r="M648" s="170" t="s">
        <v>126</v>
      </c>
      <c r="N648" s="43">
        <v>0.39999999999999997</v>
      </c>
      <c r="O648" s="51">
        <v>2</v>
      </c>
      <c r="P648" s="51" t="s">
        <v>12</v>
      </c>
      <c r="Q648" s="51"/>
      <c r="R648" s="51"/>
      <c r="S648" s="51"/>
      <c r="T648" s="97">
        <f t="shared" si="99"/>
        <v>0.39583333333333331</v>
      </c>
      <c r="U648" s="97">
        <f t="shared" si="100"/>
        <v>0.375</v>
      </c>
      <c r="V648" s="41" t="str">
        <f>IFERROR(VLOOKUP(L648,'[1]ZESTAWIENIE NUMERÓW BOCZNYCH'!$A:$B,1,0),"")</f>
        <v/>
      </c>
      <c r="W648" s="51" t="str">
        <f>IFERROR(VLOOKUP(V648,'[1]ZESTAWIENIE NUMERÓW BOCZNYCH'!$A:$B,2,0),P648)</f>
        <v>T</v>
      </c>
      <c r="X648" s="51">
        <f>VLOOKUP(W648,'[1]LICZBA MIEJSC'!$A:$C,2,0)</f>
        <v>55</v>
      </c>
      <c r="Y648" s="51">
        <f>VLOOKUP(W648,'[1]LICZBA MIEJSC'!$A:$C,3,0)</f>
        <v>0</v>
      </c>
      <c r="Z648" s="51">
        <f t="shared" si="96"/>
        <v>55</v>
      </c>
      <c r="AA648" s="41">
        <f t="shared" si="97"/>
        <v>28</v>
      </c>
      <c r="AB648" s="101">
        <f t="shared" si="98"/>
        <v>0.50909090909090904</v>
      </c>
    </row>
    <row r="649" spans="1:28" hidden="1" x14ac:dyDescent="0.25">
      <c r="A649" s="28" t="s">
        <v>364</v>
      </c>
      <c r="B649" s="159">
        <v>636</v>
      </c>
      <c r="C649" s="51">
        <v>2</v>
      </c>
      <c r="D649" s="51"/>
      <c r="E649" s="51"/>
      <c r="F649" s="51" t="s">
        <v>365</v>
      </c>
      <c r="G649" s="141" t="str">
        <f t="shared" si="95"/>
        <v>rk_19</v>
      </c>
      <c r="H649" s="141" t="s">
        <v>620</v>
      </c>
      <c r="I649" s="153">
        <v>43265</v>
      </c>
      <c r="J649" s="52" t="s">
        <v>142</v>
      </c>
      <c r="K649" s="140" t="s">
        <v>369</v>
      </c>
      <c r="L649" s="314"/>
      <c r="M649" s="180" t="s">
        <v>126</v>
      </c>
      <c r="N649" s="43">
        <v>0.4055555555555555</v>
      </c>
      <c r="O649" s="51">
        <v>1</v>
      </c>
      <c r="P649" s="51" t="s">
        <v>12</v>
      </c>
      <c r="Q649" s="51"/>
      <c r="R649" s="51"/>
      <c r="S649" s="51"/>
      <c r="T649" s="97">
        <f t="shared" si="99"/>
        <v>0.39583333333333331</v>
      </c>
      <c r="U649" s="97">
        <f t="shared" si="100"/>
        <v>0.375</v>
      </c>
      <c r="V649" s="41" t="str">
        <f>IFERROR(VLOOKUP(L649,'[1]ZESTAWIENIE NUMERÓW BOCZNYCH'!$A:$B,1,0),"")</f>
        <v/>
      </c>
      <c r="W649" s="51" t="str">
        <f>IFERROR(VLOOKUP(V649,'[1]ZESTAWIENIE NUMERÓW BOCZNYCH'!$A:$B,2,0),P649)</f>
        <v>T</v>
      </c>
      <c r="X649" s="51">
        <f>VLOOKUP(W649,'[1]LICZBA MIEJSC'!$A:$C,2,0)</f>
        <v>55</v>
      </c>
      <c r="Y649" s="51">
        <f>VLOOKUP(W649,'[1]LICZBA MIEJSC'!$A:$C,3,0)</f>
        <v>0</v>
      </c>
      <c r="Z649" s="51">
        <f t="shared" si="96"/>
        <v>55</v>
      </c>
      <c r="AA649" s="41">
        <f t="shared" si="97"/>
        <v>6</v>
      </c>
      <c r="AB649" s="101">
        <f t="shared" si="98"/>
        <v>0.10909090909090909</v>
      </c>
    </row>
    <row r="650" spans="1:28" hidden="1" x14ac:dyDescent="0.25">
      <c r="A650" s="28" t="s">
        <v>364</v>
      </c>
      <c r="B650" s="159">
        <v>638</v>
      </c>
      <c r="C650" s="51">
        <v>3</v>
      </c>
      <c r="D650" s="51"/>
      <c r="E650" s="51"/>
      <c r="F650" s="51" t="s">
        <v>365</v>
      </c>
      <c r="G650" s="141" t="str">
        <f t="shared" si="95"/>
        <v>rk_19</v>
      </c>
      <c r="H650" s="141" t="s">
        <v>620</v>
      </c>
      <c r="I650" s="153">
        <v>43265</v>
      </c>
      <c r="J650" s="313" t="s">
        <v>141</v>
      </c>
      <c r="K650" s="168" t="s">
        <v>366</v>
      </c>
      <c r="L650" s="51"/>
      <c r="M650" s="170" t="s">
        <v>126</v>
      </c>
      <c r="N650" s="43">
        <v>0.59930555555555554</v>
      </c>
      <c r="O650" s="51">
        <v>2</v>
      </c>
      <c r="P650" s="51" t="s">
        <v>16</v>
      </c>
      <c r="Q650" s="51"/>
      <c r="R650" s="51"/>
      <c r="S650" s="51"/>
      <c r="T650" s="97">
        <f t="shared" si="99"/>
        <v>0.59375</v>
      </c>
      <c r="U650" s="97">
        <f t="shared" si="100"/>
        <v>0.58333333333333326</v>
      </c>
      <c r="V650" s="41" t="str">
        <f>IFERROR(VLOOKUP(L650,'[1]ZESTAWIENIE NUMERÓW BOCZNYCH'!$A:$B,1,0),"")</f>
        <v/>
      </c>
      <c r="W650" s="51" t="str">
        <f>IFERROR(VLOOKUP(V650,'[1]ZESTAWIENIE NUMERÓW BOCZNYCH'!$A:$B,2,0),P650)</f>
        <v>B</v>
      </c>
      <c r="X650" s="51">
        <f>VLOOKUP(W650,'[1]LICZBA MIEJSC'!$A:$C,2,0)</f>
        <v>20</v>
      </c>
      <c r="Y650" s="51">
        <f>VLOOKUP(W650,'[1]LICZBA MIEJSC'!$A:$C,3,0)</f>
        <v>0</v>
      </c>
      <c r="Z650" s="51">
        <f t="shared" si="96"/>
        <v>20</v>
      </c>
      <c r="AA650" s="41">
        <f t="shared" si="97"/>
        <v>10</v>
      </c>
      <c r="AB650" s="101">
        <f t="shared" si="98"/>
        <v>0.5</v>
      </c>
    </row>
    <row r="651" spans="1:28" hidden="1" x14ac:dyDescent="0.25">
      <c r="A651" s="28" t="s">
        <v>364</v>
      </c>
      <c r="B651" s="159">
        <v>642</v>
      </c>
      <c r="C651" s="51">
        <v>3</v>
      </c>
      <c r="D651" s="51"/>
      <c r="E651" s="51"/>
      <c r="F651" s="51" t="s">
        <v>365</v>
      </c>
      <c r="G651" s="141" t="str">
        <f t="shared" si="95"/>
        <v>rk_19</v>
      </c>
      <c r="H651" s="141" t="s">
        <v>620</v>
      </c>
      <c r="I651" s="153">
        <v>43265</v>
      </c>
      <c r="J651" s="313" t="s">
        <v>141</v>
      </c>
      <c r="K651" s="168" t="s">
        <v>366</v>
      </c>
      <c r="L651" s="318"/>
      <c r="M651" s="170" t="s">
        <v>126</v>
      </c>
      <c r="N651" s="43">
        <v>0.61736111111111114</v>
      </c>
      <c r="O651" s="51">
        <v>2</v>
      </c>
      <c r="P651" s="51" t="s">
        <v>16</v>
      </c>
      <c r="Q651" s="51"/>
      <c r="R651" s="51"/>
      <c r="S651" s="51"/>
      <c r="T651" s="97">
        <f t="shared" si="99"/>
        <v>0.61458333333333326</v>
      </c>
      <c r="U651" s="97">
        <f t="shared" si="100"/>
        <v>0.58333333333333326</v>
      </c>
      <c r="V651" s="41" t="str">
        <f>IFERROR(VLOOKUP(L651,'[1]ZESTAWIENIE NUMERÓW BOCZNYCH'!$A:$B,1,0),"")</f>
        <v/>
      </c>
      <c r="W651" s="51" t="str">
        <f>IFERROR(VLOOKUP(V651,'[1]ZESTAWIENIE NUMERÓW BOCZNYCH'!$A:$B,2,0),P651)</f>
        <v>B</v>
      </c>
      <c r="X651" s="51">
        <f>VLOOKUP(W651,'[1]LICZBA MIEJSC'!$A:$C,2,0)</f>
        <v>20</v>
      </c>
      <c r="Y651" s="51">
        <f>VLOOKUP(W651,'[1]LICZBA MIEJSC'!$A:$C,3,0)</f>
        <v>0</v>
      </c>
      <c r="Z651" s="51">
        <f t="shared" si="96"/>
        <v>20</v>
      </c>
      <c r="AA651" s="41">
        <f t="shared" si="97"/>
        <v>10</v>
      </c>
      <c r="AB651" s="101">
        <f t="shared" si="98"/>
        <v>0.5</v>
      </c>
    </row>
    <row r="652" spans="1:28" hidden="1" x14ac:dyDescent="0.25">
      <c r="A652" s="28" t="s">
        <v>364</v>
      </c>
      <c r="B652" s="159">
        <v>644</v>
      </c>
      <c r="C652" s="51">
        <v>3</v>
      </c>
      <c r="D652" s="51"/>
      <c r="E652" s="51"/>
      <c r="F652" s="51" t="s">
        <v>365</v>
      </c>
      <c r="G652" s="141" t="str">
        <f t="shared" si="95"/>
        <v>rk_19</v>
      </c>
      <c r="H652" s="141" t="s">
        <v>620</v>
      </c>
      <c r="I652" s="153">
        <v>43265</v>
      </c>
      <c r="J652" s="48" t="s">
        <v>142</v>
      </c>
      <c r="K652" s="168" t="s">
        <v>370</v>
      </c>
      <c r="L652" s="51"/>
      <c r="M652" s="170" t="s">
        <v>126</v>
      </c>
      <c r="N652" s="43">
        <v>0.62361111111111112</v>
      </c>
      <c r="O652" s="51">
        <v>1</v>
      </c>
      <c r="P652" s="51" t="s">
        <v>12</v>
      </c>
      <c r="Q652" s="51"/>
      <c r="R652" s="51"/>
      <c r="S652" s="51"/>
      <c r="T652" s="97">
        <f t="shared" si="99"/>
        <v>0.61458333333333326</v>
      </c>
      <c r="U652" s="97">
        <f t="shared" si="100"/>
        <v>0.58333333333333326</v>
      </c>
      <c r="V652" s="41" t="str">
        <f>IFERROR(VLOOKUP(L652,'[1]ZESTAWIENIE NUMERÓW BOCZNYCH'!$A:$B,1,0),"")</f>
        <v/>
      </c>
      <c r="W652" s="51" t="str">
        <f>IFERROR(VLOOKUP(V652,'[1]ZESTAWIENIE NUMERÓW BOCZNYCH'!$A:$B,2,0),P652)</f>
        <v>T</v>
      </c>
      <c r="X652" s="51">
        <f>VLOOKUP(W652,'[1]LICZBA MIEJSC'!$A:$C,2,0)</f>
        <v>55</v>
      </c>
      <c r="Y652" s="51">
        <f>VLOOKUP(W652,'[1]LICZBA MIEJSC'!$A:$C,3,0)</f>
        <v>0</v>
      </c>
      <c r="Z652" s="51">
        <f t="shared" si="96"/>
        <v>55</v>
      </c>
      <c r="AA652" s="41">
        <f t="shared" si="97"/>
        <v>6</v>
      </c>
      <c r="AB652" s="101">
        <f t="shared" si="98"/>
        <v>0.10909090909090909</v>
      </c>
    </row>
    <row r="653" spans="1:28" hidden="1" x14ac:dyDescent="0.25">
      <c r="A653" s="28" t="s">
        <v>364</v>
      </c>
      <c r="B653" s="159">
        <v>645</v>
      </c>
      <c r="C653" s="51">
        <v>3</v>
      </c>
      <c r="D653" s="51"/>
      <c r="E653" s="51"/>
      <c r="F653" s="51" t="s">
        <v>365</v>
      </c>
      <c r="G653" s="141" t="str">
        <f t="shared" si="95"/>
        <v>rk_19</v>
      </c>
      <c r="H653" s="141" t="s">
        <v>620</v>
      </c>
      <c r="I653" s="153">
        <v>43265</v>
      </c>
      <c r="J653" s="48" t="s">
        <v>141</v>
      </c>
      <c r="K653" s="168" t="s">
        <v>366</v>
      </c>
      <c r="L653" s="51"/>
      <c r="M653" s="170" t="s">
        <v>126</v>
      </c>
      <c r="N653" s="43">
        <v>0.6430555555555556</v>
      </c>
      <c r="O653" s="51">
        <v>3</v>
      </c>
      <c r="P653" s="51" t="s">
        <v>16</v>
      </c>
      <c r="Q653" s="51"/>
      <c r="R653" s="51"/>
      <c r="S653" s="51"/>
      <c r="T653" s="97">
        <f t="shared" si="99"/>
        <v>0.63541666666666663</v>
      </c>
      <c r="U653" s="97">
        <f t="shared" si="100"/>
        <v>0.625</v>
      </c>
      <c r="V653" s="41" t="str">
        <f>IFERROR(VLOOKUP(L653,'[1]ZESTAWIENIE NUMERÓW BOCZNYCH'!$A:$B,1,0),"")</f>
        <v/>
      </c>
      <c r="W653" s="51" t="str">
        <f>IFERROR(VLOOKUP(V653,'[1]ZESTAWIENIE NUMERÓW BOCZNYCH'!$A:$B,2,0),P653)</f>
        <v>B</v>
      </c>
      <c r="X653" s="51">
        <f>VLOOKUP(W653,'[1]LICZBA MIEJSC'!$A:$C,2,0)</f>
        <v>20</v>
      </c>
      <c r="Y653" s="51">
        <f>VLOOKUP(W653,'[1]LICZBA MIEJSC'!$A:$C,3,0)</f>
        <v>0</v>
      </c>
      <c r="Z653" s="51">
        <f t="shared" si="96"/>
        <v>20</v>
      </c>
      <c r="AA653" s="41">
        <f t="shared" si="97"/>
        <v>18</v>
      </c>
      <c r="AB653" s="101">
        <f t="shared" si="98"/>
        <v>0.9</v>
      </c>
    </row>
    <row r="654" spans="1:28" hidden="1" x14ac:dyDescent="0.25">
      <c r="A654" s="28" t="s">
        <v>364</v>
      </c>
      <c r="B654" s="159">
        <v>646</v>
      </c>
      <c r="C654" s="51">
        <v>4</v>
      </c>
      <c r="D654" s="51"/>
      <c r="E654" s="51"/>
      <c r="F654" s="51" t="s">
        <v>365</v>
      </c>
      <c r="G654" s="141" t="str">
        <f t="shared" si="95"/>
        <v>rk_19</v>
      </c>
      <c r="H654" s="141" t="s">
        <v>620</v>
      </c>
      <c r="I654" s="153">
        <v>43265</v>
      </c>
      <c r="J654" s="48" t="s">
        <v>141</v>
      </c>
      <c r="K654" s="168" t="s">
        <v>366</v>
      </c>
      <c r="L654" s="51"/>
      <c r="M654" s="170" t="s">
        <v>126</v>
      </c>
      <c r="N654" s="43">
        <v>0.65902777777777777</v>
      </c>
      <c r="O654" s="51">
        <v>2</v>
      </c>
      <c r="P654" s="51" t="s">
        <v>16</v>
      </c>
      <c r="Q654" s="51"/>
      <c r="R654" s="51"/>
      <c r="S654" s="51"/>
      <c r="T654" s="97">
        <f t="shared" si="99"/>
        <v>0.65625</v>
      </c>
      <c r="U654" s="97">
        <f t="shared" si="100"/>
        <v>0.625</v>
      </c>
      <c r="V654" s="41" t="str">
        <f>IFERROR(VLOOKUP(L654,'[1]ZESTAWIENIE NUMERÓW BOCZNYCH'!$A:$B,1,0),"")</f>
        <v/>
      </c>
      <c r="W654" s="51" t="str">
        <f>IFERROR(VLOOKUP(V654,'[1]ZESTAWIENIE NUMERÓW BOCZNYCH'!$A:$B,2,0),P654)</f>
        <v>B</v>
      </c>
      <c r="X654" s="51">
        <f>VLOOKUP(W654,'[1]LICZBA MIEJSC'!$A:$C,2,0)</f>
        <v>20</v>
      </c>
      <c r="Y654" s="51">
        <f>VLOOKUP(W654,'[1]LICZBA MIEJSC'!$A:$C,3,0)</f>
        <v>0</v>
      </c>
      <c r="Z654" s="51">
        <f t="shared" si="96"/>
        <v>20</v>
      </c>
      <c r="AA654" s="41">
        <f t="shared" si="97"/>
        <v>10</v>
      </c>
      <c r="AB654" s="101">
        <f t="shared" si="98"/>
        <v>0.5</v>
      </c>
    </row>
    <row r="655" spans="1:28" hidden="1" x14ac:dyDescent="0.25">
      <c r="A655" s="28" t="s">
        <v>364</v>
      </c>
      <c r="B655" s="159">
        <v>649</v>
      </c>
      <c r="C655" s="51">
        <v>4</v>
      </c>
      <c r="D655" s="51"/>
      <c r="E655" s="51"/>
      <c r="F655" s="51" t="s">
        <v>365</v>
      </c>
      <c r="G655" s="141" t="str">
        <f t="shared" si="95"/>
        <v>rk_19</v>
      </c>
      <c r="H655" s="141" t="s">
        <v>620</v>
      </c>
      <c r="I655" s="153">
        <v>43265</v>
      </c>
      <c r="J655" s="317" t="s">
        <v>157</v>
      </c>
      <c r="K655" s="168" t="s">
        <v>371</v>
      </c>
      <c r="L655" s="51"/>
      <c r="M655" s="170" t="s">
        <v>126</v>
      </c>
      <c r="N655" s="43">
        <v>0.68611111111111101</v>
      </c>
      <c r="O655" s="51">
        <v>2</v>
      </c>
      <c r="P655" s="51" t="s">
        <v>12</v>
      </c>
      <c r="Q655" s="51"/>
      <c r="R655" s="51"/>
      <c r="S655" s="51"/>
      <c r="T655" s="97">
        <f t="shared" si="99"/>
        <v>0.67708333333333326</v>
      </c>
      <c r="U655" s="97">
        <f t="shared" si="100"/>
        <v>0.66666666666666663</v>
      </c>
      <c r="V655" s="41" t="str">
        <f>IFERROR(VLOOKUP(L655,'[1]ZESTAWIENIE NUMERÓW BOCZNYCH'!$A:$B,1,0),"")</f>
        <v/>
      </c>
      <c r="W655" s="51" t="str">
        <f>IFERROR(VLOOKUP(V655,'[1]ZESTAWIENIE NUMERÓW BOCZNYCH'!$A:$B,2,0),P655)</f>
        <v>T</v>
      </c>
      <c r="X655" s="51">
        <f>VLOOKUP(W655,'[1]LICZBA MIEJSC'!$A:$C,2,0)</f>
        <v>55</v>
      </c>
      <c r="Y655" s="51">
        <f>VLOOKUP(W655,'[1]LICZBA MIEJSC'!$A:$C,3,0)</f>
        <v>0</v>
      </c>
      <c r="Z655" s="51">
        <f t="shared" si="96"/>
        <v>55</v>
      </c>
      <c r="AA655" s="41">
        <f t="shared" si="97"/>
        <v>28</v>
      </c>
      <c r="AB655" s="101">
        <f t="shared" si="98"/>
        <v>0.50909090909090904</v>
      </c>
    </row>
    <row r="656" spans="1:28" hidden="1" x14ac:dyDescent="0.25">
      <c r="A656" s="28" t="s">
        <v>364</v>
      </c>
      <c r="B656" s="159">
        <v>651</v>
      </c>
      <c r="C656" s="51">
        <v>4</v>
      </c>
      <c r="D656" s="51"/>
      <c r="E656" s="51"/>
      <c r="F656" s="51" t="s">
        <v>365</v>
      </c>
      <c r="G656" s="141" t="str">
        <f t="shared" si="95"/>
        <v>rk_19</v>
      </c>
      <c r="H656" s="141" t="s">
        <v>620</v>
      </c>
      <c r="I656" s="153">
        <v>43265</v>
      </c>
      <c r="J656" s="48" t="s">
        <v>141</v>
      </c>
      <c r="K656" s="168" t="s">
        <v>366</v>
      </c>
      <c r="L656" s="51"/>
      <c r="M656" s="170" t="s">
        <v>126</v>
      </c>
      <c r="N656" s="43">
        <v>0.69305555555555554</v>
      </c>
      <c r="O656" s="51">
        <v>3</v>
      </c>
      <c r="P656" s="51" t="s">
        <v>16</v>
      </c>
      <c r="Q656" s="51"/>
      <c r="R656" s="51"/>
      <c r="S656" s="51"/>
      <c r="T656" s="97">
        <f t="shared" si="99"/>
        <v>0.6875</v>
      </c>
      <c r="U656" s="97">
        <f t="shared" si="100"/>
        <v>0.66666666666666663</v>
      </c>
      <c r="V656" s="41" t="str">
        <f>IFERROR(VLOOKUP(L656,'[1]ZESTAWIENIE NUMERÓW BOCZNYCH'!$A:$B,1,0),"")</f>
        <v/>
      </c>
      <c r="W656" s="51" t="str">
        <f>IFERROR(VLOOKUP(V656,'[1]ZESTAWIENIE NUMERÓW BOCZNYCH'!$A:$B,2,0),P656)</f>
        <v>B</v>
      </c>
      <c r="X656" s="51">
        <f>VLOOKUP(W656,'[1]LICZBA MIEJSC'!$A:$C,2,0)</f>
        <v>20</v>
      </c>
      <c r="Y656" s="51">
        <f>VLOOKUP(W656,'[1]LICZBA MIEJSC'!$A:$C,3,0)</f>
        <v>0</v>
      </c>
      <c r="Z656" s="51">
        <f t="shared" si="96"/>
        <v>20</v>
      </c>
      <c r="AA656" s="41">
        <f t="shared" si="97"/>
        <v>18</v>
      </c>
      <c r="AB656" s="101">
        <f t="shared" si="98"/>
        <v>0.9</v>
      </c>
    </row>
    <row r="657" spans="1:28" hidden="1" x14ac:dyDescent="0.25">
      <c r="A657" s="28" t="s">
        <v>364</v>
      </c>
      <c r="B657" s="159">
        <v>653</v>
      </c>
      <c r="C657" s="51">
        <v>4</v>
      </c>
      <c r="D657" s="51"/>
      <c r="E657" s="51"/>
      <c r="F657" s="51" t="s">
        <v>365</v>
      </c>
      <c r="G657" s="141" t="str">
        <f t="shared" si="95"/>
        <v>rk_19</v>
      </c>
      <c r="H657" s="141" t="s">
        <v>620</v>
      </c>
      <c r="I657" s="153">
        <v>43265</v>
      </c>
      <c r="J657" s="48" t="s">
        <v>141</v>
      </c>
      <c r="K657" s="168" t="s">
        <v>366</v>
      </c>
      <c r="L657" s="51"/>
      <c r="M657" s="170" t="s">
        <v>126</v>
      </c>
      <c r="N657" s="43">
        <v>0.70763888888888893</v>
      </c>
      <c r="O657" s="51">
        <v>3</v>
      </c>
      <c r="P657" s="51" t="s">
        <v>16</v>
      </c>
      <c r="Q657" s="51"/>
      <c r="R657" s="51"/>
      <c r="S657" s="51"/>
      <c r="T657" s="97">
        <f t="shared" si="99"/>
        <v>0.69791666666666663</v>
      </c>
      <c r="U657" s="97">
        <f t="shared" si="100"/>
        <v>0.66666666666666663</v>
      </c>
      <c r="V657" s="41" t="str">
        <f>IFERROR(VLOOKUP(L657,'[1]ZESTAWIENIE NUMERÓW BOCZNYCH'!$A:$B,1,0),"")</f>
        <v/>
      </c>
      <c r="W657" s="51" t="str">
        <f>IFERROR(VLOOKUP(V657,'[1]ZESTAWIENIE NUMERÓW BOCZNYCH'!$A:$B,2,0),P657)</f>
        <v>B</v>
      </c>
      <c r="X657" s="51">
        <f>VLOOKUP(W657,'[1]LICZBA MIEJSC'!$A:$C,2,0)</f>
        <v>20</v>
      </c>
      <c r="Y657" s="51">
        <f>VLOOKUP(W657,'[1]LICZBA MIEJSC'!$A:$C,3,0)</f>
        <v>0</v>
      </c>
      <c r="Z657" s="51">
        <f t="shared" si="96"/>
        <v>20</v>
      </c>
      <c r="AA657" s="41">
        <f t="shared" si="97"/>
        <v>18</v>
      </c>
      <c r="AB657" s="101">
        <f t="shared" si="98"/>
        <v>0.9</v>
      </c>
    </row>
    <row r="658" spans="1:28" hidden="1" x14ac:dyDescent="0.25">
      <c r="A658" s="28" t="s">
        <v>364</v>
      </c>
      <c r="B658" s="159">
        <v>656</v>
      </c>
      <c r="C658" s="51">
        <v>5</v>
      </c>
      <c r="D658" s="51"/>
      <c r="E658" s="51"/>
      <c r="F658" s="51" t="s">
        <v>365</v>
      </c>
      <c r="G658" s="141" t="str">
        <f t="shared" si="95"/>
        <v>rk_19</v>
      </c>
      <c r="H658" s="141" t="s">
        <v>620</v>
      </c>
      <c r="I658" s="153">
        <v>43265</v>
      </c>
      <c r="J658" s="313" t="s">
        <v>141</v>
      </c>
      <c r="K658" s="168" t="s">
        <v>366</v>
      </c>
      <c r="L658" s="51"/>
      <c r="M658" s="170" t="s">
        <v>126</v>
      </c>
      <c r="N658" s="43">
        <v>0.73749999999999993</v>
      </c>
      <c r="O658" s="51">
        <v>2</v>
      </c>
      <c r="P658" s="51" t="s">
        <v>16</v>
      </c>
      <c r="Q658" s="51"/>
      <c r="R658" s="51"/>
      <c r="S658" s="51"/>
      <c r="T658" s="97">
        <f t="shared" si="99"/>
        <v>0.72916666666666663</v>
      </c>
      <c r="U658" s="97">
        <f t="shared" si="100"/>
        <v>0.70833333333333326</v>
      </c>
      <c r="V658" s="41" t="str">
        <f>IFERROR(VLOOKUP(L658,'[1]ZESTAWIENIE NUMERÓW BOCZNYCH'!$A:$B,1,0),"")</f>
        <v/>
      </c>
      <c r="W658" s="51" t="str">
        <f>IFERROR(VLOOKUP(V658,'[1]ZESTAWIENIE NUMERÓW BOCZNYCH'!$A:$B,2,0),P658)</f>
        <v>B</v>
      </c>
      <c r="X658" s="51">
        <f>VLOOKUP(W658,'[1]LICZBA MIEJSC'!$A:$C,2,0)</f>
        <v>20</v>
      </c>
      <c r="Y658" s="51">
        <f>VLOOKUP(W658,'[1]LICZBA MIEJSC'!$A:$C,3,0)</f>
        <v>0</v>
      </c>
      <c r="Z658" s="51">
        <f t="shared" si="96"/>
        <v>20</v>
      </c>
      <c r="AA658" s="41">
        <f t="shared" si="97"/>
        <v>10</v>
      </c>
      <c r="AB658" s="101">
        <f t="shared" si="98"/>
        <v>0.5</v>
      </c>
    </row>
    <row r="659" spans="1:28" hidden="1" x14ac:dyDescent="0.25">
      <c r="A659" s="28" t="s">
        <v>372</v>
      </c>
      <c r="B659" s="159">
        <v>658</v>
      </c>
      <c r="C659" s="51">
        <v>1</v>
      </c>
      <c r="D659" s="51"/>
      <c r="E659" s="51"/>
      <c r="F659" s="51" t="s">
        <v>373</v>
      </c>
      <c r="G659" s="141" t="str">
        <f t="shared" ref="G659:G667" si="101">IF(ISERROR(RIGHT(LEFT(F659,FIND("_",MID(F659,4,150))+2))*1),LEFT(F659,FIND("_",MID(F659,4,150))+1),LEFT(F659,FIND("_",MID(F659,4,150))+2))</f>
        <v>rk_20</v>
      </c>
      <c r="H659" s="141" t="s">
        <v>619</v>
      </c>
      <c r="I659" s="139">
        <v>43264</v>
      </c>
      <c r="J659" s="48" t="s">
        <v>141</v>
      </c>
      <c r="K659" s="155" t="s">
        <v>180</v>
      </c>
      <c r="L659" s="51"/>
      <c r="M659" s="141" t="s">
        <v>227</v>
      </c>
      <c r="N659" s="43">
        <v>0.30555555555555552</v>
      </c>
      <c r="O659" s="51">
        <v>2</v>
      </c>
      <c r="P659" s="51" t="s">
        <v>16</v>
      </c>
      <c r="Q659" s="51"/>
      <c r="R659" s="51"/>
      <c r="S659" s="51"/>
      <c r="T659" s="97">
        <f t="shared" si="99"/>
        <v>0.30208333333333331</v>
      </c>
      <c r="U659" s="97">
        <f t="shared" si="100"/>
        <v>0.29166666666666663</v>
      </c>
      <c r="V659" s="41" t="str">
        <f>IFERROR(VLOOKUP(L659,'[1]ZESTAWIENIE NUMERÓW BOCZNYCH'!$A:$B,1,0),"")</f>
        <v/>
      </c>
      <c r="W659" s="51" t="str">
        <f>IFERROR(VLOOKUP(V659,'[1]ZESTAWIENIE NUMERÓW BOCZNYCH'!$A:$B,2,0),P659)</f>
        <v>B</v>
      </c>
      <c r="X659" s="51">
        <f>VLOOKUP(W659,'[1]LICZBA MIEJSC'!$A:$C,2,0)</f>
        <v>20</v>
      </c>
      <c r="Y659" s="51">
        <f>VLOOKUP(W659,'[1]LICZBA MIEJSC'!$A:$C,3,0)</f>
        <v>0</v>
      </c>
      <c r="Z659" s="51">
        <f t="shared" ref="Z659:Z667" si="102">X659+Y659</f>
        <v>20</v>
      </c>
      <c r="AA659" s="41">
        <f t="shared" ref="AA659:AA667" si="103">ROUND(IF(O659=$AD$1,0,IF(O659=$AF$1,Z659*0.1,IF(O659=$AH$1,X659/2,IF(O659=$AJ$1,X659*0.9,IF(O659=$AL$1,X659+(Y659*0.5),IF(O659=$AN$1,Z659*0.9,IF(O659=$AP$1,Z659*1.1,"BŁĄD"))))))),0)</f>
        <v>10</v>
      </c>
      <c r="AB659" s="101">
        <f t="shared" ref="AB659:AB667" si="104">AA659/Z659</f>
        <v>0.5</v>
      </c>
    </row>
    <row r="660" spans="1:28" hidden="1" x14ac:dyDescent="0.25">
      <c r="A660" s="28" t="s">
        <v>372</v>
      </c>
      <c r="B660" s="159">
        <v>659</v>
      </c>
      <c r="C660" s="51">
        <v>1</v>
      </c>
      <c r="D660" s="51"/>
      <c r="E660" s="51"/>
      <c r="F660" s="51" t="s">
        <v>373</v>
      </c>
      <c r="G660" s="141" t="str">
        <f t="shared" si="101"/>
        <v>rk_20</v>
      </c>
      <c r="H660" s="141" t="s">
        <v>620</v>
      </c>
      <c r="I660" s="139">
        <v>43264</v>
      </c>
      <c r="J660" s="48" t="s">
        <v>141</v>
      </c>
      <c r="K660" s="155" t="s">
        <v>180</v>
      </c>
      <c r="L660" s="51"/>
      <c r="M660" s="141" t="s">
        <v>374</v>
      </c>
      <c r="N660" s="43">
        <v>0.61111111111111105</v>
      </c>
      <c r="O660" s="51">
        <v>2</v>
      </c>
      <c r="P660" s="51" t="s">
        <v>16</v>
      </c>
      <c r="Q660" s="51"/>
      <c r="R660" s="51"/>
      <c r="S660" s="51"/>
      <c r="T660" s="97">
        <f t="shared" si="99"/>
        <v>0.60416666666666663</v>
      </c>
      <c r="U660" s="97">
        <f t="shared" si="100"/>
        <v>0.58333333333333326</v>
      </c>
      <c r="V660" s="41" t="str">
        <f>IFERROR(VLOOKUP(L660,'[1]ZESTAWIENIE NUMERÓW BOCZNYCH'!$A:$B,1,0),"")</f>
        <v/>
      </c>
      <c r="W660" s="51" t="str">
        <f>IFERROR(VLOOKUP(V660,'[1]ZESTAWIENIE NUMERÓW BOCZNYCH'!$A:$B,2,0),P660)</f>
        <v>B</v>
      </c>
      <c r="X660" s="51">
        <f>VLOOKUP(W660,'[1]LICZBA MIEJSC'!$A:$C,2,0)</f>
        <v>20</v>
      </c>
      <c r="Y660" s="51">
        <f>VLOOKUP(W660,'[1]LICZBA MIEJSC'!$A:$C,3,0)</f>
        <v>0</v>
      </c>
      <c r="Z660" s="51">
        <f t="shared" si="102"/>
        <v>20</v>
      </c>
      <c r="AA660" s="41">
        <f t="shared" si="103"/>
        <v>10</v>
      </c>
      <c r="AB660" s="101">
        <f t="shared" si="104"/>
        <v>0.5</v>
      </c>
    </row>
    <row r="661" spans="1:28" hidden="1" x14ac:dyDescent="0.25">
      <c r="A661" s="28" t="s">
        <v>372</v>
      </c>
      <c r="B661" s="159">
        <v>660</v>
      </c>
      <c r="C661" s="51">
        <v>1</v>
      </c>
      <c r="D661" s="51"/>
      <c r="E661" s="51"/>
      <c r="F661" s="51" t="s">
        <v>375</v>
      </c>
      <c r="G661" s="141" t="str">
        <f t="shared" si="101"/>
        <v>rk_21</v>
      </c>
      <c r="H661" s="141" t="s">
        <v>620</v>
      </c>
      <c r="I661" s="139">
        <v>43264</v>
      </c>
      <c r="J661" s="145" t="s">
        <v>158</v>
      </c>
      <c r="K661" s="155" t="s">
        <v>158</v>
      </c>
      <c r="L661" s="51"/>
      <c r="M661" s="157"/>
      <c r="N661" s="43">
        <v>0.27361111111111108</v>
      </c>
      <c r="O661" s="51">
        <v>2</v>
      </c>
      <c r="P661" s="51" t="s">
        <v>12</v>
      </c>
      <c r="Q661" s="51"/>
      <c r="R661" s="51"/>
      <c r="S661" s="51"/>
      <c r="T661" s="97">
        <f t="shared" si="99"/>
        <v>0.27083333333333331</v>
      </c>
      <c r="U661" s="97">
        <f t="shared" si="100"/>
        <v>0.25</v>
      </c>
      <c r="V661" s="41" t="str">
        <f>IFERROR(VLOOKUP(L661,'[1]ZESTAWIENIE NUMERÓW BOCZNYCH'!$A:$B,1,0),"")</f>
        <v/>
      </c>
      <c r="W661" s="51" t="str">
        <f>IFERROR(VLOOKUP(V661,'[1]ZESTAWIENIE NUMERÓW BOCZNYCH'!$A:$B,2,0),P661)</f>
        <v>T</v>
      </c>
      <c r="X661" s="51">
        <f>VLOOKUP(W661,'[1]LICZBA MIEJSC'!$A:$C,2,0)</f>
        <v>55</v>
      </c>
      <c r="Y661" s="51">
        <f>VLOOKUP(W661,'[1]LICZBA MIEJSC'!$A:$C,3,0)</f>
        <v>0</v>
      </c>
      <c r="Z661" s="51">
        <f t="shared" si="102"/>
        <v>55</v>
      </c>
      <c r="AA661" s="41">
        <f t="shared" si="103"/>
        <v>28</v>
      </c>
      <c r="AB661" s="101">
        <f t="shared" si="104"/>
        <v>0.50909090909090904</v>
      </c>
    </row>
    <row r="662" spans="1:28" hidden="1" x14ac:dyDescent="0.25">
      <c r="A662" s="28" t="s">
        <v>372</v>
      </c>
      <c r="B662" s="159">
        <v>661</v>
      </c>
      <c r="C662" s="51">
        <v>1</v>
      </c>
      <c r="D662" s="51"/>
      <c r="E662" s="51"/>
      <c r="F662" s="51" t="s">
        <v>375</v>
      </c>
      <c r="G662" s="141" t="str">
        <f t="shared" si="101"/>
        <v>rk_21</v>
      </c>
      <c r="H662" s="141" t="s">
        <v>619</v>
      </c>
      <c r="I662" s="139">
        <v>43264</v>
      </c>
      <c r="J662" s="48" t="s">
        <v>141</v>
      </c>
      <c r="K662" s="155" t="s">
        <v>180</v>
      </c>
      <c r="L662" s="51"/>
      <c r="M662" s="141" t="s">
        <v>181</v>
      </c>
      <c r="N662" s="43">
        <v>0.31388888888888888</v>
      </c>
      <c r="O662" s="51">
        <v>2</v>
      </c>
      <c r="P662" s="51" t="s">
        <v>12</v>
      </c>
      <c r="Q662" s="51"/>
      <c r="R662" s="51"/>
      <c r="S662" s="51"/>
      <c r="T662" s="97">
        <f t="shared" si="99"/>
        <v>0.3125</v>
      </c>
      <c r="U662" s="97">
        <f t="shared" si="100"/>
        <v>0.29166666666666663</v>
      </c>
      <c r="V662" s="41" t="str">
        <f>IFERROR(VLOOKUP(L662,'[1]ZESTAWIENIE NUMERÓW BOCZNYCH'!$A:$B,1,0),"")</f>
        <v/>
      </c>
      <c r="W662" s="51" t="str">
        <f>IFERROR(VLOOKUP(V662,'[1]ZESTAWIENIE NUMERÓW BOCZNYCH'!$A:$B,2,0),P662)</f>
        <v>T</v>
      </c>
      <c r="X662" s="51">
        <f>VLOOKUP(W662,'[1]LICZBA MIEJSC'!$A:$C,2,0)</f>
        <v>55</v>
      </c>
      <c r="Y662" s="51">
        <f>VLOOKUP(W662,'[1]LICZBA MIEJSC'!$A:$C,3,0)</f>
        <v>0</v>
      </c>
      <c r="Z662" s="51">
        <f t="shared" si="102"/>
        <v>55</v>
      </c>
      <c r="AA662" s="41">
        <f t="shared" si="103"/>
        <v>28</v>
      </c>
      <c r="AB662" s="101">
        <f t="shared" si="104"/>
        <v>0.50909090909090904</v>
      </c>
    </row>
    <row r="663" spans="1:28" hidden="1" x14ac:dyDescent="0.25">
      <c r="A663" s="28" t="s">
        <v>372</v>
      </c>
      <c r="B663" s="159">
        <v>662</v>
      </c>
      <c r="C663" s="51">
        <v>1</v>
      </c>
      <c r="D663" s="51"/>
      <c r="E663" s="51"/>
      <c r="F663" s="51" t="s">
        <v>375</v>
      </c>
      <c r="G663" s="141" t="str">
        <f t="shared" si="101"/>
        <v>rk_21</v>
      </c>
      <c r="H663" s="141" t="s">
        <v>619</v>
      </c>
      <c r="I663" s="139">
        <v>43264</v>
      </c>
      <c r="J663" s="145" t="s">
        <v>158</v>
      </c>
      <c r="K663" s="155" t="s">
        <v>158</v>
      </c>
      <c r="L663" s="51"/>
      <c r="M663" s="157"/>
      <c r="N663" s="43">
        <v>0.32708333333333334</v>
      </c>
      <c r="O663" s="51">
        <v>0</v>
      </c>
      <c r="P663" s="51" t="s">
        <v>12</v>
      </c>
      <c r="Q663" s="51"/>
      <c r="R663" s="51"/>
      <c r="S663" s="51"/>
      <c r="T663" s="97">
        <f t="shared" si="99"/>
        <v>0.32291666666666663</v>
      </c>
      <c r="U663" s="97">
        <f t="shared" si="100"/>
        <v>0.29166666666666663</v>
      </c>
      <c r="V663" s="41" t="str">
        <f>IFERROR(VLOOKUP(L663,'[1]ZESTAWIENIE NUMERÓW BOCZNYCH'!$A:$B,1,0),"")</f>
        <v/>
      </c>
      <c r="W663" s="51" t="str">
        <f>IFERROR(VLOOKUP(V663,'[1]ZESTAWIENIE NUMERÓW BOCZNYCH'!$A:$B,2,0),P663)</f>
        <v>T</v>
      </c>
      <c r="X663" s="51">
        <f>VLOOKUP(W663,'[1]LICZBA MIEJSC'!$A:$C,2,0)</f>
        <v>55</v>
      </c>
      <c r="Y663" s="51">
        <f>VLOOKUP(W663,'[1]LICZBA MIEJSC'!$A:$C,3,0)</f>
        <v>0</v>
      </c>
      <c r="Z663" s="51">
        <f t="shared" si="102"/>
        <v>55</v>
      </c>
      <c r="AA663" s="41">
        <f t="shared" si="103"/>
        <v>0</v>
      </c>
      <c r="AB663" s="101">
        <f t="shared" si="104"/>
        <v>0</v>
      </c>
    </row>
    <row r="664" spans="1:28" hidden="1" x14ac:dyDescent="0.25">
      <c r="A664" s="28" t="s">
        <v>372</v>
      </c>
      <c r="B664" s="159">
        <v>663</v>
      </c>
      <c r="C664" s="51">
        <v>1</v>
      </c>
      <c r="D664" s="51"/>
      <c r="E664" s="51"/>
      <c r="F664" s="51" t="s">
        <v>375</v>
      </c>
      <c r="G664" s="141" t="str">
        <f t="shared" si="101"/>
        <v>rk_21</v>
      </c>
      <c r="H664" s="141" t="s">
        <v>619</v>
      </c>
      <c r="I664" s="139">
        <v>43264</v>
      </c>
      <c r="J664" s="145" t="s">
        <v>157</v>
      </c>
      <c r="K664" s="168" t="s">
        <v>376</v>
      </c>
      <c r="L664" s="51"/>
      <c r="M664" s="141" t="s">
        <v>377</v>
      </c>
      <c r="N664" s="43">
        <v>0.58819444444444446</v>
      </c>
      <c r="O664" s="51">
        <v>3</v>
      </c>
      <c r="P664" s="51" t="s">
        <v>14</v>
      </c>
      <c r="Q664" s="51"/>
      <c r="R664" s="51"/>
      <c r="S664" s="51"/>
      <c r="T664" s="97">
        <f t="shared" si="99"/>
        <v>0.58333333333333326</v>
      </c>
      <c r="U664" s="97">
        <f t="shared" si="100"/>
        <v>0.58333333333333326</v>
      </c>
      <c r="V664" s="41" t="str">
        <f>IFERROR(VLOOKUP(L664,'[1]ZESTAWIENIE NUMERÓW BOCZNYCH'!$A:$B,1,0),"")</f>
        <v/>
      </c>
      <c r="W664" s="51" t="str">
        <f>IFERROR(VLOOKUP(V664,'[1]ZESTAWIENIE NUMERÓW BOCZNYCH'!$A:$B,2,0),P664)</f>
        <v>AK</v>
      </c>
      <c r="X664" s="51">
        <f>VLOOKUP(W664,'[1]LICZBA MIEJSC'!$A:$C,2,0)</f>
        <v>20</v>
      </c>
      <c r="Y664" s="51">
        <f>VLOOKUP(W664,'[1]LICZBA MIEJSC'!$A:$C,3,0)</f>
        <v>60</v>
      </c>
      <c r="Z664" s="51">
        <f t="shared" si="102"/>
        <v>80</v>
      </c>
      <c r="AA664" s="41">
        <f t="shared" si="103"/>
        <v>18</v>
      </c>
      <c r="AB664" s="101">
        <f t="shared" si="104"/>
        <v>0.22500000000000001</v>
      </c>
    </row>
    <row r="665" spans="1:28" hidden="1" x14ac:dyDescent="0.25">
      <c r="A665" s="28" t="s">
        <v>372</v>
      </c>
      <c r="B665" s="159">
        <v>664</v>
      </c>
      <c r="C665" s="51">
        <v>1</v>
      </c>
      <c r="D665" s="51"/>
      <c r="E665" s="51"/>
      <c r="F665" s="51" t="s">
        <v>375</v>
      </c>
      <c r="G665" s="141" t="str">
        <f t="shared" si="101"/>
        <v>rk_21</v>
      </c>
      <c r="H665" s="141" t="s">
        <v>619</v>
      </c>
      <c r="I665" s="139">
        <v>43264</v>
      </c>
      <c r="J665" s="48" t="s">
        <v>141</v>
      </c>
      <c r="K665" s="155" t="s">
        <v>180</v>
      </c>
      <c r="L665" s="51"/>
      <c r="M665" s="141" t="s">
        <v>181</v>
      </c>
      <c r="N665" s="43">
        <v>0.59444444444444444</v>
      </c>
      <c r="O665" s="51">
        <v>1</v>
      </c>
      <c r="P665" s="51" t="s">
        <v>12</v>
      </c>
      <c r="Q665" s="51"/>
      <c r="R665" s="51"/>
      <c r="S665" s="51"/>
      <c r="T665" s="97">
        <f t="shared" si="99"/>
        <v>0.59375</v>
      </c>
      <c r="U665" s="97">
        <f t="shared" si="100"/>
        <v>0.58333333333333326</v>
      </c>
      <c r="V665" s="41" t="str">
        <f>IFERROR(VLOOKUP(L665,'[1]ZESTAWIENIE NUMERÓW BOCZNYCH'!$A:$B,1,0),"")</f>
        <v/>
      </c>
      <c r="W665" s="51" t="str">
        <f>IFERROR(VLOOKUP(V665,'[1]ZESTAWIENIE NUMERÓW BOCZNYCH'!$A:$B,2,0),P665)</f>
        <v>T</v>
      </c>
      <c r="X665" s="51">
        <f>VLOOKUP(W665,'[1]LICZBA MIEJSC'!$A:$C,2,0)</f>
        <v>55</v>
      </c>
      <c r="Y665" s="51">
        <f>VLOOKUP(W665,'[1]LICZBA MIEJSC'!$A:$C,3,0)</f>
        <v>0</v>
      </c>
      <c r="Z665" s="51">
        <f t="shared" si="102"/>
        <v>55</v>
      </c>
      <c r="AA665" s="41">
        <f t="shared" si="103"/>
        <v>6</v>
      </c>
      <c r="AB665" s="101">
        <f t="shared" si="104"/>
        <v>0.10909090909090909</v>
      </c>
    </row>
    <row r="666" spans="1:28" hidden="1" x14ac:dyDescent="0.25">
      <c r="A666" s="28" t="s">
        <v>372</v>
      </c>
      <c r="B666" s="159">
        <v>665</v>
      </c>
      <c r="C666" s="51">
        <v>1</v>
      </c>
      <c r="D666" s="51"/>
      <c r="E666" s="51"/>
      <c r="F666" s="51" t="s">
        <v>375</v>
      </c>
      <c r="G666" s="141" t="str">
        <f t="shared" si="101"/>
        <v>rk_21</v>
      </c>
      <c r="H666" s="141" t="s">
        <v>619</v>
      </c>
      <c r="I666" s="139">
        <v>43264</v>
      </c>
      <c r="J666" s="48" t="s">
        <v>141</v>
      </c>
      <c r="K666" s="155" t="s">
        <v>180</v>
      </c>
      <c r="L666" s="51"/>
      <c r="M666" s="141" t="s">
        <v>181</v>
      </c>
      <c r="N666" s="43">
        <v>0.63472222222222219</v>
      </c>
      <c r="O666" s="51">
        <v>1</v>
      </c>
      <c r="P666" s="51" t="s">
        <v>12</v>
      </c>
      <c r="Q666" s="51"/>
      <c r="R666" s="51"/>
      <c r="S666" s="51"/>
      <c r="T666" s="97">
        <f t="shared" si="99"/>
        <v>0.625</v>
      </c>
      <c r="U666" s="97">
        <f t="shared" si="100"/>
        <v>0.625</v>
      </c>
      <c r="V666" s="41" t="str">
        <f>IFERROR(VLOOKUP(L666,'[1]ZESTAWIENIE NUMERÓW BOCZNYCH'!$A:$B,1,0),"")</f>
        <v/>
      </c>
      <c r="W666" s="51" t="str">
        <f>IFERROR(VLOOKUP(V666,'[1]ZESTAWIENIE NUMERÓW BOCZNYCH'!$A:$B,2,0),P666)</f>
        <v>T</v>
      </c>
      <c r="X666" s="51">
        <f>VLOOKUP(W666,'[1]LICZBA MIEJSC'!$A:$C,2,0)</f>
        <v>55</v>
      </c>
      <c r="Y666" s="51">
        <f>VLOOKUP(W666,'[1]LICZBA MIEJSC'!$A:$C,3,0)</f>
        <v>0</v>
      </c>
      <c r="Z666" s="51">
        <f t="shared" si="102"/>
        <v>55</v>
      </c>
      <c r="AA666" s="41">
        <f t="shared" si="103"/>
        <v>6</v>
      </c>
      <c r="AB666" s="101">
        <f t="shared" si="104"/>
        <v>0.10909090909090909</v>
      </c>
    </row>
    <row r="667" spans="1:28" hidden="1" x14ac:dyDescent="0.25">
      <c r="A667" s="28" t="s">
        <v>372</v>
      </c>
      <c r="B667" s="159">
        <v>666</v>
      </c>
      <c r="C667" s="51">
        <v>1</v>
      </c>
      <c r="D667" s="51"/>
      <c r="E667" s="51"/>
      <c r="F667" s="51" t="s">
        <v>375</v>
      </c>
      <c r="G667" s="141" t="str">
        <f t="shared" si="101"/>
        <v>rk_21</v>
      </c>
      <c r="H667" s="141" t="s">
        <v>620</v>
      </c>
      <c r="I667" s="139">
        <v>43264</v>
      </c>
      <c r="J667" s="48" t="s">
        <v>141</v>
      </c>
      <c r="K667" s="155" t="s">
        <v>180</v>
      </c>
      <c r="L667" s="51"/>
      <c r="M667" s="141" t="s">
        <v>378</v>
      </c>
      <c r="N667" s="43">
        <v>0.6381944444444444</v>
      </c>
      <c r="O667" s="51">
        <v>2</v>
      </c>
      <c r="P667" s="51" t="s">
        <v>14</v>
      </c>
      <c r="Q667" s="51"/>
      <c r="R667" s="51"/>
      <c r="S667" s="51"/>
      <c r="T667" s="97">
        <f t="shared" si="99"/>
        <v>0.63541666666666663</v>
      </c>
      <c r="U667" s="97">
        <f t="shared" si="100"/>
        <v>0.625</v>
      </c>
      <c r="V667" s="41" t="str">
        <f>IFERROR(VLOOKUP(L667,'[1]ZESTAWIENIE NUMERÓW BOCZNYCH'!$A:$B,1,0),"")</f>
        <v/>
      </c>
      <c r="W667" s="51" t="str">
        <f>IFERROR(VLOOKUP(V667,'[1]ZESTAWIENIE NUMERÓW BOCZNYCH'!$A:$B,2,0),P667)</f>
        <v>AK</v>
      </c>
      <c r="X667" s="51">
        <f>VLOOKUP(W667,'[1]LICZBA MIEJSC'!$A:$C,2,0)</f>
        <v>20</v>
      </c>
      <c r="Y667" s="51">
        <f>VLOOKUP(W667,'[1]LICZBA MIEJSC'!$A:$C,3,0)</f>
        <v>60</v>
      </c>
      <c r="Z667" s="51">
        <f t="shared" si="102"/>
        <v>80</v>
      </c>
      <c r="AA667" s="41">
        <f t="shared" si="103"/>
        <v>10</v>
      </c>
      <c r="AB667" s="101">
        <f t="shared" si="104"/>
        <v>0.125</v>
      </c>
    </row>
  </sheetData>
  <autoFilter ref="A1:AB667">
    <filterColumn colId="6">
      <filters>
        <filter val="rk_15"/>
      </filters>
    </filterColumn>
  </autoFilter>
  <sortState ref="A2:Y667">
    <sortCondition ref="B2:B667"/>
  </sortState>
  <pageMargins left="0.7" right="0.7" top="0.75" bottom="0.75" header="0.3" footer="0.3"/>
  <pageSetup paperSize="9" scale="1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R625"/>
  <sheetViews>
    <sheetView zoomScale="80" zoomScaleNormal="80" zoomScaleSheetLayoutView="30" workbookViewId="0">
      <selection activeCell="F43" sqref="F43"/>
    </sheetView>
  </sheetViews>
  <sheetFormatPr defaultColWidth="8.85546875" defaultRowHeight="12.75" x14ac:dyDescent="0.2"/>
  <cols>
    <col min="1" max="2" width="30.7109375" style="71" customWidth="1"/>
    <col min="3" max="3" width="16" style="71" customWidth="1"/>
    <col min="4" max="4" width="17.140625" style="4" customWidth="1"/>
    <col min="5" max="10" width="12.7109375" style="4" customWidth="1"/>
    <col min="11" max="14" width="15.7109375" style="4" customWidth="1"/>
    <col min="15" max="36" width="12.7109375" style="4" customWidth="1"/>
    <col min="37" max="44" width="15.7109375" style="4" customWidth="1"/>
    <col min="45" max="16384" width="8.85546875" style="4"/>
  </cols>
  <sheetData>
    <row r="1" spans="1:36" s="68" customFormat="1" ht="15" thickBot="1" x14ac:dyDescent="0.25">
      <c r="A1" s="94" t="s">
        <v>381</v>
      </c>
      <c r="B1" s="96"/>
      <c r="C1" s="96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</row>
    <row r="2" spans="1:36" s="68" customFormat="1" ht="15" thickTop="1" x14ac:dyDescent="0.2">
      <c r="A2" s="114" t="s">
        <v>162</v>
      </c>
      <c r="B2" s="111"/>
      <c r="C2" s="111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</row>
    <row r="3" spans="1:36" x14ac:dyDescent="0.2">
      <c r="A3" s="79"/>
      <c r="B3" s="77"/>
      <c r="C3" s="78"/>
      <c r="D3" s="306">
        <v>5.1587301587301584E-2</v>
      </c>
      <c r="E3" s="306">
        <v>0.13992063492063492</v>
      </c>
      <c r="F3" s="306">
        <v>7.2380952380952379E-2</v>
      </c>
      <c r="G3" s="306">
        <v>5.7619047619047618E-2</v>
      </c>
      <c r="H3" s="306">
        <v>7.0555555555555552E-2</v>
      </c>
      <c r="I3" s="306">
        <v>8.4523809523809529E-2</v>
      </c>
      <c r="J3" s="306">
        <v>9.5317460317460315E-2</v>
      </c>
      <c r="K3" s="306">
        <v>7.4682539682539684E-2</v>
      </c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</row>
    <row r="4" spans="1:36" ht="25.5" x14ac:dyDescent="0.2">
      <c r="A4" s="325" t="s">
        <v>624</v>
      </c>
      <c r="B4" s="324" t="s">
        <v>139</v>
      </c>
      <c r="C4" s="196" t="s">
        <v>379</v>
      </c>
      <c r="D4" s="226">
        <v>0.25</v>
      </c>
      <c r="E4" s="226">
        <v>0.29166666666666669</v>
      </c>
      <c r="F4" s="226">
        <v>0.33333333333333331</v>
      </c>
      <c r="G4" s="226">
        <v>0.375</v>
      </c>
      <c r="H4" s="226">
        <v>0.58333333333333337</v>
      </c>
      <c r="I4" s="226">
        <v>0.625</v>
      </c>
      <c r="J4" s="226">
        <v>0.66666666666666663</v>
      </c>
      <c r="K4" s="226">
        <v>0.70833333333333337</v>
      </c>
      <c r="L4" s="248"/>
      <c r="M4" s="248"/>
      <c r="N4" s="107"/>
      <c r="O4" s="108"/>
      <c r="P4" s="108"/>
      <c r="Q4" s="108"/>
      <c r="R4" s="108"/>
      <c r="S4" s="107"/>
      <c r="T4" s="107"/>
      <c r="U4" s="107"/>
      <c r="V4" s="107"/>
      <c r="W4" s="108"/>
      <c r="X4" s="108"/>
      <c r="Y4" s="108"/>
      <c r="Z4" s="108"/>
      <c r="AA4" s="108"/>
      <c r="AB4" s="108"/>
      <c r="AC4" s="108"/>
      <c r="AD4" s="107"/>
    </row>
    <row r="5" spans="1:36" ht="25.5" x14ac:dyDescent="0.2">
      <c r="A5" s="325"/>
      <c r="B5" s="324"/>
      <c r="C5" s="196" t="s">
        <v>379</v>
      </c>
      <c r="D5" s="226">
        <v>0.29166666666666669</v>
      </c>
      <c r="E5" s="226">
        <v>0.33333333333333331</v>
      </c>
      <c r="F5" s="226">
        <v>0.375</v>
      </c>
      <c r="G5" s="226">
        <v>0.41666666666666669</v>
      </c>
      <c r="H5" s="226">
        <v>0.625</v>
      </c>
      <c r="I5" s="226">
        <v>0.66666666666666663</v>
      </c>
      <c r="J5" s="226">
        <v>0.70833333333333337</v>
      </c>
      <c r="K5" s="226">
        <v>0.75</v>
      </c>
      <c r="N5" s="107"/>
      <c r="O5" s="108"/>
      <c r="P5" s="108"/>
      <c r="Q5" s="108"/>
      <c r="R5" s="108"/>
      <c r="S5" s="107"/>
      <c r="T5" s="107"/>
      <c r="U5" s="107"/>
      <c r="V5" s="107"/>
      <c r="W5" s="108"/>
      <c r="X5" s="108"/>
      <c r="Y5" s="108"/>
      <c r="Z5" s="108"/>
      <c r="AA5" s="108"/>
      <c r="AB5" s="108"/>
      <c r="AC5" s="108"/>
      <c r="AD5" s="107"/>
    </row>
    <row r="6" spans="1:36" x14ac:dyDescent="0.2">
      <c r="A6" s="81" t="s">
        <v>173</v>
      </c>
      <c r="B6" s="81" t="s">
        <v>174</v>
      </c>
      <c r="C6" s="241">
        <f>SUM(D6:G6,H6:K6)</f>
        <v>62</v>
      </c>
      <c r="D6" s="249">
        <f>SUMIFS('BAZA DANYCH'!$AA:$AA,'BAZA DANYCH'!$U:$U,D$4,'BAZA DANYCH'!$A:$A,$A6,'BAZA DANYCH'!$F:$F,$B6)</f>
        <v>6</v>
      </c>
      <c r="E6" s="249">
        <f>SUMIFS('BAZA DANYCH'!$AA:$AA,'BAZA DANYCH'!$U:$U,E$4,'BAZA DANYCH'!$A:$A,$A6,'BAZA DANYCH'!$F:$F,$B6)</f>
        <v>36</v>
      </c>
      <c r="F6" s="249">
        <f>SUMIFS('BAZA DANYCH'!$AA:$AA,'BAZA DANYCH'!$U:$U,F$4,'BAZA DANYCH'!$A:$A,$A6,'BAZA DANYCH'!$F:$F,$B6)</f>
        <v>0</v>
      </c>
      <c r="G6" s="249">
        <f>SUMIFS('BAZA DANYCH'!$AA:$AA,'BAZA DANYCH'!$U:$U,G$4,'BAZA DANYCH'!$A:$A,$A6,'BAZA DANYCH'!$F:$F,$B6)</f>
        <v>0</v>
      </c>
      <c r="H6" s="249">
        <f>SUMIFS('BAZA DANYCH'!$AA:$AA,'BAZA DANYCH'!$U:$U,H$4,'BAZA DANYCH'!$A:$A,$A6,'BAZA DANYCH'!$F:$F,$B6)</f>
        <v>8</v>
      </c>
      <c r="I6" s="249">
        <f>SUMIFS('BAZA DANYCH'!$AA:$AA,'BAZA DANYCH'!$U:$U,I$4,'BAZA DANYCH'!$A:$A,$A6,'BAZA DANYCH'!$F:$F,$B6)</f>
        <v>12</v>
      </c>
      <c r="J6" s="249">
        <f>SUMIFS('BAZA DANYCH'!$AA:$AA,'BAZA DANYCH'!$U:$U,J$4,'BAZA DANYCH'!$A:$A,$A6,'BAZA DANYCH'!$F:$F,$B6)</f>
        <v>0</v>
      </c>
      <c r="K6" s="249">
        <f>SUMIFS('BAZA DANYCH'!$AA:$AA,'BAZA DANYCH'!$U:$U,K$4,'BAZA DANYCH'!$A:$A,$A6,'BAZA DANYCH'!$F:$F,$B6)</f>
        <v>0</v>
      </c>
      <c r="N6" s="107"/>
      <c r="O6" s="207"/>
      <c r="P6" s="228"/>
      <c r="Q6" s="207"/>
      <c r="R6" s="207"/>
      <c r="S6" s="107"/>
      <c r="T6" s="107"/>
      <c r="U6" s="107"/>
      <c r="V6" s="107"/>
      <c r="W6" s="229"/>
      <c r="X6" s="229"/>
      <c r="Y6" s="229"/>
      <c r="Z6" s="229"/>
      <c r="AA6" s="229"/>
      <c r="AB6" s="229"/>
      <c r="AC6" s="105"/>
      <c r="AD6" s="107"/>
      <c r="AF6" s="105"/>
    </row>
    <row r="7" spans="1:36" x14ac:dyDescent="0.2">
      <c r="A7" s="81" t="s">
        <v>178</v>
      </c>
      <c r="B7" s="81" t="s">
        <v>179</v>
      </c>
      <c r="C7" s="241">
        <f t="shared" ref="C7:C24" si="0">SUM(D7:G7,H7:K7)</f>
        <v>268</v>
      </c>
      <c r="D7" s="249">
        <f>SUMIFS('BAZA DANYCH'!$AA:$AA,'BAZA DANYCH'!$U:$U,D$4,'BAZA DANYCH'!$A:$A,$A7,'BAZA DANYCH'!$F:$F,$B7)</f>
        <v>42</v>
      </c>
      <c r="E7" s="249">
        <f>SUMIFS('BAZA DANYCH'!$AA:$AA,'BAZA DANYCH'!$U:$U,E$4,'BAZA DANYCH'!$A:$A,$A7,'BAZA DANYCH'!$F:$F,$B7)</f>
        <v>26</v>
      </c>
      <c r="F7" s="249">
        <f>SUMIFS('BAZA DANYCH'!$AA:$AA,'BAZA DANYCH'!$U:$U,F$4,'BAZA DANYCH'!$A:$A,$A7,'BAZA DANYCH'!$F:$F,$B7)</f>
        <v>10</v>
      </c>
      <c r="G7" s="249">
        <f>SUMIFS('BAZA DANYCH'!$AA:$AA,'BAZA DANYCH'!$U:$U,G$4,'BAZA DANYCH'!$A:$A,$A7,'BAZA DANYCH'!$F:$F,$B7)</f>
        <v>28</v>
      </c>
      <c r="H7" s="249">
        <f>SUMIFS('BAZA DANYCH'!$AA:$AA,'BAZA DANYCH'!$U:$U,H$4,'BAZA DANYCH'!$A:$A,$A7,'BAZA DANYCH'!$F:$F,$B7)</f>
        <v>76</v>
      </c>
      <c r="I7" s="249">
        <f>SUMIFS('BAZA DANYCH'!$AA:$AA,'BAZA DANYCH'!$U:$U,I$4,'BAZA DANYCH'!$A:$A,$A7,'BAZA DANYCH'!$F:$F,$B7)</f>
        <v>42</v>
      </c>
      <c r="J7" s="249">
        <f>SUMIFS('BAZA DANYCH'!$AA:$AA,'BAZA DANYCH'!$U:$U,J$4,'BAZA DANYCH'!$A:$A,$A7,'BAZA DANYCH'!$F:$F,$B7)</f>
        <v>12</v>
      </c>
      <c r="K7" s="249">
        <f>SUMIFS('BAZA DANYCH'!$AA:$AA,'BAZA DANYCH'!$U:$U,K$4,'BAZA DANYCH'!$A:$A,$A7,'BAZA DANYCH'!$F:$F,$B7)</f>
        <v>32</v>
      </c>
      <c r="N7" s="107"/>
      <c r="O7" s="207"/>
      <c r="P7" s="228"/>
      <c r="Q7" s="207"/>
      <c r="R7" s="207"/>
      <c r="S7" s="107"/>
      <c r="T7" s="107"/>
      <c r="U7" s="107"/>
      <c r="V7" s="107"/>
      <c r="W7" s="229"/>
      <c r="X7" s="229"/>
      <c r="Y7" s="229"/>
      <c r="Z7" s="229"/>
      <c r="AA7" s="229"/>
      <c r="AB7" s="229"/>
      <c r="AC7" s="105"/>
      <c r="AD7" s="107"/>
      <c r="AF7" s="105"/>
    </row>
    <row r="8" spans="1:36" x14ac:dyDescent="0.2">
      <c r="A8" s="81" t="s">
        <v>178</v>
      </c>
      <c r="B8" s="82" t="s">
        <v>187</v>
      </c>
      <c r="C8" s="241">
        <f t="shared" si="0"/>
        <v>268</v>
      </c>
      <c r="D8" s="249">
        <f>SUMIFS('BAZA DANYCH'!$AA:$AA,'BAZA DANYCH'!$U:$U,D$4,'BAZA DANYCH'!$A:$A,$A8,'BAZA DANYCH'!$F:$F,$B8)</f>
        <v>0</v>
      </c>
      <c r="E8" s="249">
        <f>SUMIFS('BAZA DANYCH'!$AA:$AA,'BAZA DANYCH'!$U:$U,E$4,'BAZA DANYCH'!$A:$A,$A8,'BAZA DANYCH'!$F:$F,$B8)</f>
        <v>48</v>
      </c>
      <c r="F8" s="249">
        <f>SUMIFS('BAZA DANYCH'!$AA:$AA,'BAZA DANYCH'!$U:$U,F$4,'BAZA DANYCH'!$A:$A,$A8,'BAZA DANYCH'!$F:$F,$B8)</f>
        <v>0</v>
      </c>
      <c r="G8" s="249">
        <f>SUMIFS('BAZA DANYCH'!$AA:$AA,'BAZA DANYCH'!$U:$U,G$4,'BAZA DANYCH'!$A:$A,$A8,'BAZA DANYCH'!$F:$F,$B8)</f>
        <v>38</v>
      </c>
      <c r="H8" s="249">
        <f>SUMIFS('BAZA DANYCH'!$AA:$AA,'BAZA DANYCH'!$U:$U,H$4,'BAZA DANYCH'!$A:$A,$A8,'BAZA DANYCH'!$F:$F,$B8)</f>
        <v>50</v>
      </c>
      <c r="I8" s="249">
        <f>SUMIFS('BAZA DANYCH'!$AA:$AA,'BAZA DANYCH'!$U:$U,I$4,'BAZA DANYCH'!$A:$A,$A8,'BAZA DANYCH'!$F:$F,$B8)</f>
        <v>114</v>
      </c>
      <c r="J8" s="249">
        <f>SUMIFS('BAZA DANYCH'!$AA:$AA,'BAZA DANYCH'!$U:$U,J$4,'BAZA DANYCH'!$A:$A,$A8,'BAZA DANYCH'!$F:$F,$B8)</f>
        <v>8</v>
      </c>
      <c r="K8" s="249">
        <f>SUMIFS('BAZA DANYCH'!$AA:$AA,'BAZA DANYCH'!$U:$U,K$4,'BAZA DANYCH'!$A:$A,$A8,'BAZA DANYCH'!$F:$F,$B8)</f>
        <v>10</v>
      </c>
      <c r="N8" s="107"/>
      <c r="O8" s="207"/>
      <c r="P8" s="228"/>
      <c r="Q8" s="207"/>
      <c r="R8" s="207"/>
      <c r="S8" s="107"/>
      <c r="T8" s="107"/>
      <c r="U8" s="107"/>
      <c r="V8" s="107"/>
      <c r="W8" s="229"/>
      <c r="X8" s="229"/>
      <c r="Y8" s="229"/>
      <c r="Z8" s="229"/>
      <c r="AA8" s="229"/>
      <c r="AB8" s="229"/>
      <c r="AC8" s="105"/>
      <c r="AD8" s="107"/>
      <c r="AF8" s="105"/>
    </row>
    <row r="9" spans="1:36" x14ac:dyDescent="0.2">
      <c r="A9" s="81" t="s">
        <v>178</v>
      </c>
      <c r="B9" s="84" t="s">
        <v>198</v>
      </c>
      <c r="C9" s="241">
        <f t="shared" si="0"/>
        <v>184</v>
      </c>
      <c r="D9" s="249">
        <f>SUMIFS('BAZA DANYCH'!$AA:$AA,'BAZA DANYCH'!$U:$U,D$4,'BAZA DANYCH'!$A:$A,$A9,'BAZA DANYCH'!$F:$F,$B9)</f>
        <v>22</v>
      </c>
      <c r="E9" s="249">
        <f>SUMIFS('BAZA DANYCH'!$AA:$AA,'BAZA DANYCH'!$U:$U,E$4,'BAZA DANYCH'!$A:$A,$A9,'BAZA DANYCH'!$F:$F,$B9)</f>
        <v>42</v>
      </c>
      <c r="F9" s="249">
        <f>SUMIFS('BAZA DANYCH'!$AA:$AA,'BAZA DANYCH'!$U:$U,F$4,'BAZA DANYCH'!$A:$A,$A9,'BAZA DANYCH'!$F:$F,$B9)</f>
        <v>24</v>
      </c>
      <c r="G9" s="249">
        <f>SUMIFS('BAZA DANYCH'!$AA:$AA,'BAZA DANYCH'!$U:$U,G$4,'BAZA DANYCH'!$A:$A,$A9,'BAZA DANYCH'!$F:$F,$B9)</f>
        <v>20</v>
      </c>
      <c r="H9" s="249">
        <f>SUMIFS('BAZA DANYCH'!$AA:$AA,'BAZA DANYCH'!$U:$U,H$4,'BAZA DANYCH'!$A:$A,$A9,'BAZA DANYCH'!$F:$F,$B9)</f>
        <v>16</v>
      </c>
      <c r="I9" s="249">
        <f>SUMIFS('BAZA DANYCH'!$AA:$AA,'BAZA DANYCH'!$U:$U,I$4,'BAZA DANYCH'!$A:$A,$A9,'BAZA DANYCH'!$F:$F,$B9)</f>
        <v>32</v>
      </c>
      <c r="J9" s="249">
        <f>SUMIFS('BAZA DANYCH'!$AA:$AA,'BAZA DANYCH'!$U:$U,J$4,'BAZA DANYCH'!$A:$A,$A9,'BAZA DANYCH'!$F:$F,$B9)</f>
        <v>28</v>
      </c>
      <c r="K9" s="249">
        <f>SUMIFS('BAZA DANYCH'!$AA:$AA,'BAZA DANYCH'!$U:$U,K$4,'BAZA DANYCH'!$A:$A,$A9,'BAZA DANYCH'!$F:$F,$B9)</f>
        <v>0</v>
      </c>
      <c r="N9" s="107"/>
      <c r="O9" s="207"/>
      <c r="P9" s="228"/>
      <c r="Q9" s="207"/>
      <c r="R9" s="207"/>
      <c r="S9" s="107"/>
      <c r="T9" s="107"/>
      <c r="U9" s="107"/>
      <c r="V9" s="107"/>
      <c r="W9" s="229"/>
      <c r="X9" s="229"/>
      <c r="Y9" s="229"/>
      <c r="Z9" s="229"/>
      <c r="AA9" s="229"/>
      <c r="AB9" s="229"/>
      <c r="AC9" s="105"/>
      <c r="AD9" s="107"/>
      <c r="AF9" s="105"/>
    </row>
    <row r="10" spans="1:36" x14ac:dyDescent="0.2">
      <c r="A10" s="81" t="s">
        <v>130</v>
      </c>
      <c r="B10" s="81" t="s">
        <v>200</v>
      </c>
      <c r="C10" s="241">
        <f t="shared" si="0"/>
        <v>146</v>
      </c>
      <c r="D10" s="249">
        <f>SUMIFS('BAZA DANYCH'!$AA:$AA,'BAZA DANYCH'!$U:$U,D$4,'BAZA DANYCH'!$A:$A,$A10,'BAZA DANYCH'!$F:$F,$B10)</f>
        <v>16</v>
      </c>
      <c r="E10" s="249">
        <f>SUMIFS('BAZA DANYCH'!$AA:$AA,'BAZA DANYCH'!$U:$U,E$4,'BAZA DANYCH'!$A:$A,$A10,'BAZA DANYCH'!$F:$F,$B10)</f>
        <v>52</v>
      </c>
      <c r="F10" s="249">
        <f>SUMIFS('BAZA DANYCH'!$AA:$AA,'BAZA DANYCH'!$U:$U,F$4,'BAZA DANYCH'!$A:$A,$A10,'BAZA DANYCH'!$F:$F,$B10)</f>
        <v>0</v>
      </c>
      <c r="G10" s="249">
        <f>SUMIFS('BAZA DANYCH'!$AA:$AA,'BAZA DANYCH'!$U:$U,G$4,'BAZA DANYCH'!$A:$A,$A10,'BAZA DANYCH'!$F:$F,$B10)</f>
        <v>26</v>
      </c>
      <c r="H10" s="249">
        <f>SUMIFS('BAZA DANYCH'!$AA:$AA,'BAZA DANYCH'!$U:$U,H$4,'BAZA DANYCH'!$A:$A,$A10,'BAZA DANYCH'!$F:$F,$B10)</f>
        <v>26</v>
      </c>
      <c r="I10" s="249">
        <f>SUMIFS('BAZA DANYCH'!$AA:$AA,'BAZA DANYCH'!$U:$U,I$4,'BAZA DANYCH'!$A:$A,$A10,'BAZA DANYCH'!$F:$F,$B10)</f>
        <v>16</v>
      </c>
      <c r="J10" s="249">
        <f>SUMIFS('BAZA DANYCH'!$AA:$AA,'BAZA DANYCH'!$U:$U,J$4,'BAZA DANYCH'!$A:$A,$A10,'BAZA DANYCH'!$F:$F,$B10)</f>
        <v>8</v>
      </c>
      <c r="K10" s="249">
        <f>SUMIFS('BAZA DANYCH'!$AA:$AA,'BAZA DANYCH'!$U:$U,K$4,'BAZA DANYCH'!$A:$A,$A10,'BAZA DANYCH'!$F:$F,$B10)</f>
        <v>2</v>
      </c>
      <c r="N10" s="107"/>
      <c r="O10" s="207"/>
      <c r="P10" s="228"/>
      <c r="Q10" s="207"/>
      <c r="R10" s="207"/>
      <c r="S10" s="107"/>
      <c r="T10" s="107"/>
      <c r="U10" s="107"/>
      <c r="V10" s="107"/>
      <c r="W10" s="229"/>
      <c r="X10" s="229"/>
      <c r="Y10" s="229"/>
      <c r="Z10" s="229"/>
      <c r="AA10" s="229"/>
      <c r="AB10" s="229"/>
      <c r="AC10" s="105"/>
      <c r="AD10" s="107"/>
      <c r="AF10" s="105"/>
    </row>
    <row r="11" spans="1:36" x14ac:dyDescent="0.2">
      <c r="A11" s="81" t="s">
        <v>130</v>
      </c>
      <c r="B11" s="81" t="s">
        <v>204</v>
      </c>
      <c r="C11" s="241">
        <f t="shared" si="0"/>
        <v>1119</v>
      </c>
      <c r="D11" s="249">
        <f>SUMIFS('BAZA DANYCH'!$AA:$AA,'BAZA DANYCH'!$U:$U,D$4,'BAZA DANYCH'!$A:$A,$A11,'BAZA DANYCH'!$F:$F,$B11)</f>
        <v>178</v>
      </c>
      <c r="E11" s="249">
        <f>SUMIFS('BAZA DANYCH'!$AA:$AA,'BAZA DANYCH'!$U:$U,E$4,'BAZA DANYCH'!$A:$A,$A11,'BAZA DANYCH'!$F:$F,$B11)</f>
        <v>111</v>
      </c>
      <c r="F11" s="249">
        <f>SUMIFS('BAZA DANYCH'!$AA:$AA,'BAZA DANYCH'!$U:$U,F$4,'BAZA DANYCH'!$A:$A,$A11,'BAZA DANYCH'!$F:$F,$B11)</f>
        <v>160</v>
      </c>
      <c r="G11" s="249">
        <f>SUMIFS('BAZA DANYCH'!$AA:$AA,'BAZA DANYCH'!$U:$U,G$4,'BAZA DANYCH'!$A:$A,$A11,'BAZA DANYCH'!$F:$F,$B11)</f>
        <v>28</v>
      </c>
      <c r="H11" s="249">
        <f>SUMIFS('BAZA DANYCH'!$AA:$AA,'BAZA DANYCH'!$U:$U,H$4,'BAZA DANYCH'!$A:$A,$A11,'BAZA DANYCH'!$F:$F,$B11)</f>
        <v>174</v>
      </c>
      <c r="I11" s="249">
        <f>SUMIFS('BAZA DANYCH'!$AA:$AA,'BAZA DANYCH'!$U:$U,I$4,'BAZA DANYCH'!$A:$A,$A11,'BAZA DANYCH'!$F:$F,$B11)</f>
        <v>162</v>
      </c>
      <c r="J11" s="249">
        <f>SUMIFS('BAZA DANYCH'!$AA:$AA,'BAZA DANYCH'!$U:$U,J$4,'BAZA DANYCH'!$A:$A,$A11,'BAZA DANYCH'!$F:$F,$B11)</f>
        <v>162</v>
      </c>
      <c r="K11" s="249">
        <f>SUMIFS('BAZA DANYCH'!$AA:$AA,'BAZA DANYCH'!$U:$U,K$4,'BAZA DANYCH'!$A:$A,$A11,'BAZA DANYCH'!$F:$F,$B11)</f>
        <v>144</v>
      </c>
      <c r="N11" s="107"/>
      <c r="O11" s="207"/>
      <c r="P11" s="228"/>
      <c r="Q11" s="207"/>
      <c r="R11" s="207"/>
      <c r="S11" s="107"/>
      <c r="T11" s="107"/>
      <c r="U11" s="107"/>
      <c r="V11" s="107"/>
      <c r="W11" s="229"/>
      <c r="X11" s="229"/>
      <c r="Y11" s="229"/>
      <c r="Z11" s="229"/>
      <c r="AA11" s="229"/>
      <c r="AB11" s="229"/>
      <c r="AC11" s="105"/>
      <c r="AD11" s="107"/>
      <c r="AF11" s="105"/>
    </row>
    <row r="12" spans="1:36" x14ac:dyDescent="0.2">
      <c r="A12" s="81" t="s">
        <v>130</v>
      </c>
      <c r="B12" s="81" t="s">
        <v>216</v>
      </c>
      <c r="C12" s="241">
        <f t="shared" si="0"/>
        <v>44</v>
      </c>
      <c r="D12" s="249">
        <f>SUMIFS('BAZA DANYCH'!$AA:$AA,'BAZA DANYCH'!$U:$U,D$4,'BAZA DANYCH'!$A:$A,$A12,'BAZA DANYCH'!$F:$F,$B12)</f>
        <v>4</v>
      </c>
      <c r="E12" s="249">
        <f>SUMIFS('BAZA DANYCH'!$AA:$AA,'BAZA DANYCH'!$U:$U,E$4,'BAZA DANYCH'!$A:$A,$A12,'BAZA DANYCH'!$F:$F,$B12)</f>
        <v>4</v>
      </c>
      <c r="F12" s="249">
        <f>SUMIFS('BAZA DANYCH'!$AA:$AA,'BAZA DANYCH'!$U:$U,F$4,'BAZA DANYCH'!$A:$A,$A12,'BAZA DANYCH'!$F:$F,$B12)</f>
        <v>6</v>
      </c>
      <c r="G12" s="249">
        <f>SUMIFS('BAZA DANYCH'!$AA:$AA,'BAZA DANYCH'!$U:$U,G$4,'BAZA DANYCH'!$A:$A,$A12,'BAZA DANYCH'!$F:$F,$B12)</f>
        <v>26</v>
      </c>
      <c r="H12" s="249">
        <f>SUMIFS('BAZA DANYCH'!$AA:$AA,'BAZA DANYCH'!$U:$U,H$4,'BAZA DANYCH'!$A:$A,$A12,'BAZA DANYCH'!$F:$F,$B12)</f>
        <v>2</v>
      </c>
      <c r="I12" s="249">
        <f>SUMIFS('BAZA DANYCH'!$AA:$AA,'BAZA DANYCH'!$U:$U,I$4,'BAZA DANYCH'!$A:$A,$A12,'BAZA DANYCH'!$F:$F,$B12)</f>
        <v>2</v>
      </c>
      <c r="J12" s="249">
        <f>SUMIFS('BAZA DANYCH'!$AA:$AA,'BAZA DANYCH'!$U:$U,J$4,'BAZA DANYCH'!$A:$A,$A12,'BAZA DANYCH'!$F:$F,$B12)</f>
        <v>0</v>
      </c>
      <c r="K12" s="249">
        <f>SUMIFS('BAZA DANYCH'!$AA:$AA,'BAZA DANYCH'!$U:$U,K$4,'BAZA DANYCH'!$A:$A,$A12,'BAZA DANYCH'!$F:$F,$B12)</f>
        <v>0</v>
      </c>
      <c r="N12" s="107"/>
      <c r="O12" s="207"/>
      <c r="P12" s="228"/>
      <c r="Q12" s="207"/>
      <c r="R12" s="207"/>
      <c r="S12" s="107"/>
      <c r="T12" s="107"/>
      <c r="U12" s="107"/>
      <c r="V12" s="107"/>
      <c r="W12" s="229"/>
      <c r="X12" s="229"/>
      <c r="Y12" s="229"/>
      <c r="Z12" s="229"/>
      <c r="AA12" s="229"/>
      <c r="AB12" s="229"/>
      <c r="AC12" s="105"/>
      <c r="AD12" s="107"/>
      <c r="AF12" s="105"/>
    </row>
    <row r="13" spans="1:36" x14ac:dyDescent="0.2">
      <c r="A13" s="81" t="s">
        <v>128</v>
      </c>
      <c r="B13" s="81" t="s">
        <v>221</v>
      </c>
      <c r="C13" s="241">
        <f t="shared" si="0"/>
        <v>74</v>
      </c>
      <c r="D13" s="249">
        <f>SUMIFS('BAZA DANYCH'!$AA:$AA,'BAZA DANYCH'!$U:$U,D$4,'BAZA DANYCH'!$A:$A,$A13,'BAZA DANYCH'!$F:$F,$B13)</f>
        <v>6</v>
      </c>
      <c r="E13" s="249">
        <f>SUMIFS('BAZA DANYCH'!$AA:$AA,'BAZA DANYCH'!$U:$U,E$4,'BAZA DANYCH'!$A:$A,$A13,'BAZA DANYCH'!$F:$F,$B13)</f>
        <v>0</v>
      </c>
      <c r="F13" s="249">
        <f>SUMIFS('BAZA DANYCH'!$AA:$AA,'BAZA DANYCH'!$U:$U,F$4,'BAZA DANYCH'!$A:$A,$A13,'BAZA DANYCH'!$F:$F,$B13)</f>
        <v>50</v>
      </c>
      <c r="G13" s="249">
        <f>SUMIFS('BAZA DANYCH'!$AA:$AA,'BAZA DANYCH'!$U:$U,G$4,'BAZA DANYCH'!$A:$A,$A13,'BAZA DANYCH'!$F:$F,$B13)</f>
        <v>0</v>
      </c>
      <c r="H13" s="249">
        <f>SUMIFS('BAZA DANYCH'!$AA:$AA,'BAZA DANYCH'!$U:$U,H$4,'BAZA DANYCH'!$A:$A,$A13,'BAZA DANYCH'!$F:$F,$B13)</f>
        <v>6</v>
      </c>
      <c r="I13" s="249">
        <f>SUMIFS('BAZA DANYCH'!$AA:$AA,'BAZA DANYCH'!$U:$U,I$4,'BAZA DANYCH'!$A:$A,$A13,'BAZA DANYCH'!$F:$F,$B13)</f>
        <v>12</v>
      </c>
      <c r="J13" s="249">
        <f>SUMIFS('BAZA DANYCH'!$AA:$AA,'BAZA DANYCH'!$U:$U,J$4,'BAZA DANYCH'!$A:$A,$A13,'BAZA DANYCH'!$F:$F,$B13)</f>
        <v>0</v>
      </c>
      <c r="K13" s="249">
        <f>SUMIFS('BAZA DANYCH'!$AA:$AA,'BAZA DANYCH'!$U:$U,K$4,'BAZA DANYCH'!$A:$A,$A13,'BAZA DANYCH'!$F:$F,$B13)</f>
        <v>0</v>
      </c>
      <c r="N13" s="107"/>
      <c r="O13" s="207"/>
      <c r="P13" s="228"/>
      <c r="Q13" s="207"/>
      <c r="R13" s="207"/>
      <c r="S13" s="107"/>
      <c r="T13" s="107"/>
      <c r="U13" s="107"/>
      <c r="V13" s="107"/>
      <c r="W13" s="229"/>
      <c r="X13" s="229"/>
      <c r="Y13" s="229"/>
      <c r="Z13" s="229"/>
      <c r="AA13" s="229"/>
      <c r="AB13" s="229"/>
      <c r="AC13" s="105"/>
      <c r="AD13" s="107"/>
      <c r="AF13" s="105"/>
    </row>
    <row r="14" spans="1:36" x14ac:dyDescent="0.2">
      <c r="A14" s="81" t="s">
        <v>129</v>
      </c>
      <c r="B14" s="81" t="s">
        <v>224</v>
      </c>
      <c r="C14" s="241">
        <f t="shared" si="0"/>
        <v>622</v>
      </c>
      <c r="D14" s="249">
        <f>SUMIFS('BAZA DANYCH'!$AA:$AA,'BAZA DANYCH'!$U:$U,D$4,'BAZA DANYCH'!$A:$A,$A14,'BAZA DANYCH'!$F:$F,$B14)</f>
        <v>12</v>
      </c>
      <c r="E14" s="249">
        <f>SUMIFS('BAZA DANYCH'!$AA:$AA,'BAZA DANYCH'!$U:$U,E$4,'BAZA DANYCH'!$A:$A,$A14,'BAZA DANYCH'!$F:$F,$B14)</f>
        <v>216</v>
      </c>
      <c r="F14" s="249">
        <f>SUMIFS('BAZA DANYCH'!$AA:$AA,'BAZA DANYCH'!$U:$U,F$4,'BAZA DANYCH'!$A:$A,$A14,'BAZA DANYCH'!$F:$F,$B14)</f>
        <v>28</v>
      </c>
      <c r="G14" s="249">
        <f>SUMIFS('BAZA DANYCH'!$AA:$AA,'BAZA DANYCH'!$U:$U,G$4,'BAZA DANYCH'!$A:$A,$A14,'BAZA DANYCH'!$F:$F,$B14)</f>
        <v>148</v>
      </c>
      <c r="H14" s="249">
        <f>SUMIFS('BAZA DANYCH'!$AA:$AA,'BAZA DANYCH'!$U:$U,H$4,'BAZA DANYCH'!$A:$A,$A14,'BAZA DANYCH'!$F:$F,$B14)</f>
        <v>110</v>
      </c>
      <c r="I14" s="249">
        <f>SUMIFS('BAZA DANYCH'!$AA:$AA,'BAZA DANYCH'!$U:$U,I$4,'BAZA DANYCH'!$A:$A,$A14,'BAZA DANYCH'!$F:$F,$B14)</f>
        <v>58</v>
      </c>
      <c r="J14" s="249">
        <f>SUMIFS('BAZA DANYCH'!$AA:$AA,'BAZA DANYCH'!$U:$U,J$4,'BAZA DANYCH'!$A:$A,$A14,'BAZA DANYCH'!$F:$F,$B14)</f>
        <v>0</v>
      </c>
      <c r="K14" s="249">
        <f>SUMIFS('BAZA DANYCH'!$AA:$AA,'BAZA DANYCH'!$U:$U,K$4,'BAZA DANYCH'!$A:$A,$A14,'BAZA DANYCH'!$F:$F,$B14)</f>
        <v>50</v>
      </c>
      <c r="N14" s="107"/>
      <c r="O14" s="207"/>
      <c r="P14" s="228"/>
      <c r="Q14" s="207"/>
      <c r="R14" s="207"/>
      <c r="S14" s="107"/>
      <c r="T14" s="107"/>
      <c r="U14" s="107"/>
      <c r="V14" s="107"/>
      <c r="W14" s="229"/>
      <c r="X14" s="229"/>
      <c r="Y14" s="229"/>
      <c r="Z14" s="229"/>
      <c r="AA14" s="229"/>
      <c r="AB14" s="229"/>
      <c r="AC14" s="105"/>
      <c r="AD14" s="107"/>
      <c r="AF14" s="105"/>
    </row>
    <row r="15" spans="1:36" x14ac:dyDescent="0.2">
      <c r="A15" s="81" t="s">
        <v>242</v>
      </c>
      <c r="B15" s="81" t="s">
        <v>243</v>
      </c>
      <c r="C15" s="241">
        <f t="shared" si="0"/>
        <v>502</v>
      </c>
      <c r="D15" s="249">
        <f>SUMIFS('BAZA DANYCH'!$AA:$AA,'BAZA DANYCH'!$U:$U,D$4,'BAZA DANYCH'!$A:$A,$A15,'BAZA DANYCH'!$F:$F,$B15)</f>
        <v>74</v>
      </c>
      <c r="E15" s="249">
        <f>SUMIFS('BAZA DANYCH'!$AA:$AA,'BAZA DANYCH'!$U:$U,E$4,'BAZA DANYCH'!$A:$A,$A15,'BAZA DANYCH'!$F:$F,$B15)</f>
        <v>32</v>
      </c>
      <c r="F15" s="249">
        <f>SUMIFS('BAZA DANYCH'!$AA:$AA,'BAZA DANYCH'!$U:$U,F$4,'BAZA DANYCH'!$A:$A,$A15,'BAZA DANYCH'!$F:$F,$B15)</f>
        <v>38</v>
      </c>
      <c r="G15" s="249">
        <f>SUMIFS('BAZA DANYCH'!$AA:$AA,'BAZA DANYCH'!$U:$U,G$4,'BAZA DANYCH'!$A:$A,$A15,'BAZA DANYCH'!$F:$F,$B15)</f>
        <v>18</v>
      </c>
      <c r="H15" s="249">
        <f>SUMIFS('BAZA DANYCH'!$AA:$AA,'BAZA DANYCH'!$U:$U,H$4,'BAZA DANYCH'!$A:$A,$A15,'BAZA DANYCH'!$F:$F,$B15)</f>
        <v>106</v>
      </c>
      <c r="I15" s="249">
        <f>SUMIFS('BAZA DANYCH'!$AA:$AA,'BAZA DANYCH'!$U:$U,I$4,'BAZA DANYCH'!$A:$A,$A15,'BAZA DANYCH'!$F:$F,$B15)</f>
        <v>154</v>
      </c>
      <c r="J15" s="249">
        <f>SUMIFS('BAZA DANYCH'!$AA:$AA,'BAZA DANYCH'!$U:$U,J$4,'BAZA DANYCH'!$A:$A,$A15,'BAZA DANYCH'!$F:$F,$B15)</f>
        <v>12</v>
      </c>
      <c r="K15" s="249">
        <f>SUMIFS('BAZA DANYCH'!$AA:$AA,'BAZA DANYCH'!$U:$U,K$4,'BAZA DANYCH'!$A:$A,$A15,'BAZA DANYCH'!$F:$F,$B15)</f>
        <v>68</v>
      </c>
      <c r="N15" s="107"/>
      <c r="O15" s="207"/>
      <c r="P15" s="228"/>
      <c r="Q15" s="207"/>
      <c r="R15" s="207"/>
      <c r="S15" s="107"/>
      <c r="T15" s="107"/>
      <c r="U15" s="107"/>
      <c r="V15" s="107"/>
      <c r="W15" s="229"/>
      <c r="X15" s="229"/>
      <c r="Y15" s="229"/>
      <c r="Z15" s="229"/>
      <c r="AA15" s="229"/>
      <c r="AB15" s="229"/>
      <c r="AC15" s="105"/>
      <c r="AD15" s="107"/>
      <c r="AF15" s="105"/>
    </row>
    <row r="16" spans="1:36" x14ac:dyDescent="0.2">
      <c r="A16" s="81" t="s">
        <v>242</v>
      </c>
      <c r="B16" s="81" t="s">
        <v>255</v>
      </c>
      <c r="C16" s="241">
        <f t="shared" si="0"/>
        <v>36</v>
      </c>
      <c r="D16" s="249">
        <f>SUMIFS('BAZA DANYCH'!$AA:$AA,'BAZA DANYCH'!$U:$U,D$4,'BAZA DANYCH'!$A:$A,$A16,'BAZA DANYCH'!$F:$F,$B16)</f>
        <v>0</v>
      </c>
      <c r="E16" s="249">
        <f>SUMIFS('BAZA DANYCH'!$AA:$AA,'BAZA DANYCH'!$U:$U,E$4,'BAZA DANYCH'!$A:$A,$A16,'BAZA DANYCH'!$F:$F,$B16)</f>
        <v>6</v>
      </c>
      <c r="F16" s="249">
        <f>SUMIFS('BAZA DANYCH'!$AA:$AA,'BAZA DANYCH'!$U:$U,F$4,'BAZA DANYCH'!$A:$A,$A16,'BAZA DANYCH'!$F:$F,$B16)</f>
        <v>14</v>
      </c>
      <c r="G16" s="249">
        <f>SUMIFS('BAZA DANYCH'!$AA:$AA,'BAZA DANYCH'!$U:$U,G$4,'BAZA DANYCH'!$A:$A,$A16,'BAZA DANYCH'!$F:$F,$B16)</f>
        <v>0</v>
      </c>
      <c r="H16" s="249">
        <f>SUMIFS('BAZA DANYCH'!$AA:$AA,'BAZA DANYCH'!$U:$U,H$4,'BAZA DANYCH'!$A:$A,$A16,'BAZA DANYCH'!$F:$F,$B16)</f>
        <v>8</v>
      </c>
      <c r="I16" s="249">
        <f>SUMIFS('BAZA DANYCH'!$AA:$AA,'BAZA DANYCH'!$U:$U,I$4,'BAZA DANYCH'!$A:$A,$A16,'BAZA DANYCH'!$F:$F,$B16)</f>
        <v>8</v>
      </c>
      <c r="J16" s="249">
        <f>SUMIFS('BAZA DANYCH'!$AA:$AA,'BAZA DANYCH'!$U:$U,J$4,'BAZA DANYCH'!$A:$A,$A16,'BAZA DANYCH'!$F:$F,$B16)</f>
        <v>0</v>
      </c>
      <c r="K16" s="249">
        <f>SUMIFS('BAZA DANYCH'!$AA:$AA,'BAZA DANYCH'!$U:$U,K$4,'BAZA DANYCH'!$A:$A,$A16,'BAZA DANYCH'!$F:$F,$B16)</f>
        <v>0</v>
      </c>
      <c r="N16" s="107"/>
      <c r="O16" s="207"/>
      <c r="P16" s="228"/>
      <c r="Q16" s="207"/>
      <c r="R16" s="207"/>
      <c r="S16" s="107"/>
      <c r="T16" s="107"/>
      <c r="U16" s="107"/>
      <c r="V16" s="107"/>
      <c r="W16" s="229"/>
      <c r="X16" s="229"/>
      <c r="Y16" s="229"/>
      <c r="Z16" s="229"/>
      <c r="AA16" s="229"/>
      <c r="AB16" s="229"/>
      <c r="AC16" s="105"/>
      <c r="AD16" s="107"/>
      <c r="AF16" s="105"/>
    </row>
    <row r="17" spans="1:44" x14ac:dyDescent="0.2">
      <c r="A17" s="81" t="s">
        <v>242</v>
      </c>
      <c r="B17" s="84" t="s">
        <v>258</v>
      </c>
      <c r="C17" s="241">
        <f t="shared" si="0"/>
        <v>264</v>
      </c>
      <c r="D17" s="249">
        <f>SUMIFS('BAZA DANYCH'!$AA:$AA,'BAZA DANYCH'!$U:$U,D$4,'BAZA DANYCH'!$A:$A,$A17,'BAZA DANYCH'!$F:$F,$B17)</f>
        <v>12</v>
      </c>
      <c r="E17" s="249">
        <f>SUMIFS('BAZA DANYCH'!$AA:$AA,'BAZA DANYCH'!$U:$U,E$4,'BAZA DANYCH'!$A:$A,$A17,'BAZA DANYCH'!$F:$F,$B17)</f>
        <v>20</v>
      </c>
      <c r="F17" s="249">
        <f>SUMIFS('BAZA DANYCH'!$AA:$AA,'BAZA DANYCH'!$U:$U,F$4,'BAZA DANYCH'!$A:$A,$A17,'BAZA DANYCH'!$F:$F,$B17)</f>
        <v>46</v>
      </c>
      <c r="G17" s="249">
        <f>SUMIFS('BAZA DANYCH'!$AA:$AA,'BAZA DANYCH'!$U:$U,G$4,'BAZA DANYCH'!$A:$A,$A17,'BAZA DANYCH'!$F:$F,$B17)</f>
        <v>0</v>
      </c>
      <c r="H17" s="249">
        <f>SUMIFS('BAZA DANYCH'!$AA:$AA,'BAZA DANYCH'!$U:$U,H$4,'BAZA DANYCH'!$A:$A,$A17,'BAZA DANYCH'!$F:$F,$B17)</f>
        <v>40</v>
      </c>
      <c r="I17" s="249">
        <f>SUMIFS('BAZA DANYCH'!$AA:$AA,'BAZA DANYCH'!$U:$U,I$4,'BAZA DANYCH'!$A:$A,$A17,'BAZA DANYCH'!$F:$F,$B17)</f>
        <v>40</v>
      </c>
      <c r="J17" s="249">
        <f>SUMIFS('BAZA DANYCH'!$AA:$AA,'BAZA DANYCH'!$U:$U,J$4,'BAZA DANYCH'!$A:$A,$A17,'BAZA DANYCH'!$F:$F,$B17)</f>
        <v>68</v>
      </c>
      <c r="K17" s="249">
        <f>SUMIFS('BAZA DANYCH'!$AA:$AA,'BAZA DANYCH'!$U:$U,K$4,'BAZA DANYCH'!$A:$A,$A17,'BAZA DANYCH'!$F:$F,$B17)</f>
        <v>38</v>
      </c>
      <c r="N17" s="107"/>
      <c r="O17" s="207"/>
      <c r="P17" s="228"/>
      <c r="Q17" s="207"/>
      <c r="R17" s="207"/>
      <c r="S17" s="107"/>
      <c r="T17" s="107"/>
      <c r="U17" s="107"/>
      <c r="V17" s="107"/>
      <c r="W17" s="229"/>
      <c r="X17" s="229"/>
      <c r="Y17" s="229"/>
      <c r="Z17" s="229"/>
      <c r="AA17" s="229"/>
      <c r="AB17" s="229"/>
      <c r="AC17" s="105"/>
      <c r="AD17" s="107"/>
      <c r="AF17" s="105"/>
    </row>
    <row r="18" spans="1:44" x14ac:dyDescent="0.2">
      <c r="A18" s="81" t="s">
        <v>242</v>
      </c>
      <c r="B18" s="84" t="s">
        <v>268</v>
      </c>
      <c r="C18" s="241">
        <f t="shared" si="0"/>
        <v>312</v>
      </c>
      <c r="D18" s="249">
        <f>SUMIFS('BAZA DANYCH'!$AA:$AA,'BAZA DANYCH'!$U:$U,D$4,'BAZA DANYCH'!$A:$A,$A18,'BAZA DANYCH'!$F:$F,$B18)</f>
        <v>28</v>
      </c>
      <c r="E18" s="249">
        <f>SUMIFS('BAZA DANYCH'!$AA:$AA,'BAZA DANYCH'!$U:$U,E$4,'BAZA DANYCH'!$A:$A,$A18,'BAZA DANYCH'!$F:$F,$B18)</f>
        <v>86</v>
      </c>
      <c r="F18" s="249">
        <f>SUMIFS('BAZA DANYCH'!$AA:$AA,'BAZA DANYCH'!$U:$U,F$4,'BAZA DANYCH'!$A:$A,$A18,'BAZA DANYCH'!$F:$F,$B18)</f>
        <v>0</v>
      </c>
      <c r="G18" s="249">
        <f>SUMIFS('BAZA DANYCH'!$AA:$AA,'BAZA DANYCH'!$U:$U,G$4,'BAZA DANYCH'!$A:$A,$A18,'BAZA DANYCH'!$F:$F,$B18)</f>
        <v>0</v>
      </c>
      <c r="H18" s="249">
        <f>SUMIFS('BAZA DANYCH'!$AA:$AA,'BAZA DANYCH'!$U:$U,H$4,'BAZA DANYCH'!$A:$A,$A18,'BAZA DANYCH'!$F:$F,$B18)</f>
        <v>50</v>
      </c>
      <c r="I18" s="249">
        <f>SUMIFS('BAZA DANYCH'!$AA:$AA,'BAZA DANYCH'!$U:$U,I$4,'BAZA DANYCH'!$A:$A,$A18,'BAZA DANYCH'!$F:$F,$B18)</f>
        <v>36</v>
      </c>
      <c r="J18" s="249">
        <f>SUMIFS('BAZA DANYCH'!$AA:$AA,'BAZA DANYCH'!$U:$U,J$4,'BAZA DANYCH'!$A:$A,$A18,'BAZA DANYCH'!$F:$F,$B18)</f>
        <v>68</v>
      </c>
      <c r="K18" s="249">
        <f>SUMIFS('BAZA DANYCH'!$AA:$AA,'BAZA DANYCH'!$U:$U,K$4,'BAZA DANYCH'!$A:$A,$A18,'BAZA DANYCH'!$F:$F,$B18)</f>
        <v>44</v>
      </c>
      <c r="N18" s="107"/>
      <c r="O18" s="207"/>
      <c r="P18" s="228"/>
      <c r="Q18" s="207"/>
      <c r="R18" s="207"/>
      <c r="S18" s="107"/>
      <c r="T18" s="107"/>
      <c r="U18" s="107"/>
      <c r="V18" s="107"/>
      <c r="W18" s="229"/>
      <c r="X18" s="229"/>
      <c r="Y18" s="229"/>
      <c r="Z18" s="229"/>
      <c r="AA18" s="229"/>
      <c r="AB18" s="229"/>
      <c r="AC18" s="105"/>
      <c r="AD18" s="107"/>
      <c r="AF18" s="105"/>
    </row>
    <row r="19" spans="1:44" x14ac:dyDescent="0.2">
      <c r="A19" s="81" t="s">
        <v>275</v>
      </c>
      <c r="B19" s="81" t="s">
        <v>276</v>
      </c>
      <c r="C19" s="241">
        <f t="shared" si="0"/>
        <v>3664</v>
      </c>
      <c r="D19" s="249">
        <f>SUMIFS('BAZA DANYCH'!$AA:$AA,'BAZA DANYCH'!$U:$U,D$4,'BAZA DANYCH'!$A:$A,$A19,'BAZA DANYCH'!$F:$F,$B19)</f>
        <v>494</v>
      </c>
      <c r="E19" s="249">
        <f>SUMIFS('BAZA DANYCH'!$AA:$AA,'BAZA DANYCH'!$U:$U,E$4,'BAZA DANYCH'!$A:$A,$A19,'BAZA DANYCH'!$F:$F,$B19)</f>
        <v>274</v>
      </c>
      <c r="F19" s="249">
        <f>SUMIFS('BAZA DANYCH'!$AA:$AA,'BAZA DANYCH'!$U:$U,F$4,'BAZA DANYCH'!$A:$A,$A19,'BAZA DANYCH'!$F:$F,$B19)</f>
        <v>490</v>
      </c>
      <c r="G19" s="249">
        <f>SUMIFS('BAZA DANYCH'!$AA:$AA,'BAZA DANYCH'!$U:$U,G$4,'BAZA DANYCH'!$A:$A,$A19,'BAZA DANYCH'!$F:$F,$B19)</f>
        <v>260</v>
      </c>
      <c r="H19" s="249">
        <f>SUMIFS('BAZA DANYCH'!$AA:$AA,'BAZA DANYCH'!$U:$U,H$4,'BAZA DANYCH'!$A:$A,$A19,'BAZA DANYCH'!$F:$F,$B19)</f>
        <v>433</v>
      </c>
      <c r="I19" s="249">
        <f>SUMIFS('BAZA DANYCH'!$AA:$AA,'BAZA DANYCH'!$U:$U,I$4,'BAZA DANYCH'!$A:$A,$A19,'BAZA DANYCH'!$F:$F,$B19)</f>
        <v>612</v>
      </c>
      <c r="J19" s="249">
        <f>SUMIFS('BAZA DANYCH'!$AA:$AA,'BAZA DANYCH'!$U:$U,J$4,'BAZA DANYCH'!$A:$A,$A19,'BAZA DANYCH'!$F:$F,$B19)</f>
        <v>741</v>
      </c>
      <c r="K19" s="249">
        <f>SUMIFS('BAZA DANYCH'!$AA:$AA,'BAZA DANYCH'!$U:$U,K$4,'BAZA DANYCH'!$A:$A,$A19,'BAZA DANYCH'!$F:$F,$B19)</f>
        <v>360</v>
      </c>
      <c r="N19" s="107"/>
      <c r="O19" s="207"/>
      <c r="P19" s="228"/>
      <c r="Q19" s="207"/>
      <c r="R19" s="207"/>
      <c r="S19" s="107"/>
      <c r="T19" s="107"/>
      <c r="U19" s="107"/>
      <c r="V19" s="107"/>
      <c r="W19" s="229"/>
      <c r="X19" s="229"/>
      <c r="Y19" s="229"/>
      <c r="Z19" s="229"/>
      <c r="AA19" s="229"/>
      <c r="AB19" s="229"/>
      <c r="AC19" s="105"/>
      <c r="AD19" s="107"/>
      <c r="AF19" s="105"/>
    </row>
    <row r="20" spans="1:44" x14ac:dyDescent="0.2">
      <c r="A20" s="81" t="s">
        <v>131</v>
      </c>
      <c r="B20" s="83" t="s">
        <v>328</v>
      </c>
      <c r="C20" s="241">
        <f t="shared" si="0"/>
        <v>1340</v>
      </c>
      <c r="D20" s="249">
        <f>SUMIFS('BAZA DANYCH'!$AA:$AA,'BAZA DANYCH'!$U:$U,D$4,'BAZA DANYCH'!$A:$A,$A20,'BAZA DANYCH'!$F:$F,$B20)</f>
        <v>204</v>
      </c>
      <c r="E20" s="249">
        <f>SUMIFS('BAZA DANYCH'!$AA:$AA,'BAZA DANYCH'!$U:$U,E$4,'BAZA DANYCH'!$A:$A,$A20,'BAZA DANYCH'!$F:$F,$B20)</f>
        <v>158</v>
      </c>
      <c r="F20" s="249">
        <f>SUMIFS('BAZA DANYCH'!$AA:$AA,'BAZA DANYCH'!$U:$U,F$4,'BAZA DANYCH'!$A:$A,$A20,'BAZA DANYCH'!$F:$F,$B20)</f>
        <v>160</v>
      </c>
      <c r="G20" s="249">
        <f>SUMIFS('BAZA DANYCH'!$AA:$AA,'BAZA DANYCH'!$U:$U,G$4,'BAZA DANYCH'!$A:$A,$A20,'BAZA DANYCH'!$F:$F,$B20)</f>
        <v>96</v>
      </c>
      <c r="H20" s="249">
        <f>SUMIFS('BAZA DANYCH'!$AA:$AA,'BAZA DANYCH'!$U:$U,H$4,'BAZA DANYCH'!$A:$A,$A20,'BAZA DANYCH'!$F:$F,$B20)</f>
        <v>104</v>
      </c>
      <c r="I20" s="249">
        <f>SUMIFS('BAZA DANYCH'!$AA:$AA,'BAZA DANYCH'!$U:$U,I$4,'BAZA DANYCH'!$A:$A,$A20,'BAZA DANYCH'!$F:$F,$B20)</f>
        <v>162</v>
      </c>
      <c r="J20" s="249">
        <f>SUMIFS('BAZA DANYCH'!$AA:$AA,'BAZA DANYCH'!$U:$U,J$4,'BAZA DANYCH'!$A:$A,$A20,'BAZA DANYCH'!$F:$F,$B20)</f>
        <v>264</v>
      </c>
      <c r="K20" s="249">
        <f>SUMIFS('BAZA DANYCH'!$AA:$AA,'BAZA DANYCH'!$U:$U,K$4,'BAZA DANYCH'!$A:$A,$A20,'BAZA DANYCH'!$F:$F,$B20)</f>
        <v>192</v>
      </c>
      <c r="N20" s="107"/>
      <c r="O20" s="207"/>
      <c r="P20" s="228"/>
      <c r="Q20" s="207"/>
      <c r="R20" s="207"/>
      <c r="S20" s="107"/>
      <c r="T20" s="107"/>
      <c r="U20" s="107"/>
      <c r="V20" s="107"/>
      <c r="W20" s="229"/>
      <c r="X20" s="229"/>
      <c r="Y20" s="229"/>
      <c r="Z20" s="229"/>
      <c r="AA20" s="229"/>
      <c r="AB20" s="229"/>
      <c r="AC20" s="105"/>
      <c r="AD20" s="107"/>
      <c r="AF20" s="105"/>
    </row>
    <row r="21" spans="1:44" x14ac:dyDescent="0.2">
      <c r="A21" s="81" t="s">
        <v>342</v>
      </c>
      <c r="B21" s="81" t="s">
        <v>343</v>
      </c>
      <c r="C21" s="241">
        <f t="shared" si="0"/>
        <v>1770</v>
      </c>
      <c r="D21" s="249">
        <f>SUMIFS('BAZA DANYCH'!$AA:$AA,'BAZA DANYCH'!$U:$U,D$4,'BAZA DANYCH'!$A:$A,$A21,'BAZA DANYCH'!$F:$F,$B21)</f>
        <v>232</v>
      </c>
      <c r="E21" s="249">
        <f>SUMIFS('BAZA DANYCH'!$AA:$AA,'BAZA DANYCH'!$U:$U,E$4,'BAZA DANYCH'!$A:$A,$A21,'BAZA DANYCH'!$F:$F,$B21)</f>
        <v>270</v>
      </c>
      <c r="F21" s="249">
        <f>SUMIFS('BAZA DANYCH'!$AA:$AA,'BAZA DANYCH'!$U:$U,F$4,'BAZA DANYCH'!$A:$A,$A21,'BAZA DANYCH'!$F:$F,$B21)</f>
        <v>162</v>
      </c>
      <c r="G21" s="249">
        <f>SUMIFS('BAZA DANYCH'!$AA:$AA,'BAZA DANYCH'!$U:$U,G$4,'BAZA DANYCH'!$A:$A,$A21,'BAZA DANYCH'!$F:$F,$B21)</f>
        <v>120</v>
      </c>
      <c r="H21" s="249">
        <f>SUMIFS('BAZA DANYCH'!$AA:$AA,'BAZA DANYCH'!$U:$U,H$4,'BAZA DANYCH'!$A:$A,$A21,'BAZA DANYCH'!$F:$F,$B21)</f>
        <v>231</v>
      </c>
      <c r="I21" s="249">
        <f>SUMIFS('BAZA DANYCH'!$AA:$AA,'BAZA DANYCH'!$U:$U,I$4,'BAZA DANYCH'!$A:$A,$A21,'BAZA DANYCH'!$F:$F,$B21)</f>
        <v>180</v>
      </c>
      <c r="J21" s="249">
        <f>SUMIFS('BAZA DANYCH'!$AA:$AA,'BAZA DANYCH'!$U:$U,J$4,'BAZA DANYCH'!$A:$A,$A21,'BAZA DANYCH'!$F:$F,$B21)</f>
        <v>221</v>
      </c>
      <c r="K21" s="249">
        <f>SUMIFS('BAZA DANYCH'!$AA:$AA,'BAZA DANYCH'!$U:$U,K$4,'BAZA DANYCH'!$A:$A,$A21,'BAZA DANYCH'!$F:$F,$B21)</f>
        <v>354</v>
      </c>
      <c r="N21" s="107"/>
      <c r="O21" s="207"/>
      <c r="P21" s="228"/>
      <c r="Q21" s="207"/>
      <c r="R21" s="207"/>
      <c r="S21" s="107"/>
      <c r="T21" s="107"/>
      <c r="U21" s="107"/>
      <c r="V21" s="107"/>
      <c r="W21" s="229"/>
      <c r="X21" s="229"/>
      <c r="Y21" s="229"/>
      <c r="Z21" s="229"/>
      <c r="AA21" s="229"/>
      <c r="AB21" s="229"/>
      <c r="AC21" s="105"/>
      <c r="AD21" s="107"/>
      <c r="AF21" s="105"/>
    </row>
    <row r="22" spans="1:44" ht="15" x14ac:dyDescent="0.25">
      <c r="A22" s="81" t="s">
        <v>364</v>
      </c>
      <c r="B22" s="81" t="s">
        <v>365</v>
      </c>
      <c r="C22" s="241">
        <f t="shared" si="0"/>
        <v>594</v>
      </c>
      <c r="D22" s="249">
        <f>SUMIFS('BAZA DANYCH'!$AA:$AA,'BAZA DANYCH'!$U:$U,D$4,'BAZA DANYCH'!$A:$A,$A22,'BAZA DANYCH'!$F:$F,$B22)</f>
        <v>32</v>
      </c>
      <c r="E22" s="249">
        <f>SUMIFS('BAZA DANYCH'!$AA:$AA,'BAZA DANYCH'!$U:$U,E$4,'BAZA DANYCH'!$A:$A,$A22,'BAZA DANYCH'!$F:$F,$B22)</f>
        <v>22</v>
      </c>
      <c r="F22" s="249">
        <f>SUMIFS('BAZA DANYCH'!$AA:$AA,'BAZA DANYCH'!$U:$U,F$4,'BAZA DANYCH'!$A:$A,$A22,'BAZA DANYCH'!$F:$F,$B22)</f>
        <v>14</v>
      </c>
      <c r="G22" s="249">
        <f>SUMIFS('BAZA DANYCH'!$AA:$AA,'BAZA DANYCH'!$U:$U,G$4,'BAZA DANYCH'!$A:$A,$A22,'BAZA DANYCH'!$F:$F,$B22)</f>
        <v>88</v>
      </c>
      <c r="H22" s="249">
        <f>SUMIFS('BAZA DANYCH'!$AA:$AA,'BAZA DANYCH'!$U:$U,H$4,'BAZA DANYCH'!$A:$A,$A22,'BAZA DANYCH'!$F:$F,$B22)</f>
        <v>142</v>
      </c>
      <c r="I22" s="249">
        <f>SUMIFS('BAZA DANYCH'!$AA:$AA,'BAZA DANYCH'!$U:$U,I$4,'BAZA DANYCH'!$A:$A,$A22,'BAZA DANYCH'!$F:$F,$B22)</f>
        <v>56</v>
      </c>
      <c r="J22" s="249">
        <f>SUMIFS('BAZA DANYCH'!$AA:$AA,'BAZA DANYCH'!$U:$U,J$4,'BAZA DANYCH'!$A:$A,$A22,'BAZA DANYCH'!$F:$F,$B22)</f>
        <v>182</v>
      </c>
      <c r="K22" s="249">
        <f>SUMIFS('BAZA DANYCH'!$AA:$AA,'BAZA DANYCH'!$U:$U,K$4,'BAZA DANYCH'!$A:$A,$A22,'BAZA DANYCH'!$F:$F,$B22)</f>
        <v>58</v>
      </c>
      <c r="N22" s="107"/>
      <c r="O22" s="207"/>
      <c r="P22" s="228"/>
      <c r="Q22" s="207"/>
      <c r="R22" s="207"/>
      <c r="S22" s="107"/>
      <c r="T22" s="107"/>
      <c r="U22" s="107"/>
      <c r="V22" s="107"/>
      <c r="W22" s="229"/>
      <c r="X22" s="229"/>
      <c r="Y22" s="229"/>
      <c r="Z22" s="229"/>
      <c r="AA22" s="229"/>
      <c r="AB22" s="229"/>
      <c r="AC22" s="105"/>
      <c r="AD22" s="107"/>
      <c r="AF22" s="105"/>
      <c r="AG22"/>
    </row>
    <row r="23" spans="1:44" ht="15" x14ac:dyDescent="0.25">
      <c r="A23" s="81" t="s">
        <v>372</v>
      </c>
      <c r="B23" s="81" t="s">
        <v>373</v>
      </c>
      <c r="C23" s="241">
        <f t="shared" si="0"/>
        <v>20</v>
      </c>
      <c r="D23" s="249">
        <f>SUMIFS('BAZA DANYCH'!$AA:$AA,'BAZA DANYCH'!$U:$U,D$4,'BAZA DANYCH'!$A:$A,$A23,'BAZA DANYCH'!$F:$F,$B23)</f>
        <v>0</v>
      </c>
      <c r="E23" s="249">
        <f>SUMIFS('BAZA DANYCH'!$AA:$AA,'BAZA DANYCH'!$U:$U,E$4,'BAZA DANYCH'!$A:$A,$A23,'BAZA DANYCH'!$F:$F,$B23)</f>
        <v>10</v>
      </c>
      <c r="F23" s="249">
        <f>SUMIFS('BAZA DANYCH'!$AA:$AA,'BAZA DANYCH'!$U:$U,F$4,'BAZA DANYCH'!$A:$A,$A23,'BAZA DANYCH'!$F:$F,$B23)</f>
        <v>0</v>
      </c>
      <c r="G23" s="249">
        <f>SUMIFS('BAZA DANYCH'!$AA:$AA,'BAZA DANYCH'!$U:$U,G$4,'BAZA DANYCH'!$A:$A,$A23,'BAZA DANYCH'!$F:$F,$B23)</f>
        <v>0</v>
      </c>
      <c r="H23" s="249">
        <f>SUMIFS('BAZA DANYCH'!$AA:$AA,'BAZA DANYCH'!$U:$U,H$4,'BAZA DANYCH'!$A:$A,$A23,'BAZA DANYCH'!$F:$F,$B23)</f>
        <v>10</v>
      </c>
      <c r="I23" s="249">
        <f>SUMIFS('BAZA DANYCH'!$AA:$AA,'BAZA DANYCH'!$U:$U,I$4,'BAZA DANYCH'!$A:$A,$A23,'BAZA DANYCH'!$F:$F,$B23)</f>
        <v>0</v>
      </c>
      <c r="J23" s="249">
        <f>SUMIFS('BAZA DANYCH'!$AA:$AA,'BAZA DANYCH'!$U:$U,J$4,'BAZA DANYCH'!$A:$A,$A23,'BAZA DANYCH'!$F:$F,$B23)</f>
        <v>0</v>
      </c>
      <c r="K23" s="249">
        <f>SUMIFS('BAZA DANYCH'!$AA:$AA,'BAZA DANYCH'!$U:$U,K$4,'BAZA DANYCH'!$A:$A,$A23,'BAZA DANYCH'!$F:$F,$B23)</f>
        <v>0</v>
      </c>
      <c r="N23" s="107"/>
      <c r="O23" s="207"/>
      <c r="P23" s="228"/>
      <c r="Q23" s="207"/>
      <c r="R23" s="207"/>
      <c r="S23" s="107"/>
      <c r="T23" s="107"/>
      <c r="U23" s="107"/>
      <c r="V23" s="107"/>
      <c r="W23" s="229"/>
      <c r="X23" s="229"/>
      <c r="Y23" s="229"/>
      <c r="Z23" s="229"/>
      <c r="AA23" s="229"/>
      <c r="AB23" s="229"/>
      <c r="AC23" s="105"/>
      <c r="AD23" s="107"/>
      <c r="AF23" s="105"/>
      <c r="AG23"/>
    </row>
    <row r="24" spans="1:44" ht="15" x14ac:dyDescent="0.25">
      <c r="A24" s="81" t="s">
        <v>372</v>
      </c>
      <c r="B24" s="81" t="s">
        <v>375</v>
      </c>
      <c r="C24" s="241">
        <f t="shared" si="0"/>
        <v>96</v>
      </c>
      <c r="D24" s="249">
        <f>SUMIFS('BAZA DANYCH'!$AA:$AA,'BAZA DANYCH'!$U:$U,D$4,'BAZA DANYCH'!$A:$A,$A24,'BAZA DANYCH'!$F:$F,$B24)</f>
        <v>28</v>
      </c>
      <c r="E24" s="249">
        <f>SUMIFS('BAZA DANYCH'!$AA:$AA,'BAZA DANYCH'!$U:$U,E$4,'BAZA DANYCH'!$A:$A,$A24,'BAZA DANYCH'!$F:$F,$B24)</f>
        <v>28</v>
      </c>
      <c r="F24" s="249">
        <f>SUMIFS('BAZA DANYCH'!$AA:$AA,'BAZA DANYCH'!$U:$U,F$4,'BAZA DANYCH'!$A:$A,$A24,'BAZA DANYCH'!$F:$F,$B24)</f>
        <v>0</v>
      </c>
      <c r="G24" s="249">
        <f>SUMIFS('BAZA DANYCH'!$AA:$AA,'BAZA DANYCH'!$U:$U,G$4,'BAZA DANYCH'!$A:$A,$A24,'BAZA DANYCH'!$F:$F,$B24)</f>
        <v>0</v>
      </c>
      <c r="H24" s="249">
        <f>SUMIFS('BAZA DANYCH'!$AA:$AA,'BAZA DANYCH'!$U:$U,H$4,'BAZA DANYCH'!$A:$A,$A24,'BAZA DANYCH'!$F:$F,$B24)</f>
        <v>24</v>
      </c>
      <c r="I24" s="249">
        <f>SUMIFS('BAZA DANYCH'!$AA:$AA,'BAZA DANYCH'!$U:$U,I$4,'BAZA DANYCH'!$A:$A,$A24,'BAZA DANYCH'!$F:$F,$B24)</f>
        <v>16</v>
      </c>
      <c r="J24" s="249">
        <f>SUMIFS('BAZA DANYCH'!$AA:$AA,'BAZA DANYCH'!$U:$U,J$4,'BAZA DANYCH'!$A:$A,$A24,'BAZA DANYCH'!$F:$F,$B24)</f>
        <v>0</v>
      </c>
      <c r="K24" s="249">
        <f>SUMIFS('BAZA DANYCH'!$AA:$AA,'BAZA DANYCH'!$U:$U,K$4,'BAZA DANYCH'!$A:$A,$A24,'BAZA DANYCH'!$F:$F,$B24)</f>
        <v>0</v>
      </c>
      <c r="N24" s="107"/>
      <c r="O24" s="207"/>
      <c r="P24" s="228"/>
      <c r="Q24" s="207"/>
      <c r="R24" s="207"/>
      <c r="S24" s="107"/>
      <c r="T24" s="107"/>
      <c r="U24" s="107"/>
      <c r="V24" s="107"/>
      <c r="W24" s="229"/>
      <c r="X24" s="229"/>
      <c r="Y24" s="229"/>
      <c r="Z24" s="229"/>
      <c r="AA24" s="229"/>
      <c r="AB24" s="229"/>
      <c r="AC24" s="105"/>
      <c r="AD24" s="107"/>
      <c r="AF24" s="105"/>
      <c r="AG24"/>
    </row>
    <row r="25" spans="1:44" s="76" customFormat="1" x14ac:dyDescent="0.2">
      <c r="A25" s="328" t="s">
        <v>138</v>
      </c>
      <c r="B25" s="328"/>
      <c r="C25" s="241">
        <f t="shared" ref="C25:K25" si="1">SUM(C6:C24)</f>
        <v>11385</v>
      </c>
      <c r="D25" s="241">
        <f t="shared" si="1"/>
        <v>1390</v>
      </c>
      <c r="E25" s="241">
        <f t="shared" si="1"/>
        <v>1441</v>
      </c>
      <c r="F25" s="241">
        <f t="shared" si="1"/>
        <v>1202</v>
      </c>
      <c r="G25" s="241">
        <f t="shared" si="1"/>
        <v>896</v>
      </c>
      <c r="H25" s="241">
        <f t="shared" si="1"/>
        <v>1616</v>
      </c>
      <c r="I25" s="241">
        <f t="shared" si="1"/>
        <v>1714</v>
      </c>
      <c r="J25" s="241">
        <f t="shared" si="1"/>
        <v>1774</v>
      </c>
      <c r="K25" s="241">
        <f t="shared" si="1"/>
        <v>1352</v>
      </c>
      <c r="N25" s="230"/>
      <c r="O25" s="106"/>
      <c r="P25" s="106"/>
      <c r="Q25" s="106"/>
      <c r="R25" s="106"/>
      <c r="S25" s="230"/>
      <c r="T25" s="230"/>
      <c r="U25" s="230"/>
      <c r="V25" s="230"/>
      <c r="W25" s="106"/>
      <c r="X25" s="106"/>
      <c r="Y25" s="106"/>
      <c r="Z25" s="106"/>
      <c r="AA25" s="106"/>
      <c r="AB25" s="106"/>
      <c r="AC25" s="106"/>
      <c r="AD25" s="230"/>
      <c r="AF25" s="106"/>
    </row>
    <row r="26" spans="1:44" s="210" customFormat="1" ht="27.6" customHeight="1" x14ac:dyDescent="0.2">
      <c r="A26" s="327" t="s">
        <v>386</v>
      </c>
      <c r="B26" s="327"/>
      <c r="C26" s="327"/>
      <c r="D26" s="110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F26" s="106"/>
    </row>
    <row r="27" spans="1:44" x14ac:dyDescent="0.2">
      <c r="B27" s="78"/>
      <c r="C27" s="78"/>
    </row>
    <row r="28" spans="1:44" s="68" customFormat="1" ht="15" thickBot="1" x14ac:dyDescent="0.25">
      <c r="A28" s="94" t="s">
        <v>382</v>
      </c>
      <c r="B28" s="96"/>
      <c r="C28" s="96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</row>
    <row r="29" spans="1:44" s="68" customFormat="1" ht="15" thickTop="1" x14ac:dyDescent="0.2">
      <c r="A29" s="114" t="s">
        <v>162</v>
      </c>
      <c r="B29" s="111"/>
      <c r="C29" s="111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2"/>
      <c r="AO29" s="112"/>
      <c r="AP29" s="112"/>
      <c r="AQ29" s="112"/>
      <c r="AR29" s="112"/>
    </row>
    <row r="30" spans="1:44" ht="14.45" customHeight="1" x14ac:dyDescent="0.2">
      <c r="B30" s="78"/>
      <c r="C30" s="78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/>
      <c r="AF30" s="199"/>
      <c r="AG30" s="199"/>
      <c r="AH30" s="199"/>
      <c r="AI30" s="199"/>
      <c r="AJ30" s="199"/>
      <c r="AK30" s="199"/>
      <c r="AL30" s="199"/>
      <c r="AM30" s="199"/>
      <c r="AN30" s="199"/>
      <c r="AO30" s="199"/>
      <c r="AP30" s="199"/>
      <c r="AQ30" s="199"/>
      <c r="AR30" s="199"/>
    </row>
    <row r="31" spans="1:44" x14ac:dyDescent="0.2">
      <c r="A31" s="325" t="str">
        <f>A4</f>
        <v>Gmina</v>
      </c>
      <c r="B31" s="324" t="str">
        <f>B4</f>
        <v>Punkt pomiarowy</v>
      </c>
      <c r="C31" s="233" t="s">
        <v>138</v>
      </c>
      <c r="D31" s="226">
        <v>0.25</v>
      </c>
      <c r="E31" s="226">
        <v>0.26041666666666669</v>
      </c>
      <c r="F31" s="226">
        <v>0.27083333333333298</v>
      </c>
      <c r="G31" s="226">
        <v>0.28125</v>
      </c>
      <c r="H31" s="226">
        <v>0.29166666666666702</v>
      </c>
      <c r="I31" s="226">
        <v>0.30208333333333298</v>
      </c>
      <c r="J31" s="226">
        <v>0.3125</v>
      </c>
      <c r="K31" s="226">
        <v>0.32291666666666702</v>
      </c>
      <c r="L31" s="226">
        <v>0.33333333333333298</v>
      </c>
      <c r="M31" s="226">
        <v>0.34375</v>
      </c>
      <c r="N31" s="226">
        <v>0.35416666666666702</v>
      </c>
      <c r="O31" s="226">
        <v>0.36458333333333331</v>
      </c>
      <c r="P31" s="226">
        <v>0.375</v>
      </c>
      <c r="Q31" s="226">
        <v>0.38541666666666702</v>
      </c>
      <c r="R31" s="226">
        <v>0.39583333333333331</v>
      </c>
      <c r="S31" s="226">
        <v>0.40625</v>
      </c>
      <c r="T31" s="226">
        <v>0.58333333333333337</v>
      </c>
      <c r="U31" s="226">
        <v>0.59375</v>
      </c>
      <c r="V31" s="226">
        <v>0.60416666666666696</v>
      </c>
      <c r="W31" s="226">
        <v>0.61458333333333337</v>
      </c>
      <c r="X31" s="226">
        <v>0.625</v>
      </c>
      <c r="Y31" s="226">
        <v>0.63541666666666696</v>
      </c>
      <c r="Z31" s="226">
        <v>0.64583333333333337</v>
      </c>
      <c r="AA31" s="226">
        <v>0.65625</v>
      </c>
      <c r="AB31" s="226">
        <v>0.66666666666666696</v>
      </c>
      <c r="AC31" s="226">
        <v>0.67708333333333337</v>
      </c>
      <c r="AD31" s="226">
        <v>0.6875</v>
      </c>
      <c r="AE31" s="226">
        <v>0.69791666666666696</v>
      </c>
      <c r="AF31" s="226">
        <v>0.70833333333333337</v>
      </c>
      <c r="AG31" s="226">
        <v>0.71875</v>
      </c>
      <c r="AH31" s="226">
        <v>0.72916666666666663</v>
      </c>
      <c r="AI31" s="226">
        <v>0.73958333333333337</v>
      </c>
    </row>
    <row r="32" spans="1:44" x14ac:dyDescent="0.2">
      <c r="A32" s="325"/>
      <c r="B32" s="324"/>
      <c r="C32" s="233" t="s">
        <v>138</v>
      </c>
      <c r="D32" s="226">
        <v>0.26041666666666669</v>
      </c>
      <c r="E32" s="226">
        <v>0.27083333333333298</v>
      </c>
      <c r="F32" s="226">
        <v>0.28125</v>
      </c>
      <c r="G32" s="226">
        <v>0.29166666666666702</v>
      </c>
      <c r="H32" s="226">
        <v>0.30208333333333298</v>
      </c>
      <c r="I32" s="226">
        <v>0.3125</v>
      </c>
      <c r="J32" s="226">
        <v>0.32291666666666702</v>
      </c>
      <c r="K32" s="226">
        <v>0.33333333333333298</v>
      </c>
      <c r="L32" s="226">
        <v>0.34375</v>
      </c>
      <c r="M32" s="226">
        <v>0.35416666666666702</v>
      </c>
      <c r="N32" s="226">
        <v>0.36458333333333398</v>
      </c>
      <c r="O32" s="226">
        <v>0.375</v>
      </c>
      <c r="P32" s="226">
        <v>0.38541666666666702</v>
      </c>
      <c r="Q32" s="226">
        <v>0.39583333333333398</v>
      </c>
      <c r="R32" s="226">
        <v>0.40625</v>
      </c>
      <c r="S32" s="226">
        <v>0.41666666666666669</v>
      </c>
      <c r="T32" s="226">
        <v>0.593750000000001</v>
      </c>
      <c r="U32" s="226">
        <v>0.60416666666666696</v>
      </c>
      <c r="V32" s="226">
        <v>0.61458333333333404</v>
      </c>
      <c r="W32" s="226">
        <v>0.625000000000001</v>
      </c>
      <c r="X32" s="226">
        <v>0.63541666666666696</v>
      </c>
      <c r="Y32" s="226">
        <v>0.64583333333333404</v>
      </c>
      <c r="Z32" s="226">
        <v>0.656250000000001</v>
      </c>
      <c r="AA32" s="226">
        <v>0.66666666666666696</v>
      </c>
      <c r="AB32" s="226">
        <v>0.67708333333333404</v>
      </c>
      <c r="AC32" s="226">
        <v>0.687500000000001</v>
      </c>
      <c r="AD32" s="226">
        <v>0.69791666666666696</v>
      </c>
      <c r="AE32" s="226">
        <v>0.70833333333333404</v>
      </c>
      <c r="AF32" s="226">
        <v>0.718750000000001</v>
      </c>
      <c r="AG32" s="226">
        <v>0.72916666666666796</v>
      </c>
      <c r="AH32" s="226">
        <v>0.73958333333333404</v>
      </c>
      <c r="AI32" s="226">
        <v>0.750000000000001</v>
      </c>
    </row>
    <row r="33" spans="1:35" ht="15" customHeight="1" x14ac:dyDescent="0.2">
      <c r="A33" s="88" t="str">
        <f t="shared" ref="A33:B51" si="2">A6</f>
        <v>Oborniki Śląskie</v>
      </c>
      <c r="B33" s="88" t="str">
        <f t="shared" si="2"/>
        <v>rk_01_DW342</v>
      </c>
      <c r="C33" s="241">
        <f t="shared" ref="C33:C51" si="3">SUM(D33:S33,T33:AI33)</f>
        <v>62</v>
      </c>
      <c r="D33" s="249">
        <f>SUMIFS('BAZA DANYCH'!$AA:$AA,'BAZA DANYCH'!$T:$T,D$31,'BAZA DANYCH'!$A:$A,$A33,'BAZA DANYCH'!$F:$F,$B33)</f>
        <v>0</v>
      </c>
      <c r="E33" s="249">
        <f>SUMIFS('BAZA DANYCH'!$AA:$AA,'BAZA DANYCH'!$T:$T,E$31,'BAZA DANYCH'!$A:$A,$A33,'BAZA DANYCH'!$F:$F,$B33)</f>
        <v>0</v>
      </c>
      <c r="F33" s="249">
        <f>SUMIFS('BAZA DANYCH'!$AA:$AA,'BAZA DANYCH'!$T:$T,F$31,'BAZA DANYCH'!$A:$A,$A33,'BAZA DANYCH'!$F:$F,$B33)</f>
        <v>0</v>
      </c>
      <c r="G33" s="249">
        <f>SUMIFS('BAZA DANYCH'!$AA:$AA,'BAZA DANYCH'!$T:$T,G$31,'BAZA DANYCH'!$A:$A,$A33,'BAZA DANYCH'!$F:$F,$B33)</f>
        <v>6</v>
      </c>
      <c r="H33" s="249">
        <f>SUMIFS('BAZA DANYCH'!$AA:$AA,'BAZA DANYCH'!$T:$T,H$31,'BAZA DANYCH'!$A:$A,$A33,'BAZA DANYCH'!$F:$F,$B33)</f>
        <v>0</v>
      </c>
      <c r="I33" s="249">
        <f>SUMIFS('BAZA DANYCH'!$AA:$AA,'BAZA DANYCH'!$T:$T,I$31,'BAZA DANYCH'!$A:$A,$A33,'BAZA DANYCH'!$F:$F,$B33)</f>
        <v>2</v>
      </c>
      <c r="J33" s="249">
        <f>SUMIFS('BAZA DANYCH'!$AA:$AA,'BAZA DANYCH'!$T:$T,J$31,'BAZA DANYCH'!$A:$A,$A33,'BAZA DANYCH'!$F:$F,$B33)</f>
        <v>28</v>
      </c>
      <c r="K33" s="249">
        <f>SUMIFS('BAZA DANYCH'!$AA:$AA,'BAZA DANYCH'!$T:$T,K$31,'BAZA DANYCH'!$A:$A,$A33,'BAZA DANYCH'!$F:$F,$B33)</f>
        <v>6</v>
      </c>
      <c r="L33" s="249">
        <f>SUMIFS('BAZA DANYCH'!$AA:$AA,'BAZA DANYCH'!$T:$T,L$31,'BAZA DANYCH'!$A:$A,$A33,'BAZA DANYCH'!$F:$F,$B33)</f>
        <v>0</v>
      </c>
      <c r="M33" s="249">
        <f>SUMIFS('BAZA DANYCH'!$AA:$AA,'BAZA DANYCH'!$T:$T,M$31,'BAZA DANYCH'!$A:$A,$A33,'BAZA DANYCH'!$F:$F,$B33)</f>
        <v>0</v>
      </c>
      <c r="N33" s="249">
        <f>SUMIFS('BAZA DANYCH'!$AA:$AA,'BAZA DANYCH'!$T:$T,N$31,'BAZA DANYCH'!$A:$A,$A33,'BAZA DANYCH'!$F:$F,$B33)</f>
        <v>0</v>
      </c>
      <c r="O33" s="249">
        <f>SUMIFS('BAZA DANYCH'!$AA:$AA,'BAZA DANYCH'!$T:$T,O$31,'BAZA DANYCH'!$A:$A,$A33,'BAZA DANYCH'!$F:$F,$B33)</f>
        <v>0</v>
      </c>
      <c r="P33" s="249">
        <f>SUMIFS('BAZA DANYCH'!$AA:$AA,'BAZA DANYCH'!$T:$T,P$31,'BAZA DANYCH'!$A:$A,$A33,'BAZA DANYCH'!$F:$F,$B33)</f>
        <v>0</v>
      </c>
      <c r="Q33" s="249">
        <f>SUMIFS('BAZA DANYCH'!$AA:$AA,'BAZA DANYCH'!$T:$T,Q$31,'BAZA DANYCH'!$A:$A,$A33,'BAZA DANYCH'!$F:$F,$B33)</f>
        <v>0</v>
      </c>
      <c r="R33" s="249">
        <f>SUMIFS('BAZA DANYCH'!$AA:$AA,'BAZA DANYCH'!$T:$T,R$31,'BAZA DANYCH'!$A:$A,$A33,'BAZA DANYCH'!$F:$F,$B33)</f>
        <v>0</v>
      </c>
      <c r="S33" s="249">
        <f>SUMIFS('BAZA DANYCH'!$AA:$AA,'BAZA DANYCH'!$T:$T,S$31,'BAZA DANYCH'!$A:$A,$A33,'BAZA DANYCH'!$F:$F,$B33)</f>
        <v>0</v>
      </c>
      <c r="T33" s="249">
        <f>SUMIFS('BAZA DANYCH'!$AA:$AA,'BAZA DANYCH'!$T:$T,T$31,'BAZA DANYCH'!$A:$A,$A33,'BAZA DANYCH'!$F:$F,$B33)</f>
        <v>0</v>
      </c>
      <c r="U33" s="249">
        <f>SUMIFS('BAZA DANYCH'!$AA:$AA,'BAZA DANYCH'!$T:$T,U$31,'BAZA DANYCH'!$A:$A,$A33,'BAZA DANYCH'!$F:$F,$B33)</f>
        <v>2</v>
      </c>
      <c r="V33" s="249">
        <f>SUMIFS('BAZA DANYCH'!$AA:$AA,'BAZA DANYCH'!$T:$T,V$31,'BAZA DANYCH'!$A:$A,$A33,'BAZA DANYCH'!$F:$F,$B33)</f>
        <v>0</v>
      </c>
      <c r="W33" s="249">
        <f>SUMIFS('BAZA DANYCH'!$AA:$AA,'BAZA DANYCH'!$T:$T,W$31,'BAZA DANYCH'!$A:$A,$A33,'BAZA DANYCH'!$F:$F,$B33)</f>
        <v>6</v>
      </c>
      <c r="X33" s="249">
        <f>SUMIFS('BAZA DANYCH'!$AA:$AA,'BAZA DANYCH'!$T:$T,X$31,'BAZA DANYCH'!$A:$A,$A33,'BAZA DANYCH'!$F:$F,$B33)</f>
        <v>0</v>
      </c>
      <c r="Y33" s="249">
        <f>SUMIFS('BAZA DANYCH'!$AA:$AA,'BAZA DANYCH'!$T:$T,Y$31,'BAZA DANYCH'!$A:$A,$A33,'BAZA DANYCH'!$F:$F,$B33)</f>
        <v>0</v>
      </c>
      <c r="Z33" s="249">
        <f>SUMIFS('BAZA DANYCH'!$AA:$AA,'BAZA DANYCH'!$T:$T,Z$31,'BAZA DANYCH'!$A:$A,$A33,'BAZA DANYCH'!$F:$F,$B33)</f>
        <v>6</v>
      </c>
      <c r="AA33" s="249">
        <f>SUMIFS('BAZA DANYCH'!$AA:$AA,'BAZA DANYCH'!$T:$T,AA$31,'BAZA DANYCH'!$A:$A,$A33,'BAZA DANYCH'!$F:$F,$B33)</f>
        <v>6</v>
      </c>
      <c r="AB33" s="249">
        <f>SUMIFS('BAZA DANYCH'!$AA:$AA,'BAZA DANYCH'!$T:$T,AB$31,'BAZA DANYCH'!$A:$A,$A33,'BAZA DANYCH'!$F:$F,$B33)</f>
        <v>0</v>
      </c>
      <c r="AC33" s="249">
        <f>SUMIFS('BAZA DANYCH'!$AA:$AA,'BAZA DANYCH'!$T:$T,AC$31,'BAZA DANYCH'!$A:$A,$A33,'BAZA DANYCH'!$F:$F,$B33)</f>
        <v>0</v>
      </c>
      <c r="AD33" s="249">
        <f>SUMIFS('BAZA DANYCH'!$AA:$AA,'BAZA DANYCH'!$T:$T,AD$31,'BAZA DANYCH'!$A:$A,$A33,'BAZA DANYCH'!$F:$F,$B33)</f>
        <v>0</v>
      </c>
      <c r="AE33" s="249">
        <f>SUMIFS('BAZA DANYCH'!$AA:$AA,'BAZA DANYCH'!$T:$T,AE$31,'BAZA DANYCH'!$A:$A,$A33,'BAZA DANYCH'!$F:$F,$B33)</f>
        <v>0</v>
      </c>
      <c r="AF33" s="249">
        <f>SUMIFS('BAZA DANYCH'!$AA:$AA,'BAZA DANYCH'!$T:$T,AF$31,'BAZA DANYCH'!$A:$A,$A33,'BAZA DANYCH'!$F:$F,$B33)</f>
        <v>0</v>
      </c>
      <c r="AG33" s="249">
        <f>SUMIFS('BAZA DANYCH'!$AA:$AA,'BAZA DANYCH'!$T:$T,AG$31,'BAZA DANYCH'!$A:$A,$A33,'BAZA DANYCH'!$F:$F,$B33)</f>
        <v>0</v>
      </c>
      <c r="AH33" s="249">
        <f>SUMIFS('BAZA DANYCH'!$AA:$AA,'BAZA DANYCH'!$T:$T,AH$31,'BAZA DANYCH'!$A:$A,$A33,'BAZA DANYCH'!$F:$F,$B33)</f>
        <v>0</v>
      </c>
      <c r="AI33" s="249">
        <f>SUMIFS('BAZA DANYCH'!$AA:$AA,'BAZA DANYCH'!$T:$T,AI$31,'BAZA DANYCH'!$A:$A,$A33,'BAZA DANYCH'!$F:$F,$B33)</f>
        <v>0</v>
      </c>
    </row>
    <row r="34" spans="1:35" x14ac:dyDescent="0.2">
      <c r="A34" s="88" t="str">
        <f t="shared" si="2"/>
        <v>Trzebnica</v>
      </c>
      <c r="B34" s="88" t="str">
        <f t="shared" si="2"/>
        <v>rk_02_DK5</v>
      </c>
      <c r="C34" s="241">
        <f t="shared" si="3"/>
        <v>268</v>
      </c>
      <c r="D34" s="249">
        <f>SUMIFS('BAZA DANYCH'!$AA:$AA,'BAZA DANYCH'!$T:$T,D$31,'BAZA DANYCH'!$A:$A,$A34,'BAZA DANYCH'!$F:$F,$B34)</f>
        <v>0</v>
      </c>
      <c r="E34" s="249">
        <f>SUMIFS('BAZA DANYCH'!$AA:$AA,'BAZA DANYCH'!$T:$T,E$31,'BAZA DANYCH'!$A:$A,$A34,'BAZA DANYCH'!$F:$F,$B34)</f>
        <v>0</v>
      </c>
      <c r="F34" s="249">
        <f>SUMIFS('BAZA DANYCH'!$AA:$AA,'BAZA DANYCH'!$T:$T,F$31,'BAZA DANYCH'!$A:$A,$A34,'BAZA DANYCH'!$F:$F,$B34)</f>
        <v>42</v>
      </c>
      <c r="G34" s="249">
        <f>SUMIFS('BAZA DANYCH'!$AA:$AA,'BAZA DANYCH'!$T:$T,G$31,'BAZA DANYCH'!$A:$A,$A34,'BAZA DANYCH'!$F:$F,$B34)</f>
        <v>0</v>
      </c>
      <c r="H34" s="249">
        <f>SUMIFS('BAZA DANYCH'!$AA:$AA,'BAZA DANYCH'!$T:$T,H$31,'BAZA DANYCH'!$A:$A,$A34,'BAZA DANYCH'!$F:$F,$B34)</f>
        <v>0</v>
      </c>
      <c r="I34" s="249">
        <f>SUMIFS('BAZA DANYCH'!$AA:$AA,'BAZA DANYCH'!$T:$T,I$31,'BAZA DANYCH'!$A:$A,$A34,'BAZA DANYCH'!$F:$F,$B34)</f>
        <v>14</v>
      </c>
      <c r="J34" s="249">
        <f>SUMIFS('BAZA DANYCH'!$AA:$AA,'BAZA DANYCH'!$T:$T,J$31,'BAZA DANYCH'!$A:$A,$A34,'BAZA DANYCH'!$F:$F,$B34)</f>
        <v>6</v>
      </c>
      <c r="K34" s="249">
        <f>SUMIFS('BAZA DANYCH'!$AA:$AA,'BAZA DANYCH'!$T:$T,K$31,'BAZA DANYCH'!$A:$A,$A34,'BAZA DANYCH'!$F:$F,$B34)</f>
        <v>6</v>
      </c>
      <c r="L34" s="249">
        <f>SUMIFS('BAZA DANYCH'!$AA:$AA,'BAZA DANYCH'!$T:$T,L$31,'BAZA DANYCH'!$A:$A,$A34,'BAZA DANYCH'!$F:$F,$B34)</f>
        <v>0</v>
      </c>
      <c r="M34" s="249">
        <f>SUMIFS('BAZA DANYCH'!$AA:$AA,'BAZA DANYCH'!$T:$T,M$31,'BAZA DANYCH'!$A:$A,$A34,'BAZA DANYCH'!$F:$F,$B34)</f>
        <v>10</v>
      </c>
      <c r="N34" s="249">
        <f>SUMIFS('BAZA DANYCH'!$AA:$AA,'BAZA DANYCH'!$T:$T,N$31,'BAZA DANYCH'!$A:$A,$A34,'BAZA DANYCH'!$F:$F,$B34)</f>
        <v>0</v>
      </c>
      <c r="O34" s="249">
        <f>SUMIFS('BAZA DANYCH'!$AA:$AA,'BAZA DANYCH'!$T:$T,O$31,'BAZA DANYCH'!$A:$A,$A34,'BAZA DANYCH'!$F:$F,$B34)</f>
        <v>0</v>
      </c>
      <c r="P34" s="249">
        <f>SUMIFS('BAZA DANYCH'!$AA:$AA,'BAZA DANYCH'!$T:$T,P$31,'BAZA DANYCH'!$A:$A,$A34,'BAZA DANYCH'!$F:$F,$B34)</f>
        <v>0</v>
      </c>
      <c r="Q34" s="249">
        <f>SUMIFS('BAZA DANYCH'!$AA:$AA,'BAZA DANYCH'!$T:$T,Q$31,'BAZA DANYCH'!$A:$A,$A34,'BAZA DANYCH'!$F:$F,$B34)</f>
        <v>0</v>
      </c>
      <c r="R34" s="249">
        <f>SUMIFS('BAZA DANYCH'!$AA:$AA,'BAZA DANYCH'!$T:$T,R$31,'BAZA DANYCH'!$A:$A,$A34,'BAZA DANYCH'!$F:$F,$B34)</f>
        <v>0</v>
      </c>
      <c r="S34" s="249">
        <f>SUMIFS('BAZA DANYCH'!$AA:$AA,'BAZA DANYCH'!$T:$T,S$31,'BAZA DANYCH'!$A:$A,$A34,'BAZA DANYCH'!$F:$F,$B34)</f>
        <v>28</v>
      </c>
      <c r="T34" s="249">
        <f>SUMIFS('BAZA DANYCH'!$AA:$AA,'BAZA DANYCH'!$T:$T,T$31,'BAZA DANYCH'!$A:$A,$A34,'BAZA DANYCH'!$F:$F,$B34)</f>
        <v>0</v>
      </c>
      <c r="U34" s="249">
        <f>SUMIFS('BAZA DANYCH'!$AA:$AA,'BAZA DANYCH'!$T:$T,U$31,'BAZA DANYCH'!$A:$A,$A34,'BAZA DANYCH'!$F:$F,$B34)</f>
        <v>0</v>
      </c>
      <c r="V34" s="249">
        <f>SUMIFS('BAZA DANYCH'!$AA:$AA,'BAZA DANYCH'!$T:$T,V$31,'BAZA DANYCH'!$A:$A,$A34,'BAZA DANYCH'!$F:$F,$B34)</f>
        <v>28</v>
      </c>
      <c r="W34" s="249">
        <f>SUMIFS('BAZA DANYCH'!$AA:$AA,'BAZA DANYCH'!$T:$T,W$31,'BAZA DANYCH'!$A:$A,$A34,'BAZA DANYCH'!$F:$F,$B34)</f>
        <v>48</v>
      </c>
      <c r="X34" s="249">
        <f>SUMIFS('BAZA DANYCH'!$AA:$AA,'BAZA DANYCH'!$T:$T,X$31,'BAZA DANYCH'!$A:$A,$A34,'BAZA DANYCH'!$F:$F,$B34)</f>
        <v>0</v>
      </c>
      <c r="Y34" s="249">
        <f>SUMIFS('BAZA DANYCH'!$AA:$AA,'BAZA DANYCH'!$T:$T,Y$31,'BAZA DANYCH'!$A:$A,$A34,'BAZA DANYCH'!$F:$F,$B34)</f>
        <v>28</v>
      </c>
      <c r="Z34" s="249">
        <f>SUMIFS('BAZA DANYCH'!$AA:$AA,'BAZA DANYCH'!$T:$T,Z$31,'BAZA DANYCH'!$A:$A,$A34,'BAZA DANYCH'!$F:$F,$B34)</f>
        <v>14</v>
      </c>
      <c r="AA34" s="249">
        <f>SUMIFS('BAZA DANYCH'!$AA:$AA,'BAZA DANYCH'!$T:$T,AA$31,'BAZA DANYCH'!$A:$A,$A34,'BAZA DANYCH'!$F:$F,$B34)</f>
        <v>0</v>
      </c>
      <c r="AB34" s="249">
        <f>SUMIFS('BAZA DANYCH'!$AA:$AA,'BAZA DANYCH'!$T:$T,AB$31,'BAZA DANYCH'!$A:$A,$A34,'BAZA DANYCH'!$F:$F,$B34)</f>
        <v>0</v>
      </c>
      <c r="AC34" s="249">
        <f>SUMIFS('BAZA DANYCH'!$AA:$AA,'BAZA DANYCH'!$T:$T,AC$31,'BAZA DANYCH'!$A:$A,$A34,'BAZA DANYCH'!$F:$F,$B34)</f>
        <v>6</v>
      </c>
      <c r="AD34" s="249">
        <f>SUMIFS('BAZA DANYCH'!$AA:$AA,'BAZA DANYCH'!$T:$T,AD$31,'BAZA DANYCH'!$A:$A,$A34,'BAZA DANYCH'!$F:$F,$B34)</f>
        <v>0</v>
      </c>
      <c r="AE34" s="249">
        <f>SUMIFS('BAZA DANYCH'!$AA:$AA,'BAZA DANYCH'!$T:$T,AE$31,'BAZA DANYCH'!$A:$A,$A34,'BAZA DANYCH'!$F:$F,$B34)</f>
        <v>6</v>
      </c>
      <c r="AF34" s="249">
        <f>SUMIFS('BAZA DANYCH'!$AA:$AA,'BAZA DANYCH'!$T:$T,AF$31,'BAZA DANYCH'!$A:$A,$A34,'BAZA DANYCH'!$F:$F,$B34)</f>
        <v>8</v>
      </c>
      <c r="AG34" s="249">
        <f>SUMIFS('BAZA DANYCH'!$AA:$AA,'BAZA DANYCH'!$T:$T,AG$31,'BAZA DANYCH'!$A:$A,$A34,'BAZA DANYCH'!$F:$F,$B34)</f>
        <v>0</v>
      </c>
      <c r="AH34" s="249">
        <f>SUMIFS('BAZA DANYCH'!$AA:$AA,'BAZA DANYCH'!$T:$T,AH$31,'BAZA DANYCH'!$A:$A,$A34,'BAZA DANYCH'!$F:$F,$B34)</f>
        <v>0</v>
      </c>
      <c r="AI34" s="249">
        <f>SUMIFS('BAZA DANYCH'!$AA:$AA,'BAZA DANYCH'!$T:$T,AI$31,'BAZA DANYCH'!$A:$A,$A34,'BAZA DANYCH'!$F:$F,$B34)</f>
        <v>24</v>
      </c>
    </row>
    <row r="35" spans="1:35" x14ac:dyDescent="0.2">
      <c r="A35" s="88" t="str">
        <f t="shared" si="2"/>
        <v>Trzebnica</v>
      </c>
      <c r="B35" s="88" t="str">
        <f t="shared" si="2"/>
        <v>rk_03_DK15</v>
      </c>
      <c r="C35" s="241">
        <f t="shared" si="3"/>
        <v>268</v>
      </c>
      <c r="D35" s="249">
        <f>SUMIFS('BAZA DANYCH'!$AA:$AA,'BAZA DANYCH'!$T:$T,D$31,'BAZA DANYCH'!$A:$A,$A35,'BAZA DANYCH'!$F:$F,$B35)</f>
        <v>0</v>
      </c>
      <c r="E35" s="249">
        <f>SUMIFS('BAZA DANYCH'!$AA:$AA,'BAZA DANYCH'!$T:$T,E$31,'BAZA DANYCH'!$A:$A,$A35,'BAZA DANYCH'!$F:$F,$B35)</f>
        <v>0</v>
      </c>
      <c r="F35" s="249">
        <f>SUMIFS('BAZA DANYCH'!$AA:$AA,'BAZA DANYCH'!$T:$T,F$31,'BAZA DANYCH'!$A:$A,$A35,'BAZA DANYCH'!$F:$F,$B35)</f>
        <v>0</v>
      </c>
      <c r="G35" s="249">
        <f>SUMIFS('BAZA DANYCH'!$AA:$AA,'BAZA DANYCH'!$T:$T,G$31,'BAZA DANYCH'!$A:$A,$A35,'BAZA DANYCH'!$F:$F,$B35)</f>
        <v>0</v>
      </c>
      <c r="H35" s="249">
        <f>SUMIFS('BAZA DANYCH'!$AA:$AA,'BAZA DANYCH'!$T:$T,H$31,'BAZA DANYCH'!$A:$A,$A35,'BAZA DANYCH'!$F:$F,$B35)</f>
        <v>0</v>
      </c>
      <c r="I35" s="249">
        <f>SUMIFS('BAZA DANYCH'!$AA:$AA,'BAZA DANYCH'!$T:$T,I$31,'BAZA DANYCH'!$A:$A,$A35,'BAZA DANYCH'!$F:$F,$B35)</f>
        <v>38</v>
      </c>
      <c r="J35" s="249">
        <f>SUMIFS('BAZA DANYCH'!$AA:$AA,'BAZA DANYCH'!$T:$T,J$31,'BAZA DANYCH'!$A:$A,$A35,'BAZA DANYCH'!$F:$F,$B35)</f>
        <v>0</v>
      </c>
      <c r="K35" s="249">
        <f>SUMIFS('BAZA DANYCH'!$AA:$AA,'BAZA DANYCH'!$T:$T,K$31,'BAZA DANYCH'!$A:$A,$A35,'BAZA DANYCH'!$F:$F,$B35)</f>
        <v>10</v>
      </c>
      <c r="L35" s="249">
        <f>SUMIFS('BAZA DANYCH'!$AA:$AA,'BAZA DANYCH'!$T:$T,L$31,'BAZA DANYCH'!$A:$A,$A35,'BAZA DANYCH'!$F:$F,$B35)</f>
        <v>0</v>
      </c>
      <c r="M35" s="249">
        <f>SUMIFS('BAZA DANYCH'!$AA:$AA,'BAZA DANYCH'!$T:$T,M$31,'BAZA DANYCH'!$A:$A,$A35,'BAZA DANYCH'!$F:$F,$B35)</f>
        <v>0</v>
      </c>
      <c r="N35" s="249">
        <f>SUMIFS('BAZA DANYCH'!$AA:$AA,'BAZA DANYCH'!$T:$T,N$31,'BAZA DANYCH'!$A:$A,$A35,'BAZA DANYCH'!$F:$F,$B35)</f>
        <v>0</v>
      </c>
      <c r="O35" s="249">
        <f>SUMIFS('BAZA DANYCH'!$AA:$AA,'BAZA DANYCH'!$T:$T,O$31,'BAZA DANYCH'!$A:$A,$A35,'BAZA DANYCH'!$F:$F,$B35)</f>
        <v>0</v>
      </c>
      <c r="P35" s="249">
        <f>SUMIFS('BAZA DANYCH'!$AA:$AA,'BAZA DANYCH'!$T:$T,P$31,'BAZA DANYCH'!$A:$A,$A35,'BAZA DANYCH'!$F:$F,$B35)</f>
        <v>0</v>
      </c>
      <c r="Q35" s="249">
        <f>SUMIFS('BAZA DANYCH'!$AA:$AA,'BAZA DANYCH'!$T:$T,Q$31,'BAZA DANYCH'!$A:$A,$A35,'BAZA DANYCH'!$F:$F,$B35)</f>
        <v>10</v>
      </c>
      <c r="R35" s="249">
        <f>SUMIFS('BAZA DANYCH'!$AA:$AA,'BAZA DANYCH'!$T:$T,R$31,'BAZA DANYCH'!$A:$A,$A35,'BAZA DANYCH'!$F:$F,$B35)</f>
        <v>28</v>
      </c>
      <c r="S35" s="249">
        <f>SUMIFS('BAZA DANYCH'!$AA:$AA,'BAZA DANYCH'!$T:$T,S$31,'BAZA DANYCH'!$A:$A,$A35,'BAZA DANYCH'!$F:$F,$B35)</f>
        <v>0</v>
      </c>
      <c r="T35" s="249">
        <f>SUMIFS('BAZA DANYCH'!$AA:$AA,'BAZA DANYCH'!$T:$T,T$31,'BAZA DANYCH'!$A:$A,$A35,'BAZA DANYCH'!$F:$F,$B35)</f>
        <v>50</v>
      </c>
      <c r="U35" s="249">
        <f>SUMIFS('BAZA DANYCH'!$AA:$AA,'BAZA DANYCH'!$T:$T,U$31,'BAZA DANYCH'!$A:$A,$A35,'BAZA DANYCH'!$F:$F,$B35)</f>
        <v>0</v>
      </c>
      <c r="V35" s="249">
        <f>SUMIFS('BAZA DANYCH'!$AA:$AA,'BAZA DANYCH'!$T:$T,V$31,'BAZA DANYCH'!$A:$A,$A35,'BAZA DANYCH'!$F:$F,$B35)</f>
        <v>0</v>
      </c>
      <c r="W35" s="249">
        <f>SUMIFS('BAZA DANYCH'!$AA:$AA,'BAZA DANYCH'!$T:$T,W$31,'BAZA DANYCH'!$A:$A,$A35,'BAZA DANYCH'!$F:$F,$B35)</f>
        <v>0</v>
      </c>
      <c r="X35" s="249">
        <f>SUMIFS('BAZA DANYCH'!$AA:$AA,'BAZA DANYCH'!$T:$T,X$31,'BAZA DANYCH'!$A:$A,$A35,'BAZA DANYCH'!$F:$F,$B35)</f>
        <v>68</v>
      </c>
      <c r="Y35" s="249">
        <f>SUMIFS('BAZA DANYCH'!$AA:$AA,'BAZA DANYCH'!$T:$T,Y$31,'BAZA DANYCH'!$A:$A,$A35,'BAZA DANYCH'!$F:$F,$B35)</f>
        <v>0</v>
      </c>
      <c r="Z35" s="249">
        <f>SUMIFS('BAZA DANYCH'!$AA:$AA,'BAZA DANYCH'!$T:$T,Z$31,'BAZA DANYCH'!$A:$A,$A35,'BAZA DANYCH'!$F:$F,$B35)</f>
        <v>0</v>
      </c>
      <c r="AA35" s="249">
        <f>SUMIFS('BAZA DANYCH'!$AA:$AA,'BAZA DANYCH'!$T:$T,AA$31,'BAZA DANYCH'!$A:$A,$A35,'BAZA DANYCH'!$F:$F,$B35)</f>
        <v>46</v>
      </c>
      <c r="AB35" s="249">
        <f>SUMIFS('BAZA DANYCH'!$AA:$AA,'BAZA DANYCH'!$T:$T,AB$31,'BAZA DANYCH'!$A:$A,$A35,'BAZA DANYCH'!$F:$F,$B35)</f>
        <v>0</v>
      </c>
      <c r="AC35" s="249">
        <f>SUMIFS('BAZA DANYCH'!$AA:$AA,'BAZA DANYCH'!$T:$T,AC$31,'BAZA DANYCH'!$A:$A,$A35,'BAZA DANYCH'!$F:$F,$B35)</f>
        <v>0</v>
      </c>
      <c r="AD35" s="249">
        <f>SUMIFS('BAZA DANYCH'!$AA:$AA,'BAZA DANYCH'!$T:$T,AD$31,'BAZA DANYCH'!$A:$A,$A35,'BAZA DANYCH'!$F:$F,$B35)</f>
        <v>8</v>
      </c>
      <c r="AE35" s="249">
        <f>SUMIFS('BAZA DANYCH'!$AA:$AA,'BAZA DANYCH'!$T:$T,AE$31,'BAZA DANYCH'!$A:$A,$A35,'BAZA DANYCH'!$F:$F,$B35)</f>
        <v>0</v>
      </c>
      <c r="AF35" s="249">
        <f>SUMIFS('BAZA DANYCH'!$AA:$AA,'BAZA DANYCH'!$T:$T,AF$31,'BAZA DANYCH'!$A:$A,$A35,'BAZA DANYCH'!$F:$F,$B35)</f>
        <v>0</v>
      </c>
      <c r="AG35" s="249">
        <f>SUMIFS('BAZA DANYCH'!$AA:$AA,'BAZA DANYCH'!$T:$T,AG$31,'BAZA DANYCH'!$A:$A,$A35,'BAZA DANYCH'!$F:$F,$B35)</f>
        <v>0</v>
      </c>
      <c r="AH35" s="249">
        <f>SUMIFS('BAZA DANYCH'!$AA:$AA,'BAZA DANYCH'!$T:$T,AH$31,'BAZA DANYCH'!$A:$A,$A35,'BAZA DANYCH'!$F:$F,$B35)</f>
        <v>0</v>
      </c>
      <c r="AI35" s="249">
        <f>SUMIFS('BAZA DANYCH'!$AA:$AA,'BAZA DANYCH'!$T:$T,AI$31,'BAZA DANYCH'!$A:$A,$A35,'BAZA DANYCH'!$F:$F,$B35)</f>
        <v>10</v>
      </c>
    </row>
    <row r="36" spans="1:35" x14ac:dyDescent="0.2">
      <c r="A36" s="88" t="str">
        <f t="shared" si="2"/>
        <v>Trzebnica</v>
      </c>
      <c r="B36" s="88" t="str">
        <f t="shared" si="2"/>
        <v>rk_04_DW340</v>
      </c>
      <c r="C36" s="241">
        <f t="shared" si="3"/>
        <v>184</v>
      </c>
      <c r="D36" s="249">
        <f>SUMIFS('BAZA DANYCH'!$AA:$AA,'BAZA DANYCH'!$T:$T,D$31,'BAZA DANYCH'!$A:$A,$A36,'BAZA DANYCH'!$F:$F,$B36)</f>
        <v>0</v>
      </c>
      <c r="E36" s="249">
        <f>SUMIFS('BAZA DANYCH'!$AA:$AA,'BAZA DANYCH'!$T:$T,E$31,'BAZA DANYCH'!$A:$A,$A36,'BAZA DANYCH'!$F:$F,$B36)</f>
        <v>20</v>
      </c>
      <c r="F36" s="249">
        <f>SUMIFS('BAZA DANYCH'!$AA:$AA,'BAZA DANYCH'!$T:$T,F$31,'BAZA DANYCH'!$A:$A,$A36,'BAZA DANYCH'!$F:$F,$B36)</f>
        <v>2</v>
      </c>
      <c r="G36" s="249">
        <f>SUMIFS('BAZA DANYCH'!$AA:$AA,'BAZA DANYCH'!$T:$T,G$31,'BAZA DANYCH'!$A:$A,$A36,'BAZA DANYCH'!$F:$F,$B36)</f>
        <v>0</v>
      </c>
      <c r="H36" s="249">
        <f>SUMIFS('BAZA DANYCH'!$AA:$AA,'BAZA DANYCH'!$T:$T,H$31,'BAZA DANYCH'!$A:$A,$A36,'BAZA DANYCH'!$F:$F,$B36)</f>
        <v>10</v>
      </c>
      <c r="I36" s="249">
        <f>SUMIFS('BAZA DANYCH'!$AA:$AA,'BAZA DANYCH'!$T:$T,I$31,'BAZA DANYCH'!$A:$A,$A36,'BAZA DANYCH'!$F:$F,$B36)</f>
        <v>2</v>
      </c>
      <c r="J36" s="249">
        <f>SUMIFS('BAZA DANYCH'!$AA:$AA,'BAZA DANYCH'!$T:$T,J$31,'BAZA DANYCH'!$A:$A,$A36,'BAZA DANYCH'!$F:$F,$B36)</f>
        <v>20</v>
      </c>
      <c r="K36" s="249">
        <f>SUMIFS('BAZA DANYCH'!$AA:$AA,'BAZA DANYCH'!$T:$T,K$31,'BAZA DANYCH'!$A:$A,$A36,'BAZA DANYCH'!$F:$F,$B36)</f>
        <v>10</v>
      </c>
      <c r="L36" s="249">
        <f>SUMIFS('BAZA DANYCH'!$AA:$AA,'BAZA DANYCH'!$T:$T,L$31,'BAZA DANYCH'!$A:$A,$A36,'BAZA DANYCH'!$F:$F,$B36)</f>
        <v>2</v>
      </c>
      <c r="M36" s="249">
        <f>SUMIFS('BAZA DANYCH'!$AA:$AA,'BAZA DANYCH'!$T:$T,M$31,'BAZA DANYCH'!$A:$A,$A36,'BAZA DANYCH'!$F:$F,$B36)</f>
        <v>12</v>
      </c>
      <c r="N36" s="249">
        <f>SUMIFS('BAZA DANYCH'!$AA:$AA,'BAZA DANYCH'!$T:$T,N$31,'BAZA DANYCH'!$A:$A,$A36,'BAZA DANYCH'!$F:$F,$B36)</f>
        <v>0</v>
      </c>
      <c r="O36" s="249">
        <f>SUMIFS('BAZA DANYCH'!$AA:$AA,'BAZA DANYCH'!$T:$T,O$31,'BAZA DANYCH'!$A:$A,$A36,'BAZA DANYCH'!$F:$F,$B36)</f>
        <v>10</v>
      </c>
      <c r="P36" s="249">
        <f>SUMIFS('BAZA DANYCH'!$AA:$AA,'BAZA DANYCH'!$T:$T,P$31,'BAZA DANYCH'!$A:$A,$A36,'BAZA DANYCH'!$F:$F,$B36)</f>
        <v>0</v>
      </c>
      <c r="Q36" s="249">
        <f>SUMIFS('BAZA DANYCH'!$AA:$AA,'BAZA DANYCH'!$T:$T,Q$31,'BAZA DANYCH'!$A:$A,$A36,'BAZA DANYCH'!$F:$F,$B36)</f>
        <v>10</v>
      </c>
      <c r="R36" s="249">
        <f>SUMIFS('BAZA DANYCH'!$AA:$AA,'BAZA DANYCH'!$T:$T,R$31,'BAZA DANYCH'!$A:$A,$A36,'BAZA DANYCH'!$F:$F,$B36)</f>
        <v>0</v>
      </c>
      <c r="S36" s="249">
        <f>SUMIFS('BAZA DANYCH'!$AA:$AA,'BAZA DANYCH'!$T:$T,S$31,'BAZA DANYCH'!$A:$A,$A36,'BAZA DANYCH'!$F:$F,$B36)</f>
        <v>10</v>
      </c>
      <c r="T36" s="249">
        <f>SUMIFS('BAZA DANYCH'!$AA:$AA,'BAZA DANYCH'!$T:$T,T$31,'BAZA DANYCH'!$A:$A,$A36,'BAZA DANYCH'!$F:$F,$B36)</f>
        <v>0</v>
      </c>
      <c r="U36" s="249">
        <f>SUMIFS('BAZA DANYCH'!$AA:$AA,'BAZA DANYCH'!$T:$T,U$31,'BAZA DANYCH'!$A:$A,$A36,'BAZA DANYCH'!$F:$F,$B36)</f>
        <v>0</v>
      </c>
      <c r="V36" s="249">
        <f>SUMIFS('BAZA DANYCH'!$AA:$AA,'BAZA DANYCH'!$T:$T,V$31,'BAZA DANYCH'!$A:$A,$A36,'BAZA DANYCH'!$F:$F,$B36)</f>
        <v>12</v>
      </c>
      <c r="W36" s="249">
        <f>SUMIFS('BAZA DANYCH'!$AA:$AA,'BAZA DANYCH'!$T:$T,W$31,'BAZA DANYCH'!$A:$A,$A36,'BAZA DANYCH'!$F:$F,$B36)</f>
        <v>4</v>
      </c>
      <c r="X36" s="249">
        <f>SUMIFS('BAZA DANYCH'!$AA:$AA,'BAZA DANYCH'!$T:$T,X$31,'BAZA DANYCH'!$A:$A,$A36,'BAZA DANYCH'!$F:$F,$B36)</f>
        <v>2</v>
      </c>
      <c r="Y36" s="249">
        <f>SUMIFS('BAZA DANYCH'!$AA:$AA,'BAZA DANYCH'!$T:$T,Y$31,'BAZA DANYCH'!$A:$A,$A36,'BAZA DANYCH'!$F:$F,$B36)</f>
        <v>0</v>
      </c>
      <c r="Z36" s="249">
        <f>SUMIFS('BAZA DANYCH'!$AA:$AA,'BAZA DANYCH'!$T:$T,Z$31,'BAZA DANYCH'!$A:$A,$A36,'BAZA DANYCH'!$F:$F,$B36)</f>
        <v>10</v>
      </c>
      <c r="AA36" s="249">
        <f>SUMIFS('BAZA DANYCH'!$AA:$AA,'BAZA DANYCH'!$T:$T,AA$31,'BAZA DANYCH'!$A:$A,$A36,'BAZA DANYCH'!$F:$F,$B36)</f>
        <v>20</v>
      </c>
      <c r="AB36" s="249">
        <f>SUMIFS('BAZA DANYCH'!$AA:$AA,'BAZA DANYCH'!$T:$T,AB$31,'BAZA DANYCH'!$A:$A,$A36,'BAZA DANYCH'!$F:$F,$B36)</f>
        <v>10</v>
      </c>
      <c r="AC36" s="249">
        <f>SUMIFS('BAZA DANYCH'!$AA:$AA,'BAZA DANYCH'!$T:$T,AC$31,'BAZA DANYCH'!$A:$A,$A36,'BAZA DANYCH'!$F:$F,$B36)</f>
        <v>0</v>
      </c>
      <c r="AD36" s="249">
        <f>SUMIFS('BAZA DANYCH'!$AA:$AA,'BAZA DANYCH'!$T:$T,AD$31,'BAZA DANYCH'!$A:$A,$A36,'BAZA DANYCH'!$F:$F,$B36)</f>
        <v>18</v>
      </c>
      <c r="AE36" s="249">
        <f>SUMIFS('BAZA DANYCH'!$AA:$AA,'BAZA DANYCH'!$T:$T,AE$31,'BAZA DANYCH'!$A:$A,$A36,'BAZA DANYCH'!$F:$F,$B36)</f>
        <v>0</v>
      </c>
      <c r="AF36" s="249">
        <f>SUMIFS('BAZA DANYCH'!$AA:$AA,'BAZA DANYCH'!$T:$T,AF$31,'BAZA DANYCH'!$A:$A,$A36,'BAZA DANYCH'!$F:$F,$B36)</f>
        <v>0</v>
      </c>
      <c r="AG36" s="249">
        <f>SUMIFS('BAZA DANYCH'!$AA:$AA,'BAZA DANYCH'!$T:$T,AG$31,'BAZA DANYCH'!$A:$A,$A36,'BAZA DANYCH'!$F:$F,$B36)</f>
        <v>0</v>
      </c>
      <c r="AH36" s="249">
        <f>SUMIFS('BAZA DANYCH'!$AA:$AA,'BAZA DANYCH'!$T:$T,AH$31,'BAZA DANYCH'!$A:$A,$A36,'BAZA DANYCH'!$F:$F,$B36)</f>
        <v>0</v>
      </c>
      <c r="AI36" s="249">
        <f>SUMIFS('BAZA DANYCH'!$AA:$AA,'BAZA DANYCH'!$T:$T,AI$31,'BAZA DANYCH'!$A:$A,$A36,'BAZA DANYCH'!$F:$F,$B36)</f>
        <v>0</v>
      </c>
    </row>
    <row r="37" spans="1:35" x14ac:dyDescent="0.2">
      <c r="A37" s="88" t="str">
        <f t="shared" si="2"/>
        <v>Oleśnica</v>
      </c>
      <c r="B37" s="88" t="str">
        <f t="shared" si="2"/>
        <v>rk_05_DW340</v>
      </c>
      <c r="C37" s="241">
        <f t="shared" si="3"/>
        <v>146</v>
      </c>
      <c r="D37" s="249">
        <f>SUMIFS('BAZA DANYCH'!$AA:$AA,'BAZA DANYCH'!$T:$T,D$31,'BAZA DANYCH'!$A:$A,$A37,'BAZA DANYCH'!$F:$F,$B37)</f>
        <v>8</v>
      </c>
      <c r="E37" s="249">
        <f>SUMIFS('BAZA DANYCH'!$AA:$AA,'BAZA DANYCH'!$T:$T,E$31,'BAZA DANYCH'!$A:$A,$A37,'BAZA DANYCH'!$F:$F,$B37)</f>
        <v>0</v>
      </c>
      <c r="F37" s="249">
        <f>SUMIFS('BAZA DANYCH'!$AA:$AA,'BAZA DANYCH'!$T:$T,F$31,'BAZA DANYCH'!$A:$A,$A37,'BAZA DANYCH'!$F:$F,$B37)</f>
        <v>0</v>
      </c>
      <c r="G37" s="249">
        <f>SUMIFS('BAZA DANYCH'!$AA:$AA,'BAZA DANYCH'!$T:$T,G$31,'BAZA DANYCH'!$A:$A,$A37,'BAZA DANYCH'!$F:$F,$B37)</f>
        <v>8</v>
      </c>
      <c r="H37" s="249">
        <f>SUMIFS('BAZA DANYCH'!$AA:$AA,'BAZA DANYCH'!$T:$T,H$31,'BAZA DANYCH'!$A:$A,$A37,'BAZA DANYCH'!$F:$F,$B37)</f>
        <v>18</v>
      </c>
      <c r="I37" s="249">
        <f>SUMIFS('BAZA DANYCH'!$AA:$AA,'BAZA DANYCH'!$T:$T,I$31,'BAZA DANYCH'!$A:$A,$A37,'BAZA DANYCH'!$F:$F,$B37)</f>
        <v>8</v>
      </c>
      <c r="J37" s="249">
        <f>SUMIFS('BAZA DANYCH'!$AA:$AA,'BAZA DANYCH'!$T:$T,J$31,'BAZA DANYCH'!$A:$A,$A37,'BAZA DANYCH'!$F:$F,$B37)</f>
        <v>26</v>
      </c>
      <c r="K37" s="249">
        <f>SUMIFS('BAZA DANYCH'!$AA:$AA,'BAZA DANYCH'!$T:$T,K$31,'BAZA DANYCH'!$A:$A,$A37,'BAZA DANYCH'!$F:$F,$B37)</f>
        <v>0</v>
      </c>
      <c r="L37" s="249">
        <f>SUMIFS('BAZA DANYCH'!$AA:$AA,'BAZA DANYCH'!$T:$T,L$31,'BAZA DANYCH'!$A:$A,$A37,'BAZA DANYCH'!$F:$F,$B37)</f>
        <v>0</v>
      </c>
      <c r="M37" s="249">
        <f>SUMIFS('BAZA DANYCH'!$AA:$AA,'BAZA DANYCH'!$T:$T,M$31,'BAZA DANYCH'!$A:$A,$A37,'BAZA DANYCH'!$F:$F,$B37)</f>
        <v>0</v>
      </c>
      <c r="N37" s="249">
        <f>SUMIFS('BAZA DANYCH'!$AA:$AA,'BAZA DANYCH'!$T:$T,N$31,'BAZA DANYCH'!$A:$A,$A37,'BAZA DANYCH'!$F:$F,$B37)</f>
        <v>0</v>
      </c>
      <c r="O37" s="249">
        <f>SUMIFS('BAZA DANYCH'!$AA:$AA,'BAZA DANYCH'!$T:$T,O$31,'BAZA DANYCH'!$A:$A,$A37,'BAZA DANYCH'!$F:$F,$B37)</f>
        <v>0</v>
      </c>
      <c r="P37" s="249">
        <f>SUMIFS('BAZA DANYCH'!$AA:$AA,'BAZA DANYCH'!$T:$T,P$31,'BAZA DANYCH'!$A:$A,$A37,'BAZA DANYCH'!$F:$F,$B37)</f>
        <v>18</v>
      </c>
      <c r="Q37" s="249">
        <f>SUMIFS('BAZA DANYCH'!$AA:$AA,'BAZA DANYCH'!$T:$T,Q$31,'BAZA DANYCH'!$A:$A,$A37,'BAZA DANYCH'!$F:$F,$B37)</f>
        <v>8</v>
      </c>
      <c r="R37" s="249">
        <f>SUMIFS('BAZA DANYCH'!$AA:$AA,'BAZA DANYCH'!$T:$T,R$31,'BAZA DANYCH'!$A:$A,$A37,'BAZA DANYCH'!$F:$F,$B37)</f>
        <v>0</v>
      </c>
      <c r="S37" s="249">
        <f>SUMIFS('BAZA DANYCH'!$AA:$AA,'BAZA DANYCH'!$T:$T,S$31,'BAZA DANYCH'!$A:$A,$A37,'BAZA DANYCH'!$F:$F,$B37)</f>
        <v>0</v>
      </c>
      <c r="T37" s="249">
        <f>SUMIFS('BAZA DANYCH'!$AA:$AA,'BAZA DANYCH'!$T:$T,T$31,'BAZA DANYCH'!$A:$A,$A37,'BAZA DANYCH'!$F:$F,$B37)</f>
        <v>0</v>
      </c>
      <c r="U37" s="249">
        <f>SUMIFS('BAZA DANYCH'!$AA:$AA,'BAZA DANYCH'!$T:$T,U$31,'BAZA DANYCH'!$A:$A,$A37,'BAZA DANYCH'!$F:$F,$B37)</f>
        <v>0</v>
      </c>
      <c r="V37" s="249">
        <f>SUMIFS('BAZA DANYCH'!$AA:$AA,'BAZA DANYCH'!$T:$T,V$31,'BAZA DANYCH'!$A:$A,$A37,'BAZA DANYCH'!$F:$F,$B37)</f>
        <v>26</v>
      </c>
      <c r="W37" s="249">
        <f>SUMIFS('BAZA DANYCH'!$AA:$AA,'BAZA DANYCH'!$T:$T,W$31,'BAZA DANYCH'!$A:$A,$A37,'BAZA DANYCH'!$F:$F,$B37)</f>
        <v>0</v>
      </c>
      <c r="X37" s="249">
        <f>SUMIFS('BAZA DANYCH'!$AA:$AA,'BAZA DANYCH'!$T:$T,X$31,'BAZA DANYCH'!$A:$A,$A37,'BAZA DANYCH'!$F:$F,$B37)</f>
        <v>0</v>
      </c>
      <c r="Y37" s="249">
        <f>SUMIFS('BAZA DANYCH'!$AA:$AA,'BAZA DANYCH'!$T:$T,Y$31,'BAZA DANYCH'!$A:$A,$A37,'BAZA DANYCH'!$F:$F,$B37)</f>
        <v>8</v>
      </c>
      <c r="Z37" s="249">
        <f>SUMIFS('BAZA DANYCH'!$AA:$AA,'BAZA DANYCH'!$T:$T,Z$31,'BAZA DANYCH'!$A:$A,$A37,'BAZA DANYCH'!$F:$F,$B37)</f>
        <v>0</v>
      </c>
      <c r="AA37" s="249">
        <f>SUMIFS('BAZA DANYCH'!$AA:$AA,'BAZA DANYCH'!$T:$T,AA$31,'BAZA DANYCH'!$A:$A,$A37,'BAZA DANYCH'!$F:$F,$B37)</f>
        <v>8</v>
      </c>
      <c r="AB37" s="249">
        <f>SUMIFS('BAZA DANYCH'!$AA:$AA,'BAZA DANYCH'!$T:$T,AB$31,'BAZA DANYCH'!$A:$A,$A37,'BAZA DANYCH'!$F:$F,$B37)</f>
        <v>0</v>
      </c>
      <c r="AC37" s="249">
        <f>SUMIFS('BAZA DANYCH'!$AA:$AA,'BAZA DANYCH'!$T:$T,AC$31,'BAZA DANYCH'!$A:$A,$A37,'BAZA DANYCH'!$F:$F,$B37)</f>
        <v>0</v>
      </c>
      <c r="AD37" s="249">
        <f>SUMIFS('BAZA DANYCH'!$AA:$AA,'BAZA DANYCH'!$T:$T,AD$31,'BAZA DANYCH'!$A:$A,$A37,'BAZA DANYCH'!$F:$F,$B37)</f>
        <v>8</v>
      </c>
      <c r="AE37" s="249">
        <f>SUMIFS('BAZA DANYCH'!$AA:$AA,'BAZA DANYCH'!$T:$T,AE$31,'BAZA DANYCH'!$A:$A,$A37,'BAZA DANYCH'!$F:$F,$B37)</f>
        <v>0</v>
      </c>
      <c r="AF37" s="249">
        <f>SUMIFS('BAZA DANYCH'!$AA:$AA,'BAZA DANYCH'!$T:$T,AF$31,'BAZA DANYCH'!$A:$A,$A37,'BAZA DANYCH'!$F:$F,$B37)</f>
        <v>0</v>
      </c>
      <c r="AG37" s="249">
        <f>SUMIFS('BAZA DANYCH'!$AA:$AA,'BAZA DANYCH'!$T:$T,AG$31,'BAZA DANYCH'!$A:$A,$A37,'BAZA DANYCH'!$F:$F,$B37)</f>
        <v>0</v>
      </c>
      <c r="AH37" s="249">
        <f>SUMIFS('BAZA DANYCH'!$AA:$AA,'BAZA DANYCH'!$T:$T,AH$31,'BAZA DANYCH'!$A:$A,$A37,'BAZA DANYCH'!$F:$F,$B37)</f>
        <v>2</v>
      </c>
      <c r="AI37" s="249">
        <f>SUMIFS('BAZA DANYCH'!$AA:$AA,'BAZA DANYCH'!$T:$T,AI$31,'BAZA DANYCH'!$A:$A,$A37,'BAZA DANYCH'!$F:$F,$B37)</f>
        <v>0</v>
      </c>
    </row>
    <row r="38" spans="1:35" x14ac:dyDescent="0.2">
      <c r="A38" s="88" t="str">
        <f t="shared" si="2"/>
        <v>Oleśnica</v>
      </c>
      <c r="B38" s="88" t="str">
        <f t="shared" si="2"/>
        <v>rk_06</v>
      </c>
      <c r="C38" s="241">
        <f t="shared" si="3"/>
        <v>1119</v>
      </c>
      <c r="D38" s="249">
        <f>SUMIFS('BAZA DANYCH'!$AA:$AA,'BAZA DANYCH'!$T:$T,D$31,'BAZA DANYCH'!$A:$A,$A38,'BAZA DANYCH'!$F:$F,$B38)</f>
        <v>78</v>
      </c>
      <c r="E38" s="249">
        <f>SUMIFS('BAZA DANYCH'!$AA:$AA,'BAZA DANYCH'!$T:$T,E$31,'BAZA DANYCH'!$A:$A,$A38,'BAZA DANYCH'!$F:$F,$B38)</f>
        <v>0</v>
      </c>
      <c r="F38" s="249">
        <f>SUMIFS('BAZA DANYCH'!$AA:$AA,'BAZA DANYCH'!$T:$T,F$31,'BAZA DANYCH'!$A:$A,$A38,'BAZA DANYCH'!$F:$F,$B38)</f>
        <v>50</v>
      </c>
      <c r="G38" s="249">
        <f>SUMIFS('BAZA DANYCH'!$AA:$AA,'BAZA DANYCH'!$T:$T,G$31,'BAZA DANYCH'!$A:$A,$A38,'BAZA DANYCH'!$F:$F,$B38)</f>
        <v>50</v>
      </c>
      <c r="H38" s="249">
        <f>SUMIFS('BAZA DANYCH'!$AA:$AA,'BAZA DANYCH'!$T:$T,H$31,'BAZA DANYCH'!$A:$A,$A38,'BAZA DANYCH'!$F:$F,$B38)</f>
        <v>24</v>
      </c>
      <c r="I38" s="249">
        <f>SUMIFS('BAZA DANYCH'!$AA:$AA,'BAZA DANYCH'!$T:$T,I$31,'BAZA DANYCH'!$A:$A,$A38,'BAZA DANYCH'!$F:$F,$B38)</f>
        <v>28</v>
      </c>
      <c r="J38" s="249">
        <f>SUMIFS('BAZA DANYCH'!$AA:$AA,'BAZA DANYCH'!$T:$T,J$31,'BAZA DANYCH'!$A:$A,$A38,'BAZA DANYCH'!$F:$F,$B38)</f>
        <v>28</v>
      </c>
      <c r="K38" s="249">
        <f>SUMIFS('BAZA DANYCH'!$AA:$AA,'BAZA DANYCH'!$T:$T,K$31,'BAZA DANYCH'!$A:$A,$A38,'BAZA DANYCH'!$F:$F,$B38)</f>
        <v>31</v>
      </c>
      <c r="L38" s="249">
        <f>SUMIFS('BAZA DANYCH'!$AA:$AA,'BAZA DANYCH'!$T:$T,L$31,'BAZA DANYCH'!$A:$A,$A38,'BAZA DANYCH'!$F:$F,$B38)</f>
        <v>0</v>
      </c>
      <c r="M38" s="249">
        <f>SUMIFS('BAZA DANYCH'!$AA:$AA,'BAZA DANYCH'!$T:$T,M$31,'BAZA DANYCH'!$A:$A,$A38,'BAZA DANYCH'!$F:$F,$B38)</f>
        <v>50</v>
      </c>
      <c r="N38" s="249">
        <f>SUMIFS('BAZA DANYCH'!$AA:$AA,'BAZA DANYCH'!$T:$T,N$31,'BAZA DANYCH'!$A:$A,$A38,'BAZA DANYCH'!$F:$F,$B38)</f>
        <v>100</v>
      </c>
      <c r="O38" s="249">
        <f>SUMIFS('BAZA DANYCH'!$AA:$AA,'BAZA DANYCH'!$T:$T,O$31,'BAZA DANYCH'!$A:$A,$A38,'BAZA DANYCH'!$F:$F,$B38)</f>
        <v>10</v>
      </c>
      <c r="P38" s="249">
        <f>SUMIFS('BAZA DANYCH'!$AA:$AA,'BAZA DANYCH'!$T:$T,P$31,'BAZA DANYCH'!$A:$A,$A38,'BAZA DANYCH'!$F:$F,$B38)</f>
        <v>28</v>
      </c>
      <c r="Q38" s="249">
        <f>SUMIFS('BAZA DANYCH'!$AA:$AA,'BAZA DANYCH'!$T:$T,Q$31,'BAZA DANYCH'!$A:$A,$A38,'BAZA DANYCH'!$F:$F,$B38)</f>
        <v>0</v>
      </c>
      <c r="R38" s="249">
        <f>SUMIFS('BAZA DANYCH'!$AA:$AA,'BAZA DANYCH'!$T:$T,R$31,'BAZA DANYCH'!$A:$A,$A38,'BAZA DANYCH'!$F:$F,$B38)</f>
        <v>0</v>
      </c>
      <c r="S38" s="249">
        <f>SUMIFS('BAZA DANYCH'!$AA:$AA,'BAZA DANYCH'!$T:$T,S$31,'BAZA DANYCH'!$A:$A,$A38,'BAZA DANYCH'!$F:$F,$B38)</f>
        <v>0</v>
      </c>
      <c r="T38" s="249">
        <f>SUMIFS('BAZA DANYCH'!$AA:$AA,'BAZA DANYCH'!$T:$T,T$31,'BAZA DANYCH'!$A:$A,$A38,'BAZA DANYCH'!$F:$F,$B38)</f>
        <v>106</v>
      </c>
      <c r="U38" s="249">
        <f>SUMIFS('BAZA DANYCH'!$AA:$AA,'BAZA DANYCH'!$T:$T,U$31,'BAZA DANYCH'!$A:$A,$A38,'BAZA DANYCH'!$F:$F,$B38)</f>
        <v>0</v>
      </c>
      <c r="V38" s="249">
        <f>SUMIFS('BAZA DANYCH'!$AA:$AA,'BAZA DANYCH'!$T:$T,V$31,'BAZA DANYCH'!$A:$A,$A38,'BAZA DANYCH'!$F:$F,$B38)</f>
        <v>50</v>
      </c>
      <c r="W38" s="249">
        <f>SUMIFS('BAZA DANYCH'!$AA:$AA,'BAZA DANYCH'!$T:$T,W$31,'BAZA DANYCH'!$A:$A,$A38,'BAZA DANYCH'!$F:$F,$B38)</f>
        <v>18</v>
      </c>
      <c r="X38" s="249">
        <f>SUMIFS('BAZA DANYCH'!$AA:$AA,'BAZA DANYCH'!$T:$T,X$31,'BAZA DANYCH'!$A:$A,$A38,'BAZA DANYCH'!$F:$F,$B38)</f>
        <v>84</v>
      </c>
      <c r="Y38" s="249">
        <f>SUMIFS('BAZA DANYCH'!$AA:$AA,'BAZA DANYCH'!$T:$T,Y$31,'BAZA DANYCH'!$A:$A,$A38,'BAZA DANYCH'!$F:$F,$B38)</f>
        <v>0</v>
      </c>
      <c r="Z38" s="249">
        <f>SUMIFS('BAZA DANYCH'!$AA:$AA,'BAZA DANYCH'!$T:$T,Z$31,'BAZA DANYCH'!$A:$A,$A38,'BAZA DANYCH'!$F:$F,$B38)</f>
        <v>50</v>
      </c>
      <c r="AA38" s="249">
        <f>SUMIFS('BAZA DANYCH'!$AA:$AA,'BAZA DANYCH'!$T:$T,AA$31,'BAZA DANYCH'!$A:$A,$A38,'BAZA DANYCH'!$F:$F,$B38)</f>
        <v>28</v>
      </c>
      <c r="AB38" s="249">
        <f>SUMIFS('BAZA DANYCH'!$AA:$AA,'BAZA DANYCH'!$T:$T,AB$31,'BAZA DANYCH'!$A:$A,$A38,'BAZA DANYCH'!$F:$F,$B38)</f>
        <v>56</v>
      </c>
      <c r="AC38" s="249">
        <f>SUMIFS('BAZA DANYCH'!$AA:$AA,'BAZA DANYCH'!$T:$T,AC$31,'BAZA DANYCH'!$A:$A,$A38,'BAZA DANYCH'!$F:$F,$B38)</f>
        <v>28</v>
      </c>
      <c r="AD38" s="249">
        <f>SUMIFS('BAZA DANYCH'!$AA:$AA,'BAZA DANYCH'!$T:$T,AD$31,'BAZA DANYCH'!$A:$A,$A38,'BAZA DANYCH'!$F:$F,$B38)</f>
        <v>28</v>
      </c>
      <c r="AE38" s="249">
        <f>SUMIFS('BAZA DANYCH'!$AA:$AA,'BAZA DANYCH'!$T:$T,AE$31,'BAZA DANYCH'!$A:$A,$A38,'BAZA DANYCH'!$F:$F,$B38)</f>
        <v>50</v>
      </c>
      <c r="AF38" s="249">
        <f>SUMIFS('BAZA DANYCH'!$AA:$AA,'BAZA DANYCH'!$T:$T,AF$31,'BAZA DANYCH'!$A:$A,$A38,'BAZA DANYCH'!$F:$F,$B38)</f>
        <v>6</v>
      </c>
      <c r="AG38" s="249">
        <f>SUMIFS('BAZA DANYCH'!$AA:$AA,'BAZA DANYCH'!$T:$T,AG$31,'BAZA DANYCH'!$A:$A,$A38,'BAZA DANYCH'!$F:$F,$B38)</f>
        <v>0</v>
      </c>
      <c r="AH38" s="249">
        <f>SUMIFS('BAZA DANYCH'!$AA:$AA,'BAZA DANYCH'!$T:$T,AH$31,'BAZA DANYCH'!$A:$A,$A38,'BAZA DANYCH'!$F:$F,$B38)</f>
        <v>138</v>
      </c>
      <c r="AI38" s="249">
        <f>SUMIFS('BAZA DANYCH'!$AA:$AA,'BAZA DANYCH'!$T:$T,AI$31,'BAZA DANYCH'!$A:$A,$A38,'BAZA DANYCH'!$F:$F,$B38)</f>
        <v>0</v>
      </c>
    </row>
    <row r="39" spans="1:35" x14ac:dyDescent="0.2">
      <c r="A39" s="88" t="str">
        <f t="shared" si="2"/>
        <v>Oleśnica</v>
      </c>
      <c r="B39" s="88" t="str">
        <f t="shared" si="2"/>
        <v>rk_07_DW451</v>
      </c>
      <c r="C39" s="241">
        <f t="shared" si="3"/>
        <v>44</v>
      </c>
      <c r="D39" s="249">
        <f>SUMIFS('BAZA DANYCH'!$AA:$AA,'BAZA DANYCH'!$T:$T,D$31,'BAZA DANYCH'!$A:$A,$A39,'BAZA DANYCH'!$F:$F,$B39)</f>
        <v>0</v>
      </c>
      <c r="E39" s="249">
        <f>SUMIFS('BAZA DANYCH'!$AA:$AA,'BAZA DANYCH'!$T:$T,E$31,'BAZA DANYCH'!$A:$A,$A39,'BAZA DANYCH'!$F:$F,$B39)</f>
        <v>4</v>
      </c>
      <c r="F39" s="249">
        <f>SUMIFS('BAZA DANYCH'!$AA:$AA,'BAZA DANYCH'!$T:$T,F$31,'BAZA DANYCH'!$A:$A,$A39,'BAZA DANYCH'!$F:$F,$B39)</f>
        <v>0</v>
      </c>
      <c r="G39" s="249">
        <f>SUMIFS('BAZA DANYCH'!$AA:$AA,'BAZA DANYCH'!$T:$T,G$31,'BAZA DANYCH'!$A:$A,$A39,'BAZA DANYCH'!$F:$F,$B39)</f>
        <v>0</v>
      </c>
      <c r="H39" s="249">
        <f>SUMIFS('BAZA DANYCH'!$AA:$AA,'BAZA DANYCH'!$T:$T,H$31,'BAZA DANYCH'!$A:$A,$A39,'BAZA DANYCH'!$F:$F,$B39)</f>
        <v>0</v>
      </c>
      <c r="I39" s="249">
        <f>SUMIFS('BAZA DANYCH'!$AA:$AA,'BAZA DANYCH'!$T:$T,I$31,'BAZA DANYCH'!$A:$A,$A39,'BAZA DANYCH'!$F:$F,$B39)</f>
        <v>2</v>
      </c>
      <c r="J39" s="249">
        <f>SUMIFS('BAZA DANYCH'!$AA:$AA,'BAZA DANYCH'!$T:$T,J$31,'BAZA DANYCH'!$A:$A,$A39,'BAZA DANYCH'!$F:$F,$B39)</f>
        <v>2</v>
      </c>
      <c r="K39" s="249">
        <f>SUMIFS('BAZA DANYCH'!$AA:$AA,'BAZA DANYCH'!$T:$T,K$31,'BAZA DANYCH'!$A:$A,$A39,'BAZA DANYCH'!$F:$F,$B39)</f>
        <v>0</v>
      </c>
      <c r="L39" s="249">
        <f>SUMIFS('BAZA DANYCH'!$AA:$AA,'BAZA DANYCH'!$T:$T,L$31,'BAZA DANYCH'!$A:$A,$A39,'BAZA DANYCH'!$F:$F,$B39)</f>
        <v>0</v>
      </c>
      <c r="M39" s="249">
        <f>SUMIFS('BAZA DANYCH'!$AA:$AA,'BAZA DANYCH'!$T:$T,M$31,'BAZA DANYCH'!$A:$A,$A39,'BAZA DANYCH'!$F:$F,$B39)</f>
        <v>0</v>
      </c>
      <c r="N39" s="249">
        <f>SUMIFS('BAZA DANYCH'!$AA:$AA,'BAZA DANYCH'!$T:$T,N$31,'BAZA DANYCH'!$A:$A,$A39,'BAZA DANYCH'!$F:$F,$B39)</f>
        <v>6</v>
      </c>
      <c r="O39" s="249">
        <f>SUMIFS('BAZA DANYCH'!$AA:$AA,'BAZA DANYCH'!$T:$T,O$31,'BAZA DANYCH'!$A:$A,$A39,'BAZA DANYCH'!$F:$F,$B39)</f>
        <v>0</v>
      </c>
      <c r="P39" s="249">
        <f>SUMIFS('BAZA DANYCH'!$AA:$AA,'BAZA DANYCH'!$T:$T,P$31,'BAZA DANYCH'!$A:$A,$A39,'BAZA DANYCH'!$F:$F,$B39)</f>
        <v>16</v>
      </c>
      <c r="Q39" s="249">
        <f>SUMIFS('BAZA DANYCH'!$AA:$AA,'BAZA DANYCH'!$T:$T,Q$31,'BAZA DANYCH'!$A:$A,$A39,'BAZA DANYCH'!$F:$F,$B39)</f>
        <v>0</v>
      </c>
      <c r="R39" s="249">
        <f>SUMIFS('BAZA DANYCH'!$AA:$AA,'BAZA DANYCH'!$T:$T,R$31,'BAZA DANYCH'!$A:$A,$A39,'BAZA DANYCH'!$F:$F,$B39)</f>
        <v>10</v>
      </c>
      <c r="S39" s="249">
        <f>SUMIFS('BAZA DANYCH'!$AA:$AA,'BAZA DANYCH'!$T:$T,S$31,'BAZA DANYCH'!$A:$A,$A39,'BAZA DANYCH'!$F:$F,$B39)</f>
        <v>0</v>
      </c>
      <c r="T39" s="249">
        <f>SUMIFS('BAZA DANYCH'!$AA:$AA,'BAZA DANYCH'!$T:$T,T$31,'BAZA DANYCH'!$A:$A,$A39,'BAZA DANYCH'!$F:$F,$B39)</f>
        <v>2</v>
      </c>
      <c r="U39" s="249">
        <f>SUMIFS('BAZA DANYCH'!$AA:$AA,'BAZA DANYCH'!$T:$T,U$31,'BAZA DANYCH'!$A:$A,$A39,'BAZA DANYCH'!$F:$F,$B39)</f>
        <v>0</v>
      </c>
      <c r="V39" s="249">
        <f>SUMIFS('BAZA DANYCH'!$AA:$AA,'BAZA DANYCH'!$T:$T,V$31,'BAZA DANYCH'!$A:$A,$A39,'BAZA DANYCH'!$F:$F,$B39)</f>
        <v>0</v>
      </c>
      <c r="W39" s="249">
        <f>SUMIFS('BAZA DANYCH'!$AA:$AA,'BAZA DANYCH'!$T:$T,W$31,'BAZA DANYCH'!$A:$A,$A39,'BAZA DANYCH'!$F:$F,$B39)</f>
        <v>0</v>
      </c>
      <c r="X39" s="249">
        <f>SUMIFS('BAZA DANYCH'!$AA:$AA,'BAZA DANYCH'!$T:$T,X$31,'BAZA DANYCH'!$A:$A,$A39,'BAZA DANYCH'!$F:$F,$B39)</f>
        <v>0</v>
      </c>
      <c r="Y39" s="249">
        <f>SUMIFS('BAZA DANYCH'!$AA:$AA,'BAZA DANYCH'!$T:$T,Y$31,'BAZA DANYCH'!$A:$A,$A39,'BAZA DANYCH'!$F:$F,$B39)</f>
        <v>0</v>
      </c>
      <c r="Z39" s="249">
        <f>SUMIFS('BAZA DANYCH'!$AA:$AA,'BAZA DANYCH'!$T:$T,Z$31,'BAZA DANYCH'!$A:$A,$A39,'BAZA DANYCH'!$F:$F,$B39)</f>
        <v>2</v>
      </c>
      <c r="AA39" s="249">
        <f>SUMIFS('BAZA DANYCH'!$AA:$AA,'BAZA DANYCH'!$T:$T,AA$31,'BAZA DANYCH'!$A:$A,$A39,'BAZA DANYCH'!$F:$F,$B39)</f>
        <v>0</v>
      </c>
      <c r="AB39" s="249">
        <f>SUMIFS('BAZA DANYCH'!$AA:$AA,'BAZA DANYCH'!$T:$T,AB$31,'BAZA DANYCH'!$A:$A,$A39,'BAZA DANYCH'!$F:$F,$B39)</f>
        <v>0</v>
      </c>
      <c r="AC39" s="249">
        <f>SUMIFS('BAZA DANYCH'!$AA:$AA,'BAZA DANYCH'!$T:$T,AC$31,'BAZA DANYCH'!$A:$A,$A39,'BAZA DANYCH'!$F:$F,$B39)</f>
        <v>0</v>
      </c>
      <c r="AD39" s="249">
        <f>SUMIFS('BAZA DANYCH'!$AA:$AA,'BAZA DANYCH'!$T:$T,AD$31,'BAZA DANYCH'!$A:$A,$A39,'BAZA DANYCH'!$F:$F,$B39)</f>
        <v>0</v>
      </c>
      <c r="AE39" s="249">
        <f>SUMIFS('BAZA DANYCH'!$AA:$AA,'BAZA DANYCH'!$T:$T,AE$31,'BAZA DANYCH'!$A:$A,$A39,'BAZA DANYCH'!$F:$F,$B39)</f>
        <v>0</v>
      </c>
      <c r="AF39" s="249">
        <f>SUMIFS('BAZA DANYCH'!$AA:$AA,'BAZA DANYCH'!$T:$T,AF$31,'BAZA DANYCH'!$A:$A,$A39,'BAZA DANYCH'!$F:$F,$B39)</f>
        <v>0</v>
      </c>
      <c r="AG39" s="249">
        <f>SUMIFS('BAZA DANYCH'!$AA:$AA,'BAZA DANYCH'!$T:$T,AG$31,'BAZA DANYCH'!$A:$A,$A39,'BAZA DANYCH'!$F:$F,$B39)</f>
        <v>0</v>
      </c>
      <c r="AH39" s="249">
        <f>SUMIFS('BAZA DANYCH'!$AA:$AA,'BAZA DANYCH'!$T:$T,AH$31,'BAZA DANYCH'!$A:$A,$A39,'BAZA DANYCH'!$F:$F,$B39)</f>
        <v>0</v>
      </c>
      <c r="AI39" s="249">
        <f>SUMIFS('BAZA DANYCH'!$AA:$AA,'BAZA DANYCH'!$T:$T,AI$31,'BAZA DANYCH'!$A:$A,$A39,'BAZA DANYCH'!$F:$F,$B39)</f>
        <v>0</v>
      </c>
    </row>
    <row r="40" spans="1:35" x14ac:dyDescent="0.2">
      <c r="A40" s="88" t="str">
        <f t="shared" si="2"/>
        <v>Jelcz-Laskowice</v>
      </c>
      <c r="B40" s="88" t="str">
        <f t="shared" si="2"/>
        <v>rk_08_DW396</v>
      </c>
      <c r="C40" s="241">
        <f t="shared" si="3"/>
        <v>74</v>
      </c>
      <c r="D40" s="249">
        <f>SUMIFS('BAZA DANYCH'!$AA:$AA,'BAZA DANYCH'!$T:$T,D$31,'BAZA DANYCH'!$A:$A,$A40,'BAZA DANYCH'!$F:$F,$B40)</f>
        <v>0</v>
      </c>
      <c r="E40" s="249">
        <f>SUMIFS('BAZA DANYCH'!$AA:$AA,'BAZA DANYCH'!$T:$T,E$31,'BAZA DANYCH'!$A:$A,$A40,'BAZA DANYCH'!$F:$F,$B40)</f>
        <v>0</v>
      </c>
      <c r="F40" s="249">
        <f>SUMIFS('BAZA DANYCH'!$AA:$AA,'BAZA DANYCH'!$T:$T,F$31,'BAZA DANYCH'!$A:$A,$A40,'BAZA DANYCH'!$F:$F,$B40)</f>
        <v>6</v>
      </c>
      <c r="G40" s="249">
        <f>SUMIFS('BAZA DANYCH'!$AA:$AA,'BAZA DANYCH'!$T:$T,G$31,'BAZA DANYCH'!$A:$A,$A40,'BAZA DANYCH'!$F:$F,$B40)</f>
        <v>0</v>
      </c>
      <c r="H40" s="249">
        <f>SUMIFS('BAZA DANYCH'!$AA:$AA,'BAZA DANYCH'!$T:$T,H$31,'BAZA DANYCH'!$A:$A,$A40,'BAZA DANYCH'!$F:$F,$B40)</f>
        <v>0</v>
      </c>
      <c r="I40" s="249">
        <f>SUMIFS('BAZA DANYCH'!$AA:$AA,'BAZA DANYCH'!$T:$T,I$31,'BAZA DANYCH'!$A:$A,$A40,'BAZA DANYCH'!$F:$F,$B40)</f>
        <v>0</v>
      </c>
      <c r="J40" s="249">
        <f>SUMIFS('BAZA DANYCH'!$AA:$AA,'BAZA DANYCH'!$T:$T,J$31,'BAZA DANYCH'!$A:$A,$A40,'BAZA DANYCH'!$F:$F,$B40)</f>
        <v>0</v>
      </c>
      <c r="K40" s="249">
        <f>SUMIFS('BAZA DANYCH'!$AA:$AA,'BAZA DANYCH'!$T:$T,K$31,'BAZA DANYCH'!$A:$A,$A40,'BAZA DANYCH'!$F:$F,$B40)</f>
        <v>0</v>
      </c>
      <c r="L40" s="249">
        <f>SUMIFS('BAZA DANYCH'!$AA:$AA,'BAZA DANYCH'!$T:$T,L$31,'BAZA DANYCH'!$A:$A,$A40,'BAZA DANYCH'!$F:$F,$B40)</f>
        <v>0</v>
      </c>
      <c r="M40" s="249">
        <f>SUMIFS('BAZA DANYCH'!$AA:$AA,'BAZA DANYCH'!$T:$T,M$31,'BAZA DANYCH'!$A:$A,$A40,'BAZA DANYCH'!$F:$F,$B40)</f>
        <v>0</v>
      </c>
      <c r="N40" s="249">
        <f>SUMIFS('BAZA DANYCH'!$AA:$AA,'BAZA DANYCH'!$T:$T,N$31,'BAZA DANYCH'!$A:$A,$A40,'BAZA DANYCH'!$F:$F,$B40)</f>
        <v>0</v>
      </c>
      <c r="O40" s="249">
        <f>SUMIFS('BAZA DANYCH'!$AA:$AA,'BAZA DANYCH'!$T:$T,O$31,'BAZA DANYCH'!$A:$A,$A40,'BAZA DANYCH'!$F:$F,$B40)</f>
        <v>50</v>
      </c>
      <c r="P40" s="249">
        <f>SUMIFS('BAZA DANYCH'!$AA:$AA,'BAZA DANYCH'!$T:$T,P$31,'BAZA DANYCH'!$A:$A,$A40,'BAZA DANYCH'!$F:$F,$B40)</f>
        <v>0</v>
      </c>
      <c r="Q40" s="249">
        <f>SUMIFS('BAZA DANYCH'!$AA:$AA,'BAZA DANYCH'!$T:$T,Q$31,'BAZA DANYCH'!$A:$A,$A40,'BAZA DANYCH'!$F:$F,$B40)</f>
        <v>0</v>
      </c>
      <c r="R40" s="249">
        <f>SUMIFS('BAZA DANYCH'!$AA:$AA,'BAZA DANYCH'!$T:$T,R$31,'BAZA DANYCH'!$A:$A,$A40,'BAZA DANYCH'!$F:$F,$B40)</f>
        <v>0</v>
      </c>
      <c r="S40" s="249">
        <f>SUMIFS('BAZA DANYCH'!$AA:$AA,'BAZA DANYCH'!$T:$T,S$31,'BAZA DANYCH'!$A:$A,$A40,'BAZA DANYCH'!$F:$F,$B40)</f>
        <v>0</v>
      </c>
      <c r="T40" s="249">
        <f>SUMIFS('BAZA DANYCH'!$AA:$AA,'BAZA DANYCH'!$T:$T,T$31,'BAZA DANYCH'!$A:$A,$A40,'BAZA DANYCH'!$F:$F,$B40)</f>
        <v>0</v>
      </c>
      <c r="U40" s="249">
        <f>SUMIFS('BAZA DANYCH'!$AA:$AA,'BAZA DANYCH'!$T:$T,U$31,'BAZA DANYCH'!$A:$A,$A40,'BAZA DANYCH'!$F:$F,$B40)</f>
        <v>6</v>
      </c>
      <c r="V40" s="249">
        <f>SUMIFS('BAZA DANYCH'!$AA:$AA,'BAZA DANYCH'!$T:$T,V$31,'BAZA DANYCH'!$A:$A,$A40,'BAZA DANYCH'!$F:$F,$B40)</f>
        <v>0</v>
      </c>
      <c r="W40" s="249">
        <f>SUMIFS('BAZA DANYCH'!$AA:$AA,'BAZA DANYCH'!$T:$T,W$31,'BAZA DANYCH'!$A:$A,$A40,'BAZA DANYCH'!$F:$F,$B40)</f>
        <v>0</v>
      </c>
      <c r="X40" s="249">
        <f>SUMIFS('BAZA DANYCH'!$AA:$AA,'BAZA DANYCH'!$T:$T,X$31,'BAZA DANYCH'!$A:$A,$A40,'BAZA DANYCH'!$F:$F,$B40)</f>
        <v>0</v>
      </c>
      <c r="Y40" s="249">
        <f>SUMIFS('BAZA DANYCH'!$AA:$AA,'BAZA DANYCH'!$T:$T,Y$31,'BAZA DANYCH'!$A:$A,$A40,'BAZA DANYCH'!$F:$F,$B40)</f>
        <v>6</v>
      </c>
      <c r="Z40" s="249">
        <f>SUMIFS('BAZA DANYCH'!$AA:$AA,'BAZA DANYCH'!$T:$T,Z$31,'BAZA DANYCH'!$A:$A,$A40,'BAZA DANYCH'!$F:$F,$B40)</f>
        <v>0</v>
      </c>
      <c r="AA40" s="249">
        <f>SUMIFS('BAZA DANYCH'!$AA:$AA,'BAZA DANYCH'!$T:$T,AA$31,'BAZA DANYCH'!$A:$A,$A40,'BAZA DANYCH'!$F:$F,$B40)</f>
        <v>6</v>
      </c>
      <c r="AB40" s="249">
        <f>SUMIFS('BAZA DANYCH'!$AA:$AA,'BAZA DANYCH'!$T:$T,AB$31,'BAZA DANYCH'!$A:$A,$A40,'BAZA DANYCH'!$F:$F,$B40)</f>
        <v>0</v>
      </c>
      <c r="AC40" s="249">
        <f>SUMIFS('BAZA DANYCH'!$AA:$AA,'BAZA DANYCH'!$T:$T,AC$31,'BAZA DANYCH'!$A:$A,$A40,'BAZA DANYCH'!$F:$F,$B40)</f>
        <v>0</v>
      </c>
      <c r="AD40" s="249">
        <f>SUMIFS('BAZA DANYCH'!$AA:$AA,'BAZA DANYCH'!$T:$T,AD$31,'BAZA DANYCH'!$A:$A,$A40,'BAZA DANYCH'!$F:$F,$B40)</f>
        <v>0</v>
      </c>
      <c r="AE40" s="249">
        <f>SUMIFS('BAZA DANYCH'!$AA:$AA,'BAZA DANYCH'!$T:$T,AE$31,'BAZA DANYCH'!$A:$A,$A40,'BAZA DANYCH'!$F:$F,$B40)</f>
        <v>0</v>
      </c>
      <c r="AF40" s="249">
        <f>SUMIFS('BAZA DANYCH'!$AA:$AA,'BAZA DANYCH'!$T:$T,AF$31,'BAZA DANYCH'!$A:$A,$A40,'BAZA DANYCH'!$F:$F,$B40)</f>
        <v>0</v>
      </c>
      <c r="AG40" s="249">
        <f>SUMIFS('BAZA DANYCH'!$AA:$AA,'BAZA DANYCH'!$T:$T,AG$31,'BAZA DANYCH'!$A:$A,$A40,'BAZA DANYCH'!$F:$F,$B40)</f>
        <v>0</v>
      </c>
      <c r="AH40" s="249">
        <f>SUMIFS('BAZA DANYCH'!$AA:$AA,'BAZA DANYCH'!$T:$T,AH$31,'BAZA DANYCH'!$A:$A,$A40,'BAZA DANYCH'!$F:$F,$B40)</f>
        <v>0</v>
      </c>
      <c r="AI40" s="249">
        <f>SUMIFS('BAZA DANYCH'!$AA:$AA,'BAZA DANYCH'!$T:$T,AI$31,'BAZA DANYCH'!$A:$A,$A40,'BAZA DANYCH'!$F:$F,$B40)</f>
        <v>0</v>
      </c>
    </row>
    <row r="41" spans="1:35" x14ac:dyDescent="0.2">
      <c r="A41" s="88" t="str">
        <f t="shared" si="2"/>
        <v>Oława</v>
      </c>
      <c r="B41" s="88" t="str">
        <f t="shared" si="2"/>
        <v>rk_09_DK94</v>
      </c>
      <c r="C41" s="241">
        <f t="shared" si="3"/>
        <v>622</v>
      </c>
      <c r="D41" s="249">
        <f>SUMIFS('BAZA DANYCH'!$AA:$AA,'BAZA DANYCH'!$T:$T,D$31,'BAZA DANYCH'!$A:$A,$A41,'BAZA DANYCH'!$F:$F,$B41)</f>
        <v>0</v>
      </c>
      <c r="E41" s="249">
        <f>SUMIFS('BAZA DANYCH'!$AA:$AA,'BAZA DANYCH'!$T:$T,E$31,'BAZA DANYCH'!$A:$A,$A41,'BAZA DANYCH'!$F:$F,$B41)</f>
        <v>6</v>
      </c>
      <c r="F41" s="249">
        <f>SUMIFS('BAZA DANYCH'!$AA:$AA,'BAZA DANYCH'!$T:$T,F$31,'BAZA DANYCH'!$A:$A,$A41,'BAZA DANYCH'!$F:$F,$B41)</f>
        <v>6</v>
      </c>
      <c r="G41" s="249">
        <f>SUMIFS('BAZA DANYCH'!$AA:$AA,'BAZA DANYCH'!$T:$T,G$31,'BAZA DANYCH'!$A:$A,$A41,'BAZA DANYCH'!$F:$F,$B41)</f>
        <v>0</v>
      </c>
      <c r="H41" s="249">
        <f>SUMIFS('BAZA DANYCH'!$AA:$AA,'BAZA DANYCH'!$T:$T,H$31,'BAZA DANYCH'!$A:$A,$A41,'BAZA DANYCH'!$F:$F,$B41)</f>
        <v>26</v>
      </c>
      <c r="I41" s="249">
        <f>SUMIFS('BAZA DANYCH'!$AA:$AA,'BAZA DANYCH'!$T:$T,I$31,'BAZA DANYCH'!$A:$A,$A41,'BAZA DANYCH'!$F:$F,$B41)</f>
        <v>184</v>
      </c>
      <c r="J41" s="249">
        <f>SUMIFS('BAZA DANYCH'!$AA:$AA,'BAZA DANYCH'!$T:$T,J$31,'BAZA DANYCH'!$A:$A,$A41,'BAZA DANYCH'!$F:$F,$B41)</f>
        <v>0</v>
      </c>
      <c r="K41" s="249">
        <f>SUMIFS('BAZA DANYCH'!$AA:$AA,'BAZA DANYCH'!$T:$T,K$31,'BAZA DANYCH'!$A:$A,$A41,'BAZA DANYCH'!$F:$F,$B41)</f>
        <v>6</v>
      </c>
      <c r="L41" s="249">
        <f>SUMIFS('BAZA DANYCH'!$AA:$AA,'BAZA DANYCH'!$T:$T,L$31,'BAZA DANYCH'!$A:$A,$A41,'BAZA DANYCH'!$F:$F,$B41)</f>
        <v>28</v>
      </c>
      <c r="M41" s="249">
        <f>SUMIFS('BAZA DANYCH'!$AA:$AA,'BAZA DANYCH'!$T:$T,M$31,'BAZA DANYCH'!$A:$A,$A41,'BAZA DANYCH'!$F:$F,$B41)</f>
        <v>0</v>
      </c>
      <c r="N41" s="249">
        <f>SUMIFS('BAZA DANYCH'!$AA:$AA,'BAZA DANYCH'!$T:$T,N$31,'BAZA DANYCH'!$A:$A,$A41,'BAZA DANYCH'!$F:$F,$B41)</f>
        <v>0</v>
      </c>
      <c r="O41" s="249">
        <f>SUMIFS('BAZA DANYCH'!$AA:$AA,'BAZA DANYCH'!$T:$T,O$31,'BAZA DANYCH'!$A:$A,$A41,'BAZA DANYCH'!$F:$F,$B41)</f>
        <v>0</v>
      </c>
      <c r="P41" s="249">
        <f>SUMIFS('BAZA DANYCH'!$AA:$AA,'BAZA DANYCH'!$T:$T,P$31,'BAZA DANYCH'!$A:$A,$A41,'BAZA DANYCH'!$F:$F,$B41)</f>
        <v>86</v>
      </c>
      <c r="Q41" s="249">
        <f>SUMIFS('BAZA DANYCH'!$AA:$AA,'BAZA DANYCH'!$T:$T,Q$31,'BAZA DANYCH'!$A:$A,$A41,'BAZA DANYCH'!$F:$F,$B41)</f>
        <v>56</v>
      </c>
      <c r="R41" s="249">
        <f>SUMIFS('BAZA DANYCH'!$AA:$AA,'BAZA DANYCH'!$T:$T,R$31,'BAZA DANYCH'!$A:$A,$A41,'BAZA DANYCH'!$F:$F,$B41)</f>
        <v>6</v>
      </c>
      <c r="S41" s="249">
        <f>SUMIFS('BAZA DANYCH'!$AA:$AA,'BAZA DANYCH'!$T:$T,S$31,'BAZA DANYCH'!$A:$A,$A41,'BAZA DANYCH'!$F:$F,$B41)</f>
        <v>0</v>
      </c>
      <c r="T41" s="249">
        <f>SUMIFS('BAZA DANYCH'!$AA:$AA,'BAZA DANYCH'!$T:$T,T$31,'BAZA DANYCH'!$A:$A,$A41,'BAZA DANYCH'!$F:$F,$B41)</f>
        <v>6</v>
      </c>
      <c r="U41" s="249">
        <f>SUMIFS('BAZA DANYCH'!$AA:$AA,'BAZA DANYCH'!$T:$T,U$31,'BAZA DANYCH'!$A:$A,$A41,'BAZA DANYCH'!$F:$F,$B41)</f>
        <v>0</v>
      </c>
      <c r="V41" s="249">
        <f>SUMIFS('BAZA DANYCH'!$AA:$AA,'BAZA DANYCH'!$T:$T,V$31,'BAZA DANYCH'!$A:$A,$A41,'BAZA DANYCH'!$F:$F,$B41)</f>
        <v>62</v>
      </c>
      <c r="W41" s="249">
        <f>SUMIFS('BAZA DANYCH'!$AA:$AA,'BAZA DANYCH'!$T:$T,W$31,'BAZA DANYCH'!$A:$A,$A41,'BAZA DANYCH'!$F:$F,$B41)</f>
        <v>42</v>
      </c>
      <c r="X41" s="249">
        <f>SUMIFS('BAZA DANYCH'!$AA:$AA,'BAZA DANYCH'!$T:$T,X$31,'BAZA DANYCH'!$A:$A,$A41,'BAZA DANYCH'!$F:$F,$B41)</f>
        <v>6</v>
      </c>
      <c r="Y41" s="249">
        <f>SUMIFS('BAZA DANYCH'!$AA:$AA,'BAZA DANYCH'!$T:$T,Y$31,'BAZA DANYCH'!$A:$A,$A41,'BAZA DANYCH'!$F:$F,$B41)</f>
        <v>6</v>
      </c>
      <c r="Z41" s="249">
        <f>SUMIFS('BAZA DANYCH'!$AA:$AA,'BAZA DANYCH'!$T:$T,Z$31,'BAZA DANYCH'!$A:$A,$A41,'BAZA DANYCH'!$F:$F,$B41)</f>
        <v>12</v>
      </c>
      <c r="AA41" s="249">
        <f>SUMIFS('BAZA DANYCH'!$AA:$AA,'BAZA DANYCH'!$T:$T,AA$31,'BAZA DANYCH'!$A:$A,$A41,'BAZA DANYCH'!$F:$F,$B41)</f>
        <v>34</v>
      </c>
      <c r="AB41" s="249">
        <f>SUMIFS('BAZA DANYCH'!$AA:$AA,'BAZA DANYCH'!$T:$T,AB$31,'BAZA DANYCH'!$A:$A,$A41,'BAZA DANYCH'!$F:$F,$B41)</f>
        <v>0</v>
      </c>
      <c r="AC41" s="249">
        <f>SUMIFS('BAZA DANYCH'!$AA:$AA,'BAZA DANYCH'!$T:$T,AC$31,'BAZA DANYCH'!$A:$A,$A41,'BAZA DANYCH'!$F:$F,$B41)</f>
        <v>0</v>
      </c>
      <c r="AD41" s="249">
        <f>SUMIFS('BAZA DANYCH'!$AA:$AA,'BAZA DANYCH'!$T:$T,AD$31,'BAZA DANYCH'!$A:$A,$A41,'BAZA DANYCH'!$F:$F,$B41)</f>
        <v>0</v>
      </c>
      <c r="AE41" s="249">
        <f>SUMIFS('BAZA DANYCH'!$AA:$AA,'BAZA DANYCH'!$T:$T,AE$31,'BAZA DANYCH'!$A:$A,$A41,'BAZA DANYCH'!$F:$F,$B41)</f>
        <v>0</v>
      </c>
      <c r="AF41" s="249">
        <f>SUMIFS('BAZA DANYCH'!$AA:$AA,'BAZA DANYCH'!$T:$T,AF$31,'BAZA DANYCH'!$A:$A,$A41,'BAZA DANYCH'!$F:$F,$B41)</f>
        <v>50</v>
      </c>
      <c r="AG41" s="249">
        <f>SUMIFS('BAZA DANYCH'!$AA:$AA,'BAZA DANYCH'!$T:$T,AG$31,'BAZA DANYCH'!$A:$A,$A41,'BAZA DANYCH'!$F:$F,$B41)</f>
        <v>0</v>
      </c>
      <c r="AH41" s="249">
        <f>SUMIFS('BAZA DANYCH'!$AA:$AA,'BAZA DANYCH'!$T:$T,AH$31,'BAZA DANYCH'!$A:$A,$A41,'BAZA DANYCH'!$F:$F,$B41)</f>
        <v>0</v>
      </c>
      <c r="AI41" s="249">
        <f>SUMIFS('BAZA DANYCH'!$AA:$AA,'BAZA DANYCH'!$T:$T,AI$31,'BAZA DANYCH'!$A:$A,$A41,'BAZA DANYCH'!$F:$F,$B41)</f>
        <v>0</v>
      </c>
    </row>
    <row r="42" spans="1:35" x14ac:dyDescent="0.2">
      <c r="A42" s="88" t="str">
        <f t="shared" si="2"/>
        <v>Strzelin</v>
      </c>
      <c r="B42" s="88" t="str">
        <f t="shared" si="2"/>
        <v>rk_11_DK39</v>
      </c>
      <c r="C42" s="241">
        <f t="shared" si="3"/>
        <v>502</v>
      </c>
      <c r="D42" s="249">
        <f>SUMIFS('BAZA DANYCH'!$AA:$AA,'BAZA DANYCH'!$T:$T,D$31,'BAZA DANYCH'!$A:$A,$A42,'BAZA DANYCH'!$F:$F,$B42)</f>
        <v>18</v>
      </c>
      <c r="E42" s="249">
        <f>SUMIFS('BAZA DANYCH'!$AA:$AA,'BAZA DANYCH'!$T:$T,E$31,'BAZA DANYCH'!$A:$A,$A42,'BAZA DANYCH'!$F:$F,$B42)</f>
        <v>50</v>
      </c>
      <c r="F42" s="249">
        <f>SUMIFS('BAZA DANYCH'!$AA:$AA,'BAZA DANYCH'!$T:$T,F$31,'BAZA DANYCH'!$A:$A,$A42,'BAZA DANYCH'!$F:$F,$B42)</f>
        <v>6</v>
      </c>
      <c r="G42" s="249">
        <f>SUMIFS('BAZA DANYCH'!$AA:$AA,'BAZA DANYCH'!$T:$T,G$31,'BAZA DANYCH'!$A:$A,$A42,'BAZA DANYCH'!$F:$F,$B42)</f>
        <v>0</v>
      </c>
      <c r="H42" s="249">
        <f>SUMIFS('BAZA DANYCH'!$AA:$AA,'BAZA DANYCH'!$T:$T,H$31,'BAZA DANYCH'!$A:$A,$A42,'BAZA DANYCH'!$F:$F,$B42)</f>
        <v>14</v>
      </c>
      <c r="I42" s="249">
        <f>SUMIFS('BAZA DANYCH'!$AA:$AA,'BAZA DANYCH'!$T:$T,I$31,'BAZA DANYCH'!$A:$A,$A42,'BAZA DANYCH'!$F:$F,$B42)</f>
        <v>0</v>
      </c>
      <c r="J42" s="249">
        <f>SUMIFS('BAZA DANYCH'!$AA:$AA,'BAZA DANYCH'!$T:$T,J$31,'BAZA DANYCH'!$A:$A,$A42,'BAZA DANYCH'!$F:$F,$B42)</f>
        <v>18</v>
      </c>
      <c r="K42" s="249">
        <f>SUMIFS('BAZA DANYCH'!$AA:$AA,'BAZA DANYCH'!$T:$T,K$31,'BAZA DANYCH'!$A:$A,$A42,'BAZA DANYCH'!$F:$F,$B42)</f>
        <v>0</v>
      </c>
      <c r="L42" s="249">
        <f>SUMIFS('BAZA DANYCH'!$AA:$AA,'BAZA DANYCH'!$T:$T,L$31,'BAZA DANYCH'!$A:$A,$A42,'BAZA DANYCH'!$F:$F,$B42)</f>
        <v>10</v>
      </c>
      <c r="M42" s="249">
        <f>SUMIFS('BAZA DANYCH'!$AA:$AA,'BAZA DANYCH'!$T:$T,M$31,'BAZA DANYCH'!$A:$A,$A42,'BAZA DANYCH'!$F:$F,$B42)</f>
        <v>28</v>
      </c>
      <c r="N42" s="249">
        <f>SUMIFS('BAZA DANYCH'!$AA:$AA,'BAZA DANYCH'!$T:$T,N$31,'BAZA DANYCH'!$A:$A,$A42,'BAZA DANYCH'!$F:$F,$B42)</f>
        <v>0</v>
      </c>
      <c r="O42" s="249">
        <f>SUMIFS('BAZA DANYCH'!$AA:$AA,'BAZA DANYCH'!$T:$T,O$31,'BAZA DANYCH'!$A:$A,$A42,'BAZA DANYCH'!$F:$F,$B42)</f>
        <v>0</v>
      </c>
      <c r="P42" s="249">
        <f>SUMIFS('BAZA DANYCH'!$AA:$AA,'BAZA DANYCH'!$T:$T,P$31,'BAZA DANYCH'!$A:$A,$A42,'BAZA DANYCH'!$F:$F,$B42)</f>
        <v>0</v>
      </c>
      <c r="Q42" s="249">
        <f>SUMIFS('BAZA DANYCH'!$AA:$AA,'BAZA DANYCH'!$T:$T,Q$31,'BAZA DANYCH'!$A:$A,$A42,'BAZA DANYCH'!$F:$F,$B42)</f>
        <v>18</v>
      </c>
      <c r="R42" s="249">
        <f>SUMIFS('BAZA DANYCH'!$AA:$AA,'BAZA DANYCH'!$T:$T,R$31,'BAZA DANYCH'!$A:$A,$A42,'BAZA DANYCH'!$F:$F,$B42)</f>
        <v>0</v>
      </c>
      <c r="S42" s="249">
        <f>SUMIFS('BAZA DANYCH'!$AA:$AA,'BAZA DANYCH'!$T:$T,S$31,'BAZA DANYCH'!$A:$A,$A42,'BAZA DANYCH'!$F:$F,$B42)</f>
        <v>0</v>
      </c>
      <c r="T42" s="249">
        <f>SUMIFS('BAZA DANYCH'!$AA:$AA,'BAZA DANYCH'!$T:$T,T$31,'BAZA DANYCH'!$A:$A,$A42,'BAZA DANYCH'!$F:$F,$B42)</f>
        <v>0</v>
      </c>
      <c r="U42" s="249">
        <f>SUMIFS('BAZA DANYCH'!$AA:$AA,'BAZA DANYCH'!$T:$T,U$31,'BAZA DANYCH'!$A:$A,$A42,'BAZA DANYCH'!$F:$F,$B42)</f>
        <v>0</v>
      </c>
      <c r="V42" s="249">
        <f>SUMIFS('BAZA DANYCH'!$AA:$AA,'BAZA DANYCH'!$T:$T,V$31,'BAZA DANYCH'!$A:$A,$A42,'BAZA DANYCH'!$F:$F,$B42)</f>
        <v>50</v>
      </c>
      <c r="W42" s="249">
        <f>SUMIFS('BAZA DANYCH'!$AA:$AA,'BAZA DANYCH'!$T:$T,W$31,'BAZA DANYCH'!$A:$A,$A42,'BAZA DANYCH'!$F:$F,$B42)</f>
        <v>56</v>
      </c>
      <c r="X42" s="249">
        <f>SUMIFS('BAZA DANYCH'!$AA:$AA,'BAZA DANYCH'!$T:$T,X$31,'BAZA DANYCH'!$A:$A,$A42,'BAZA DANYCH'!$F:$F,$B42)</f>
        <v>54</v>
      </c>
      <c r="Y42" s="249">
        <f>SUMIFS('BAZA DANYCH'!$AA:$AA,'BAZA DANYCH'!$T:$T,Y$31,'BAZA DANYCH'!$A:$A,$A42,'BAZA DANYCH'!$F:$F,$B42)</f>
        <v>92</v>
      </c>
      <c r="Z42" s="249">
        <f>SUMIFS('BAZA DANYCH'!$AA:$AA,'BAZA DANYCH'!$T:$T,Z$31,'BAZA DANYCH'!$A:$A,$A42,'BAZA DANYCH'!$F:$F,$B42)</f>
        <v>8</v>
      </c>
      <c r="AA42" s="249">
        <f>SUMIFS('BAZA DANYCH'!$AA:$AA,'BAZA DANYCH'!$T:$T,AA$31,'BAZA DANYCH'!$A:$A,$A42,'BAZA DANYCH'!$F:$F,$B42)</f>
        <v>0</v>
      </c>
      <c r="AB42" s="249">
        <f>SUMIFS('BAZA DANYCH'!$AA:$AA,'BAZA DANYCH'!$T:$T,AB$31,'BAZA DANYCH'!$A:$A,$A42,'BAZA DANYCH'!$F:$F,$B42)</f>
        <v>10</v>
      </c>
      <c r="AC42" s="249">
        <f>SUMIFS('BAZA DANYCH'!$AA:$AA,'BAZA DANYCH'!$T:$T,AC$31,'BAZA DANYCH'!$A:$A,$A42,'BAZA DANYCH'!$F:$F,$B42)</f>
        <v>0</v>
      </c>
      <c r="AD42" s="249">
        <f>SUMIFS('BAZA DANYCH'!$AA:$AA,'BAZA DANYCH'!$T:$T,AD$31,'BAZA DANYCH'!$A:$A,$A42,'BAZA DANYCH'!$F:$F,$B42)</f>
        <v>2</v>
      </c>
      <c r="AE42" s="249">
        <f>SUMIFS('BAZA DANYCH'!$AA:$AA,'BAZA DANYCH'!$T:$T,AE$31,'BAZA DANYCH'!$A:$A,$A42,'BAZA DANYCH'!$F:$F,$B42)</f>
        <v>0</v>
      </c>
      <c r="AF42" s="249">
        <f>SUMIFS('BAZA DANYCH'!$AA:$AA,'BAZA DANYCH'!$T:$T,AF$31,'BAZA DANYCH'!$A:$A,$A42,'BAZA DANYCH'!$F:$F,$B42)</f>
        <v>18</v>
      </c>
      <c r="AG42" s="249">
        <f>SUMIFS('BAZA DANYCH'!$AA:$AA,'BAZA DANYCH'!$T:$T,AG$31,'BAZA DANYCH'!$A:$A,$A42,'BAZA DANYCH'!$F:$F,$B42)</f>
        <v>0</v>
      </c>
      <c r="AH42" s="249">
        <f>SUMIFS('BAZA DANYCH'!$AA:$AA,'BAZA DANYCH'!$T:$T,AH$31,'BAZA DANYCH'!$A:$A,$A42,'BAZA DANYCH'!$F:$F,$B42)</f>
        <v>50</v>
      </c>
      <c r="AI42" s="249">
        <f>SUMIFS('BAZA DANYCH'!$AA:$AA,'BAZA DANYCH'!$T:$T,AI$31,'BAZA DANYCH'!$A:$A,$A42,'BAZA DANYCH'!$F:$F,$B42)</f>
        <v>0</v>
      </c>
    </row>
    <row r="43" spans="1:35" x14ac:dyDescent="0.2">
      <c r="A43" s="88" t="str">
        <f t="shared" si="2"/>
        <v>Strzelin</v>
      </c>
      <c r="B43" s="88" t="str">
        <f t="shared" si="2"/>
        <v>rk_12_DW378</v>
      </c>
      <c r="C43" s="241">
        <f t="shared" si="3"/>
        <v>36</v>
      </c>
      <c r="D43" s="249">
        <f>SUMIFS('BAZA DANYCH'!$AA:$AA,'BAZA DANYCH'!$T:$T,D$31,'BAZA DANYCH'!$A:$A,$A43,'BAZA DANYCH'!$F:$F,$B43)</f>
        <v>0</v>
      </c>
      <c r="E43" s="249">
        <f>SUMIFS('BAZA DANYCH'!$AA:$AA,'BAZA DANYCH'!$T:$T,E$31,'BAZA DANYCH'!$A:$A,$A43,'BAZA DANYCH'!$F:$F,$B43)</f>
        <v>0</v>
      </c>
      <c r="F43" s="249">
        <f>SUMIFS('BAZA DANYCH'!$AA:$AA,'BAZA DANYCH'!$T:$T,F$31,'BAZA DANYCH'!$A:$A,$A43,'BAZA DANYCH'!$F:$F,$B43)</f>
        <v>0</v>
      </c>
      <c r="G43" s="249">
        <f>SUMIFS('BAZA DANYCH'!$AA:$AA,'BAZA DANYCH'!$T:$T,G$31,'BAZA DANYCH'!$A:$A,$A43,'BAZA DANYCH'!$F:$F,$B43)</f>
        <v>0</v>
      </c>
      <c r="H43" s="249">
        <f>SUMIFS('BAZA DANYCH'!$AA:$AA,'BAZA DANYCH'!$T:$T,H$31,'BAZA DANYCH'!$A:$A,$A43,'BAZA DANYCH'!$F:$F,$B43)</f>
        <v>6</v>
      </c>
      <c r="I43" s="249">
        <f>SUMIFS('BAZA DANYCH'!$AA:$AA,'BAZA DANYCH'!$T:$T,I$31,'BAZA DANYCH'!$A:$A,$A43,'BAZA DANYCH'!$F:$F,$B43)</f>
        <v>0</v>
      </c>
      <c r="J43" s="249">
        <f>SUMIFS('BAZA DANYCH'!$AA:$AA,'BAZA DANYCH'!$T:$T,J$31,'BAZA DANYCH'!$A:$A,$A43,'BAZA DANYCH'!$F:$F,$B43)</f>
        <v>0</v>
      </c>
      <c r="K43" s="249">
        <f>SUMIFS('BAZA DANYCH'!$AA:$AA,'BAZA DANYCH'!$T:$T,K$31,'BAZA DANYCH'!$A:$A,$A43,'BAZA DANYCH'!$F:$F,$B43)</f>
        <v>0</v>
      </c>
      <c r="L43" s="249">
        <f>SUMIFS('BAZA DANYCH'!$AA:$AA,'BAZA DANYCH'!$T:$T,L$31,'BAZA DANYCH'!$A:$A,$A43,'BAZA DANYCH'!$F:$F,$B43)</f>
        <v>10</v>
      </c>
      <c r="M43" s="249">
        <f>SUMIFS('BAZA DANYCH'!$AA:$AA,'BAZA DANYCH'!$T:$T,M$31,'BAZA DANYCH'!$A:$A,$A43,'BAZA DANYCH'!$F:$F,$B43)</f>
        <v>2</v>
      </c>
      <c r="N43" s="249">
        <f>SUMIFS('BAZA DANYCH'!$AA:$AA,'BAZA DANYCH'!$T:$T,N$31,'BAZA DANYCH'!$A:$A,$A43,'BAZA DANYCH'!$F:$F,$B43)</f>
        <v>0</v>
      </c>
      <c r="O43" s="249">
        <f>SUMIFS('BAZA DANYCH'!$AA:$AA,'BAZA DANYCH'!$T:$T,O$31,'BAZA DANYCH'!$A:$A,$A43,'BAZA DANYCH'!$F:$F,$B43)</f>
        <v>2</v>
      </c>
      <c r="P43" s="249">
        <f>SUMIFS('BAZA DANYCH'!$AA:$AA,'BAZA DANYCH'!$T:$T,P$31,'BAZA DANYCH'!$A:$A,$A43,'BAZA DANYCH'!$F:$F,$B43)</f>
        <v>0</v>
      </c>
      <c r="Q43" s="249">
        <f>SUMIFS('BAZA DANYCH'!$AA:$AA,'BAZA DANYCH'!$T:$T,Q$31,'BAZA DANYCH'!$A:$A,$A43,'BAZA DANYCH'!$F:$F,$B43)</f>
        <v>0</v>
      </c>
      <c r="R43" s="249">
        <f>SUMIFS('BAZA DANYCH'!$AA:$AA,'BAZA DANYCH'!$T:$T,R$31,'BAZA DANYCH'!$A:$A,$A43,'BAZA DANYCH'!$F:$F,$B43)</f>
        <v>0</v>
      </c>
      <c r="S43" s="249">
        <f>SUMIFS('BAZA DANYCH'!$AA:$AA,'BAZA DANYCH'!$T:$T,S$31,'BAZA DANYCH'!$A:$A,$A43,'BAZA DANYCH'!$F:$F,$B43)</f>
        <v>0</v>
      </c>
      <c r="T43" s="249">
        <f>SUMIFS('BAZA DANYCH'!$AA:$AA,'BAZA DANYCH'!$T:$T,T$31,'BAZA DANYCH'!$A:$A,$A43,'BAZA DANYCH'!$F:$F,$B43)</f>
        <v>0</v>
      </c>
      <c r="U43" s="249">
        <f>SUMIFS('BAZA DANYCH'!$AA:$AA,'BAZA DANYCH'!$T:$T,U$31,'BAZA DANYCH'!$A:$A,$A43,'BAZA DANYCH'!$F:$F,$B43)</f>
        <v>6</v>
      </c>
      <c r="V43" s="249">
        <f>SUMIFS('BAZA DANYCH'!$AA:$AA,'BAZA DANYCH'!$T:$T,V$31,'BAZA DANYCH'!$A:$A,$A43,'BAZA DANYCH'!$F:$F,$B43)</f>
        <v>0</v>
      </c>
      <c r="W43" s="249">
        <f>SUMIFS('BAZA DANYCH'!$AA:$AA,'BAZA DANYCH'!$T:$T,W$31,'BAZA DANYCH'!$A:$A,$A43,'BAZA DANYCH'!$F:$F,$B43)</f>
        <v>2</v>
      </c>
      <c r="X43" s="249">
        <f>SUMIFS('BAZA DANYCH'!$AA:$AA,'BAZA DANYCH'!$T:$T,X$31,'BAZA DANYCH'!$A:$A,$A43,'BAZA DANYCH'!$F:$F,$B43)</f>
        <v>0</v>
      </c>
      <c r="Y43" s="249">
        <f>SUMIFS('BAZA DANYCH'!$AA:$AA,'BAZA DANYCH'!$T:$T,Y$31,'BAZA DANYCH'!$A:$A,$A43,'BAZA DANYCH'!$F:$F,$B43)</f>
        <v>6</v>
      </c>
      <c r="Z43" s="249">
        <f>SUMIFS('BAZA DANYCH'!$AA:$AA,'BAZA DANYCH'!$T:$T,Z$31,'BAZA DANYCH'!$A:$A,$A43,'BAZA DANYCH'!$F:$F,$B43)</f>
        <v>2</v>
      </c>
      <c r="AA43" s="249">
        <f>SUMIFS('BAZA DANYCH'!$AA:$AA,'BAZA DANYCH'!$T:$T,AA$31,'BAZA DANYCH'!$A:$A,$A43,'BAZA DANYCH'!$F:$F,$B43)</f>
        <v>0</v>
      </c>
      <c r="AB43" s="249">
        <f>SUMIFS('BAZA DANYCH'!$AA:$AA,'BAZA DANYCH'!$T:$T,AB$31,'BAZA DANYCH'!$A:$A,$A43,'BAZA DANYCH'!$F:$F,$B43)</f>
        <v>0</v>
      </c>
      <c r="AC43" s="249">
        <f>SUMIFS('BAZA DANYCH'!$AA:$AA,'BAZA DANYCH'!$T:$T,AC$31,'BAZA DANYCH'!$A:$A,$A43,'BAZA DANYCH'!$F:$F,$B43)</f>
        <v>0</v>
      </c>
      <c r="AD43" s="249">
        <f>SUMIFS('BAZA DANYCH'!$AA:$AA,'BAZA DANYCH'!$T:$T,AD$31,'BAZA DANYCH'!$A:$A,$A43,'BAZA DANYCH'!$F:$F,$B43)</f>
        <v>0</v>
      </c>
      <c r="AE43" s="249">
        <f>SUMIFS('BAZA DANYCH'!$AA:$AA,'BAZA DANYCH'!$T:$T,AE$31,'BAZA DANYCH'!$A:$A,$A43,'BAZA DANYCH'!$F:$F,$B43)</f>
        <v>0</v>
      </c>
      <c r="AF43" s="249">
        <f>SUMIFS('BAZA DANYCH'!$AA:$AA,'BAZA DANYCH'!$T:$T,AF$31,'BAZA DANYCH'!$A:$A,$A43,'BAZA DANYCH'!$F:$F,$B43)</f>
        <v>0</v>
      </c>
      <c r="AG43" s="249">
        <f>SUMIFS('BAZA DANYCH'!$AA:$AA,'BAZA DANYCH'!$T:$T,AG$31,'BAZA DANYCH'!$A:$A,$A43,'BAZA DANYCH'!$F:$F,$B43)</f>
        <v>0</v>
      </c>
      <c r="AH43" s="249">
        <f>SUMIFS('BAZA DANYCH'!$AA:$AA,'BAZA DANYCH'!$T:$T,AH$31,'BAZA DANYCH'!$A:$A,$A43,'BAZA DANYCH'!$F:$F,$B43)</f>
        <v>0</v>
      </c>
      <c r="AI43" s="249">
        <f>SUMIFS('BAZA DANYCH'!$AA:$AA,'BAZA DANYCH'!$T:$T,AI$31,'BAZA DANYCH'!$A:$A,$A43,'BAZA DANYCH'!$F:$F,$B43)</f>
        <v>0</v>
      </c>
    </row>
    <row r="44" spans="1:35" x14ac:dyDescent="0.2">
      <c r="A44" s="88" t="str">
        <f t="shared" si="2"/>
        <v>Strzelin</v>
      </c>
      <c r="B44" s="88" t="str">
        <f t="shared" si="2"/>
        <v>rk_13_DK395</v>
      </c>
      <c r="C44" s="241">
        <f t="shared" si="3"/>
        <v>264</v>
      </c>
      <c r="D44" s="249">
        <f>SUMIFS('BAZA DANYCH'!$AA:$AA,'BAZA DANYCH'!$T:$T,D$31,'BAZA DANYCH'!$A:$A,$A44,'BAZA DANYCH'!$F:$F,$B44)</f>
        <v>0</v>
      </c>
      <c r="E44" s="249">
        <f>SUMIFS('BAZA DANYCH'!$AA:$AA,'BAZA DANYCH'!$T:$T,E$31,'BAZA DANYCH'!$A:$A,$A44,'BAZA DANYCH'!$F:$F,$B44)</f>
        <v>2</v>
      </c>
      <c r="F44" s="249">
        <f>SUMIFS('BAZA DANYCH'!$AA:$AA,'BAZA DANYCH'!$T:$T,F$31,'BAZA DANYCH'!$A:$A,$A44,'BAZA DANYCH'!$F:$F,$B44)</f>
        <v>2</v>
      </c>
      <c r="G44" s="249">
        <f>SUMIFS('BAZA DANYCH'!$AA:$AA,'BAZA DANYCH'!$T:$T,G$31,'BAZA DANYCH'!$A:$A,$A44,'BAZA DANYCH'!$F:$F,$B44)</f>
        <v>8</v>
      </c>
      <c r="H44" s="249">
        <f>SUMIFS('BAZA DANYCH'!$AA:$AA,'BAZA DANYCH'!$T:$T,H$31,'BAZA DANYCH'!$A:$A,$A44,'BAZA DANYCH'!$F:$F,$B44)</f>
        <v>0</v>
      </c>
      <c r="I44" s="249">
        <f>SUMIFS('BAZA DANYCH'!$AA:$AA,'BAZA DANYCH'!$T:$T,I$31,'BAZA DANYCH'!$A:$A,$A44,'BAZA DANYCH'!$F:$F,$B44)</f>
        <v>0</v>
      </c>
      <c r="J44" s="249">
        <f>SUMIFS('BAZA DANYCH'!$AA:$AA,'BAZA DANYCH'!$T:$T,J$31,'BAZA DANYCH'!$A:$A,$A44,'BAZA DANYCH'!$F:$F,$B44)</f>
        <v>10</v>
      </c>
      <c r="K44" s="249">
        <f>SUMIFS('BAZA DANYCH'!$AA:$AA,'BAZA DANYCH'!$T:$T,K$31,'BAZA DANYCH'!$A:$A,$A44,'BAZA DANYCH'!$F:$F,$B44)</f>
        <v>10</v>
      </c>
      <c r="L44" s="249">
        <f>SUMIFS('BAZA DANYCH'!$AA:$AA,'BAZA DANYCH'!$T:$T,L$31,'BAZA DANYCH'!$A:$A,$A44,'BAZA DANYCH'!$F:$F,$B44)</f>
        <v>30</v>
      </c>
      <c r="M44" s="249">
        <f>SUMIFS('BAZA DANYCH'!$AA:$AA,'BAZA DANYCH'!$T:$T,M$31,'BAZA DANYCH'!$A:$A,$A44,'BAZA DANYCH'!$F:$F,$B44)</f>
        <v>6</v>
      </c>
      <c r="N44" s="249">
        <f>SUMIFS('BAZA DANYCH'!$AA:$AA,'BAZA DANYCH'!$T:$T,N$31,'BAZA DANYCH'!$A:$A,$A44,'BAZA DANYCH'!$F:$F,$B44)</f>
        <v>10</v>
      </c>
      <c r="O44" s="249">
        <f>SUMIFS('BAZA DANYCH'!$AA:$AA,'BAZA DANYCH'!$T:$T,O$31,'BAZA DANYCH'!$A:$A,$A44,'BAZA DANYCH'!$F:$F,$B44)</f>
        <v>0</v>
      </c>
      <c r="P44" s="249">
        <f>SUMIFS('BAZA DANYCH'!$AA:$AA,'BAZA DANYCH'!$T:$T,P$31,'BAZA DANYCH'!$A:$A,$A44,'BAZA DANYCH'!$F:$F,$B44)</f>
        <v>0</v>
      </c>
      <c r="Q44" s="249">
        <f>SUMIFS('BAZA DANYCH'!$AA:$AA,'BAZA DANYCH'!$T:$T,Q$31,'BAZA DANYCH'!$A:$A,$A44,'BAZA DANYCH'!$F:$F,$B44)</f>
        <v>0</v>
      </c>
      <c r="R44" s="249">
        <f>SUMIFS('BAZA DANYCH'!$AA:$AA,'BAZA DANYCH'!$T:$T,R$31,'BAZA DANYCH'!$A:$A,$A44,'BAZA DANYCH'!$F:$F,$B44)</f>
        <v>0</v>
      </c>
      <c r="S44" s="249">
        <f>SUMIFS('BAZA DANYCH'!$AA:$AA,'BAZA DANYCH'!$T:$T,S$31,'BAZA DANYCH'!$A:$A,$A44,'BAZA DANYCH'!$F:$F,$B44)</f>
        <v>0</v>
      </c>
      <c r="T44" s="249">
        <f>SUMIFS('BAZA DANYCH'!$AA:$AA,'BAZA DANYCH'!$T:$T,T$31,'BAZA DANYCH'!$A:$A,$A44,'BAZA DANYCH'!$F:$F,$B44)</f>
        <v>10</v>
      </c>
      <c r="U44" s="249">
        <f>SUMIFS('BAZA DANYCH'!$AA:$AA,'BAZA DANYCH'!$T:$T,U$31,'BAZA DANYCH'!$A:$A,$A44,'BAZA DANYCH'!$F:$F,$B44)</f>
        <v>0</v>
      </c>
      <c r="V44" s="249">
        <f>SUMIFS('BAZA DANYCH'!$AA:$AA,'BAZA DANYCH'!$T:$T,V$31,'BAZA DANYCH'!$A:$A,$A44,'BAZA DANYCH'!$F:$F,$B44)</f>
        <v>30</v>
      </c>
      <c r="W44" s="249">
        <f>SUMIFS('BAZA DANYCH'!$AA:$AA,'BAZA DANYCH'!$T:$T,W$31,'BAZA DANYCH'!$A:$A,$A44,'BAZA DANYCH'!$F:$F,$B44)</f>
        <v>0</v>
      </c>
      <c r="X44" s="249">
        <f>SUMIFS('BAZA DANYCH'!$AA:$AA,'BAZA DANYCH'!$T:$T,X$31,'BAZA DANYCH'!$A:$A,$A44,'BAZA DANYCH'!$F:$F,$B44)</f>
        <v>6</v>
      </c>
      <c r="Y44" s="249">
        <f>SUMIFS('BAZA DANYCH'!$AA:$AA,'BAZA DANYCH'!$T:$T,Y$31,'BAZA DANYCH'!$A:$A,$A44,'BAZA DANYCH'!$F:$F,$B44)</f>
        <v>0</v>
      </c>
      <c r="Z44" s="249">
        <f>SUMIFS('BAZA DANYCH'!$AA:$AA,'BAZA DANYCH'!$T:$T,Z$31,'BAZA DANYCH'!$A:$A,$A44,'BAZA DANYCH'!$F:$F,$B44)</f>
        <v>6</v>
      </c>
      <c r="AA44" s="249">
        <f>SUMIFS('BAZA DANYCH'!$AA:$AA,'BAZA DANYCH'!$T:$T,AA$31,'BAZA DANYCH'!$A:$A,$A44,'BAZA DANYCH'!$F:$F,$B44)</f>
        <v>28</v>
      </c>
      <c r="AB44" s="249">
        <f>SUMIFS('BAZA DANYCH'!$AA:$AA,'BAZA DANYCH'!$T:$T,AB$31,'BAZA DANYCH'!$A:$A,$A44,'BAZA DANYCH'!$F:$F,$B44)</f>
        <v>40</v>
      </c>
      <c r="AC44" s="249">
        <f>SUMIFS('BAZA DANYCH'!$AA:$AA,'BAZA DANYCH'!$T:$T,AC$31,'BAZA DANYCH'!$A:$A,$A44,'BAZA DANYCH'!$F:$F,$B44)</f>
        <v>14</v>
      </c>
      <c r="AD44" s="249">
        <f>SUMIFS('BAZA DANYCH'!$AA:$AA,'BAZA DANYCH'!$T:$T,AD$31,'BAZA DANYCH'!$A:$A,$A44,'BAZA DANYCH'!$F:$F,$B44)</f>
        <v>8</v>
      </c>
      <c r="AE44" s="249">
        <f>SUMIFS('BAZA DANYCH'!$AA:$AA,'BAZA DANYCH'!$T:$T,AE$31,'BAZA DANYCH'!$A:$A,$A44,'BAZA DANYCH'!$F:$F,$B44)</f>
        <v>6</v>
      </c>
      <c r="AF44" s="249">
        <f>SUMIFS('BAZA DANYCH'!$AA:$AA,'BAZA DANYCH'!$T:$T,AF$31,'BAZA DANYCH'!$A:$A,$A44,'BAZA DANYCH'!$F:$F,$B44)</f>
        <v>10</v>
      </c>
      <c r="AG44" s="249">
        <f>SUMIFS('BAZA DANYCH'!$AA:$AA,'BAZA DANYCH'!$T:$T,AG$31,'BAZA DANYCH'!$A:$A,$A44,'BAZA DANYCH'!$F:$F,$B44)</f>
        <v>0</v>
      </c>
      <c r="AH44" s="249">
        <f>SUMIFS('BAZA DANYCH'!$AA:$AA,'BAZA DANYCH'!$T:$T,AH$31,'BAZA DANYCH'!$A:$A,$A44,'BAZA DANYCH'!$F:$F,$B44)</f>
        <v>0</v>
      </c>
      <c r="AI44" s="249">
        <f>SUMIFS('BAZA DANYCH'!$AA:$AA,'BAZA DANYCH'!$T:$T,AI$31,'BAZA DANYCH'!$A:$A,$A44,'BAZA DANYCH'!$F:$F,$B44)</f>
        <v>28</v>
      </c>
    </row>
    <row r="45" spans="1:35" x14ac:dyDescent="0.2">
      <c r="A45" s="88" t="str">
        <f t="shared" si="2"/>
        <v>Strzelin</v>
      </c>
      <c r="B45" s="88" t="str">
        <f t="shared" si="2"/>
        <v>rk_14_DK39</v>
      </c>
      <c r="C45" s="241">
        <f t="shared" si="3"/>
        <v>312</v>
      </c>
      <c r="D45" s="249">
        <f>SUMIFS('BAZA DANYCH'!$AA:$AA,'BAZA DANYCH'!$T:$T,D$31,'BAZA DANYCH'!$A:$A,$A45,'BAZA DANYCH'!$F:$F,$B45)</f>
        <v>0</v>
      </c>
      <c r="E45" s="249">
        <f>SUMIFS('BAZA DANYCH'!$AA:$AA,'BAZA DANYCH'!$T:$T,E$31,'BAZA DANYCH'!$A:$A,$A45,'BAZA DANYCH'!$F:$F,$B45)</f>
        <v>0</v>
      </c>
      <c r="F45" s="249">
        <f>SUMIFS('BAZA DANYCH'!$AA:$AA,'BAZA DANYCH'!$T:$T,F$31,'BAZA DANYCH'!$A:$A,$A45,'BAZA DANYCH'!$F:$F,$B45)</f>
        <v>0</v>
      </c>
      <c r="G45" s="249">
        <f>SUMIFS('BAZA DANYCH'!$AA:$AA,'BAZA DANYCH'!$T:$T,G$31,'BAZA DANYCH'!$A:$A,$A45,'BAZA DANYCH'!$F:$F,$B45)</f>
        <v>28</v>
      </c>
      <c r="H45" s="249">
        <f>SUMIFS('BAZA DANYCH'!$AA:$AA,'BAZA DANYCH'!$T:$T,H$31,'BAZA DANYCH'!$A:$A,$A45,'BAZA DANYCH'!$F:$F,$B45)</f>
        <v>12</v>
      </c>
      <c r="I45" s="249">
        <f>SUMIFS('BAZA DANYCH'!$AA:$AA,'BAZA DANYCH'!$T:$T,I$31,'BAZA DANYCH'!$A:$A,$A45,'BAZA DANYCH'!$F:$F,$B45)</f>
        <v>8</v>
      </c>
      <c r="J45" s="249">
        <f>SUMIFS('BAZA DANYCH'!$AA:$AA,'BAZA DANYCH'!$T:$T,J$31,'BAZA DANYCH'!$A:$A,$A45,'BAZA DANYCH'!$F:$F,$B45)</f>
        <v>0</v>
      </c>
      <c r="K45" s="249">
        <f>SUMIFS('BAZA DANYCH'!$AA:$AA,'BAZA DANYCH'!$T:$T,K$31,'BAZA DANYCH'!$A:$A,$A45,'BAZA DANYCH'!$F:$F,$B45)</f>
        <v>66</v>
      </c>
      <c r="L45" s="249">
        <f>SUMIFS('BAZA DANYCH'!$AA:$AA,'BAZA DANYCH'!$T:$T,L$31,'BAZA DANYCH'!$A:$A,$A45,'BAZA DANYCH'!$F:$F,$B45)</f>
        <v>0</v>
      </c>
      <c r="M45" s="249">
        <f>SUMIFS('BAZA DANYCH'!$AA:$AA,'BAZA DANYCH'!$T:$T,M$31,'BAZA DANYCH'!$A:$A,$A45,'BAZA DANYCH'!$F:$F,$B45)</f>
        <v>0</v>
      </c>
      <c r="N45" s="249">
        <f>SUMIFS('BAZA DANYCH'!$AA:$AA,'BAZA DANYCH'!$T:$T,N$31,'BAZA DANYCH'!$A:$A,$A45,'BAZA DANYCH'!$F:$F,$B45)</f>
        <v>0</v>
      </c>
      <c r="O45" s="249">
        <f>SUMIFS('BAZA DANYCH'!$AA:$AA,'BAZA DANYCH'!$T:$T,O$31,'BAZA DANYCH'!$A:$A,$A45,'BAZA DANYCH'!$F:$F,$B45)</f>
        <v>0</v>
      </c>
      <c r="P45" s="249">
        <f>SUMIFS('BAZA DANYCH'!$AA:$AA,'BAZA DANYCH'!$T:$T,P$31,'BAZA DANYCH'!$A:$A,$A45,'BAZA DANYCH'!$F:$F,$B45)</f>
        <v>0</v>
      </c>
      <c r="Q45" s="249">
        <f>SUMIFS('BAZA DANYCH'!$AA:$AA,'BAZA DANYCH'!$T:$T,Q$31,'BAZA DANYCH'!$A:$A,$A45,'BAZA DANYCH'!$F:$F,$B45)</f>
        <v>0</v>
      </c>
      <c r="R45" s="249">
        <f>SUMIFS('BAZA DANYCH'!$AA:$AA,'BAZA DANYCH'!$T:$T,R$31,'BAZA DANYCH'!$A:$A,$A45,'BAZA DANYCH'!$F:$F,$B45)</f>
        <v>0</v>
      </c>
      <c r="S45" s="249">
        <f>SUMIFS('BAZA DANYCH'!$AA:$AA,'BAZA DANYCH'!$T:$T,S$31,'BAZA DANYCH'!$A:$A,$A45,'BAZA DANYCH'!$F:$F,$B45)</f>
        <v>0</v>
      </c>
      <c r="T45" s="249">
        <f>SUMIFS('BAZA DANYCH'!$AA:$AA,'BAZA DANYCH'!$T:$T,T$31,'BAZA DANYCH'!$A:$A,$A45,'BAZA DANYCH'!$F:$F,$B45)</f>
        <v>0</v>
      </c>
      <c r="U45" s="249">
        <f>SUMIFS('BAZA DANYCH'!$AA:$AA,'BAZA DANYCH'!$T:$T,U$31,'BAZA DANYCH'!$A:$A,$A45,'BAZA DANYCH'!$F:$F,$B45)</f>
        <v>50</v>
      </c>
      <c r="V45" s="249">
        <f>SUMIFS('BAZA DANYCH'!$AA:$AA,'BAZA DANYCH'!$T:$T,V$31,'BAZA DANYCH'!$A:$A,$A45,'BAZA DANYCH'!$F:$F,$B45)</f>
        <v>0</v>
      </c>
      <c r="W45" s="249">
        <f>SUMIFS('BAZA DANYCH'!$AA:$AA,'BAZA DANYCH'!$T:$T,W$31,'BAZA DANYCH'!$A:$A,$A45,'BAZA DANYCH'!$F:$F,$B45)</f>
        <v>0</v>
      </c>
      <c r="X45" s="249">
        <f>SUMIFS('BAZA DANYCH'!$AA:$AA,'BAZA DANYCH'!$T:$T,X$31,'BAZA DANYCH'!$A:$A,$A45,'BAZA DANYCH'!$F:$F,$B45)</f>
        <v>36</v>
      </c>
      <c r="Y45" s="249">
        <f>SUMIFS('BAZA DANYCH'!$AA:$AA,'BAZA DANYCH'!$T:$T,Y$31,'BAZA DANYCH'!$A:$A,$A45,'BAZA DANYCH'!$F:$F,$B45)</f>
        <v>0</v>
      </c>
      <c r="Z45" s="249">
        <f>SUMIFS('BAZA DANYCH'!$AA:$AA,'BAZA DANYCH'!$T:$T,Z$31,'BAZA DANYCH'!$A:$A,$A45,'BAZA DANYCH'!$F:$F,$B45)</f>
        <v>0</v>
      </c>
      <c r="AA45" s="249">
        <f>SUMIFS('BAZA DANYCH'!$AA:$AA,'BAZA DANYCH'!$T:$T,AA$31,'BAZA DANYCH'!$A:$A,$A45,'BAZA DANYCH'!$F:$F,$B45)</f>
        <v>0</v>
      </c>
      <c r="AB45" s="249">
        <f>SUMIFS('BAZA DANYCH'!$AA:$AA,'BAZA DANYCH'!$T:$T,AB$31,'BAZA DANYCH'!$A:$A,$A45,'BAZA DANYCH'!$F:$F,$B45)</f>
        <v>62</v>
      </c>
      <c r="AC45" s="249">
        <f>SUMIFS('BAZA DANYCH'!$AA:$AA,'BAZA DANYCH'!$T:$T,AC$31,'BAZA DANYCH'!$A:$A,$A45,'BAZA DANYCH'!$F:$F,$B45)</f>
        <v>0</v>
      </c>
      <c r="AD45" s="249">
        <f>SUMIFS('BAZA DANYCH'!$AA:$AA,'BAZA DANYCH'!$T:$T,AD$31,'BAZA DANYCH'!$A:$A,$A45,'BAZA DANYCH'!$F:$F,$B45)</f>
        <v>0</v>
      </c>
      <c r="AE45" s="249">
        <f>SUMIFS('BAZA DANYCH'!$AA:$AA,'BAZA DANYCH'!$T:$T,AE$31,'BAZA DANYCH'!$A:$A,$A45,'BAZA DANYCH'!$F:$F,$B45)</f>
        <v>6</v>
      </c>
      <c r="AF45" s="249">
        <f>SUMIFS('BAZA DANYCH'!$AA:$AA,'BAZA DANYCH'!$T:$T,AF$31,'BAZA DANYCH'!$A:$A,$A45,'BAZA DANYCH'!$F:$F,$B45)</f>
        <v>6</v>
      </c>
      <c r="AG45" s="249">
        <f>SUMIFS('BAZA DANYCH'!$AA:$AA,'BAZA DANYCH'!$T:$T,AG$31,'BAZA DANYCH'!$A:$A,$A45,'BAZA DANYCH'!$F:$F,$B45)</f>
        <v>0</v>
      </c>
      <c r="AH45" s="249">
        <f>SUMIFS('BAZA DANYCH'!$AA:$AA,'BAZA DANYCH'!$T:$T,AH$31,'BAZA DANYCH'!$A:$A,$A45,'BAZA DANYCH'!$F:$F,$B45)</f>
        <v>28</v>
      </c>
      <c r="AI45" s="249">
        <f>SUMIFS('BAZA DANYCH'!$AA:$AA,'BAZA DANYCH'!$T:$T,AI$31,'BAZA DANYCH'!$A:$A,$A45,'BAZA DANYCH'!$F:$F,$B45)</f>
        <v>10</v>
      </c>
    </row>
    <row r="46" spans="1:35" x14ac:dyDescent="0.2">
      <c r="A46" s="88" t="str">
        <f t="shared" si="2"/>
        <v>Kobierzyce</v>
      </c>
      <c r="B46" s="88" t="str">
        <f t="shared" si="2"/>
        <v>rk_15_DK8</v>
      </c>
      <c r="C46" s="241">
        <f t="shared" si="3"/>
        <v>3664</v>
      </c>
      <c r="D46" s="249">
        <f>SUMIFS('BAZA DANYCH'!$AA:$AA,'BAZA DANYCH'!$T:$T,D$31,'BAZA DANYCH'!$A:$A,$A46,'BAZA DANYCH'!$F:$F,$B46)</f>
        <v>118</v>
      </c>
      <c r="E46" s="249">
        <f>SUMIFS('BAZA DANYCH'!$AA:$AA,'BAZA DANYCH'!$T:$T,E$31,'BAZA DANYCH'!$A:$A,$A46,'BAZA DANYCH'!$F:$F,$B46)</f>
        <v>106</v>
      </c>
      <c r="F46" s="249">
        <f>SUMIFS('BAZA DANYCH'!$AA:$AA,'BAZA DANYCH'!$T:$T,F$31,'BAZA DANYCH'!$A:$A,$A46,'BAZA DANYCH'!$F:$F,$B46)</f>
        <v>194</v>
      </c>
      <c r="G46" s="249">
        <f>SUMIFS('BAZA DANYCH'!$AA:$AA,'BAZA DANYCH'!$T:$T,G$31,'BAZA DANYCH'!$A:$A,$A46,'BAZA DANYCH'!$F:$F,$B46)</f>
        <v>76</v>
      </c>
      <c r="H46" s="249">
        <f>SUMIFS('BAZA DANYCH'!$AA:$AA,'BAZA DANYCH'!$T:$T,H$31,'BAZA DANYCH'!$A:$A,$A46,'BAZA DANYCH'!$F:$F,$B46)</f>
        <v>34</v>
      </c>
      <c r="I46" s="249">
        <f>SUMIFS('BAZA DANYCH'!$AA:$AA,'BAZA DANYCH'!$T:$T,I$31,'BAZA DANYCH'!$A:$A,$A46,'BAZA DANYCH'!$F:$F,$B46)</f>
        <v>78</v>
      </c>
      <c r="J46" s="249">
        <f>SUMIFS('BAZA DANYCH'!$AA:$AA,'BAZA DANYCH'!$T:$T,J$31,'BAZA DANYCH'!$A:$A,$A46,'BAZA DANYCH'!$F:$F,$B46)</f>
        <v>112</v>
      </c>
      <c r="K46" s="249">
        <f>SUMIFS('BAZA DANYCH'!$AA:$AA,'BAZA DANYCH'!$T:$T,K$31,'BAZA DANYCH'!$A:$A,$A46,'BAZA DANYCH'!$F:$F,$B46)</f>
        <v>50</v>
      </c>
      <c r="L46" s="249">
        <f>SUMIFS('BAZA DANYCH'!$AA:$AA,'BAZA DANYCH'!$T:$T,L$31,'BAZA DANYCH'!$A:$A,$A46,'BAZA DANYCH'!$F:$F,$B46)</f>
        <v>46</v>
      </c>
      <c r="M46" s="249">
        <f>SUMIFS('BAZA DANYCH'!$AA:$AA,'BAZA DANYCH'!$T:$T,M$31,'BAZA DANYCH'!$A:$A,$A46,'BAZA DANYCH'!$F:$F,$B46)</f>
        <v>84</v>
      </c>
      <c r="N46" s="249">
        <f>SUMIFS('BAZA DANYCH'!$AA:$AA,'BAZA DANYCH'!$T:$T,N$31,'BAZA DANYCH'!$A:$A,$A46,'BAZA DANYCH'!$F:$F,$B46)</f>
        <v>196</v>
      </c>
      <c r="O46" s="249">
        <f>SUMIFS('BAZA DANYCH'!$AA:$AA,'BAZA DANYCH'!$T:$T,O$31,'BAZA DANYCH'!$A:$A,$A46,'BAZA DANYCH'!$F:$F,$B46)</f>
        <v>164</v>
      </c>
      <c r="P46" s="249">
        <f>SUMIFS('BAZA DANYCH'!$AA:$AA,'BAZA DANYCH'!$T:$T,P$31,'BAZA DANYCH'!$A:$A,$A46,'BAZA DANYCH'!$F:$F,$B46)</f>
        <v>72</v>
      </c>
      <c r="Q46" s="249">
        <f>SUMIFS('BAZA DANYCH'!$AA:$AA,'BAZA DANYCH'!$T:$T,Q$31,'BAZA DANYCH'!$A:$A,$A46,'BAZA DANYCH'!$F:$F,$B46)</f>
        <v>136</v>
      </c>
      <c r="R46" s="249">
        <f>SUMIFS('BAZA DANYCH'!$AA:$AA,'BAZA DANYCH'!$T:$T,R$31,'BAZA DANYCH'!$A:$A,$A46,'BAZA DANYCH'!$F:$F,$B46)</f>
        <v>6</v>
      </c>
      <c r="S46" s="249">
        <f>SUMIFS('BAZA DANYCH'!$AA:$AA,'BAZA DANYCH'!$T:$T,S$31,'BAZA DANYCH'!$A:$A,$A46,'BAZA DANYCH'!$F:$F,$B46)</f>
        <v>46</v>
      </c>
      <c r="T46" s="249">
        <f>SUMIFS('BAZA DANYCH'!$AA:$AA,'BAZA DANYCH'!$T:$T,T$31,'BAZA DANYCH'!$A:$A,$A46,'BAZA DANYCH'!$F:$F,$B46)</f>
        <v>0</v>
      </c>
      <c r="U46" s="249">
        <f>SUMIFS('BAZA DANYCH'!$AA:$AA,'BAZA DANYCH'!$T:$T,U$31,'BAZA DANYCH'!$A:$A,$A46,'BAZA DANYCH'!$F:$F,$B46)</f>
        <v>96</v>
      </c>
      <c r="V46" s="249">
        <f>SUMIFS('BAZA DANYCH'!$AA:$AA,'BAZA DANYCH'!$T:$T,V$31,'BAZA DANYCH'!$A:$A,$A46,'BAZA DANYCH'!$F:$F,$B46)</f>
        <v>299</v>
      </c>
      <c r="W46" s="249">
        <f>SUMIFS('BAZA DANYCH'!$AA:$AA,'BAZA DANYCH'!$T:$T,W$31,'BAZA DANYCH'!$A:$A,$A46,'BAZA DANYCH'!$F:$F,$B46)</f>
        <v>38</v>
      </c>
      <c r="X46" s="249">
        <f>SUMIFS('BAZA DANYCH'!$AA:$AA,'BAZA DANYCH'!$T:$T,X$31,'BAZA DANYCH'!$A:$A,$A46,'BAZA DANYCH'!$F:$F,$B46)</f>
        <v>134</v>
      </c>
      <c r="Y46" s="249">
        <f>SUMIFS('BAZA DANYCH'!$AA:$AA,'BAZA DANYCH'!$T:$T,Y$31,'BAZA DANYCH'!$A:$A,$A46,'BAZA DANYCH'!$F:$F,$B46)</f>
        <v>55</v>
      </c>
      <c r="Z46" s="249">
        <f>SUMIFS('BAZA DANYCH'!$AA:$AA,'BAZA DANYCH'!$T:$T,Z$31,'BAZA DANYCH'!$A:$A,$A46,'BAZA DANYCH'!$F:$F,$B46)</f>
        <v>317</v>
      </c>
      <c r="AA46" s="249">
        <f>SUMIFS('BAZA DANYCH'!$AA:$AA,'BAZA DANYCH'!$T:$T,AA$31,'BAZA DANYCH'!$A:$A,$A46,'BAZA DANYCH'!$F:$F,$B46)</f>
        <v>106</v>
      </c>
      <c r="AB46" s="249">
        <f>SUMIFS('BAZA DANYCH'!$AA:$AA,'BAZA DANYCH'!$T:$T,AB$31,'BAZA DANYCH'!$A:$A,$A46,'BAZA DANYCH'!$F:$F,$B46)</f>
        <v>6</v>
      </c>
      <c r="AC46" s="249">
        <f>SUMIFS('BAZA DANYCH'!$AA:$AA,'BAZA DANYCH'!$T:$T,AC$31,'BAZA DANYCH'!$A:$A,$A46,'BAZA DANYCH'!$F:$F,$B46)</f>
        <v>249</v>
      </c>
      <c r="AD46" s="249">
        <f>SUMIFS('BAZA DANYCH'!$AA:$AA,'BAZA DANYCH'!$T:$T,AD$31,'BAZA DANYCH'!$A:$A,$A46,'BAZA DANYCH'!$F:$F,$B46)</f>
        <v>466</v>
      </c>
      <c r="AE46" s="249">
        <f>SUMIFS('BAZA DANYCH'!$AA:$AA,'BAZA DANYCH'!$T:$T,AE$31,'BAZA DANYCH'!$A:$A,$A46,'BAZA DANYCH'!$F:$F,$B46)</f>
        <v>20</v>
      </c>
      <c r="AF46" s="249">
        <f>SUMIFS('BAZA DANYCH'!$AA:$AA,'BAZA DANYCH'!$T:$T,AF$31,'BAZA DANYCH'!$A:$A,$A46,'BAZA DANYCH'!$F:$F,$B46)</f>
        <v>140</v>
      </c>
      <c r="AG46" s="249">
        <f>SUMIFS('BAZA DANYCH'!$AA:$AA,'BAZA DANYCH'!$T:$T,AG$31,'BAZA DANYCH'!$A:$A,$A46,'BAZA DANYCH'!$F:$F,$B46)</f>
        <v>80</v>
      </c>
      <c r="AH46" s="249">
        <f>SUMIFS('BAZA DANYCH'!$AA:$AA,'BAZA DANYCH'!$T:$T,AH$31,'BAZA DANYCH'!$A:$A,$A46,'BAZA DANYCH'!$F:$F,$B46)</f>
        <v>106</v>
      </c>
      <c r="AI46" s="249">
        <f>SUMIFS('BAZA DANYCH'!$AA:$AA,'BAZA DANYCH'!$T:$T,AI$31,'BAZA DANYCH'!$A:$A,$A46,'BAZA DANYCH'!$F:$F,$B46)</f>
        <v>34</v>
      </c>
    </row>
    <row r="47" spans="1:35" x14ac:dyDescent="0.2">
      <c r="A47" s="88" t="str">
        <f t="shared" si="2"/>
        <v>Kąty Wrocławskie</v>
      </c>
      <c r="B47" s="88" t="str">
        <f t="shared" si="2"/>
        <v>rk_16_DK35</v>
      </c>
      <c r="C47" s="241">
        <f t="shared" si="3"/>
        <v>1340</v>
      </c>
      <c r="D47" s="249">
        <f>SUMIFS('BAZA DANYCH'!$AA:$AA,'BAZA DANYCH'!$T:$T,D$31,'BAZA DANYCH'!$A:$A,$A47,'BAZA DANYCH'!$F:$F,$B47)</f>
        <v>88</v>
      </c>
      <c r="E47" s="249">
        <f>SUMIFS('BAZA DANYCH'!$AA:$AA,'BAZA DANYCH'!$T:$T,E$31,'BAZA DANYCH'!$A:$A,$A47,'BAZA DANYCH'!$F:$F,$B47)</f>
        <v>12</v>
      </c>
      <c r="F47" s="249">
        <f>SUMIFS('BAZA DANYCH'!$AA:$AA,'BAZA DANYCH'!$T:$T,F$31,'BAZA DANYCH'!$A:$A,$A47,'BAZA DANYCH'!$F:$F,$B47)</f>
        <v>8</v>
      </c>
      <c r="G47" s="249">
        <f>SUMIFS('BAZA DANYCH'!$AA:$AA,'BAZA DANYCH'!$T:$T,G$31,'BAZA DANYCH'!$A:$A,$A47,'BAZA DANYCH'!$F:$F,$B47)</f>
        <v>96</v>
      </c>
      <c r="H47" s="249">
        <f>SUMIFS('BAZA DANYCH'!$AA:$AA,'BAZA DANYCH'!$T:$T,H$31,'BAZA DANYCH'!$A:$A,$A47,'BAZA DANYCH'!$F:$F,$B47)</f>
        <v>56</v>
      </c>
      <c r="I47" s="249">
        <f>SUMIFS('BAZA DANYCH'!$AA:$AA,'BAZA DANYCH'!$T:$T,I$31,'BAZA DANYCH'!$A:$A,$A47,'BAZA DANYCH'!$F:$F,$B47)</f>
        <v>28</v>
      </c>
      <c r="J47" s="249">
        <f>SUMIFS('BAZA DANYCH'!$AA:$AA,'BAZA DANYCH'!$T:$T,J$31,'BAZA DANYCH'!$A:$A,$A47,'BAZA DANYCH'!$F:$F,$B47)</f>
        <v>46</v>
      </c>
      <c r="K47" s="249">
        <f>SUMIFS('BAZA DANYCH'!$AA:$AA,'BAZA DANYCH'!$T:$T,K$31,'BAZA DANYCH'!$A:$A,$A47,'BAZA DANYCH'!$F:$F,$B47)</f>
        <v>28</v>
      </c>
      <c r="L47" s="249">
        <f>SUMIFS('BAZA DANYCH'!$AA:$AA,'BAZA DANYCH'!$T:$T,L$31,'BAZA DANYCH'!$A:$A,$A47,'BAZA DANYCH'!$F:$F,$B47)</f>
        <v>0</v>
      </c>
      <c r="M47" s="249">
        <f>SUMIFS('BAZA DANYCH'!$AA:$AA,'BAZA DANYCH'!$T:$T,M$31,'BAZA DANYCH'!$A:$A,$A47,'BAZA DANYCH'!$F:$F,$B47)</f>
        <v>68</v>
      </c>
      <c r="N47" s="249">
        <f>SUMIFS('BAZA DANYCH'!$AA:$AA,'BAZA DANYCH'!$T:$T,N$31,'BAZA DANYCH'!$A:$A,$A47,'BAZA DANYCH'!$F:$F,$B47)</f>
        <v>0</v>
      </c>
      <c r="O47" s="249">
        <f>SUMIFS('BAZA DANYCH'!$AA:$AA,'BAZA DANYCH'!$T:$T,O$31,'BAZA DANYCH'!$A:$A,$A47,'BAZA DANYCH'!$F:$F,$B47)</f>
        <v>92</v>
      </c>
      <c r="P47" s="249">
        <f>SUMIFS('BAZA DANYCH'!$AA:$AA,'BAZA DANYCH'!$T:$T,P$31,'BAZA DANYCH'!$A:$A,$A47,'BAZA DANYCH'!$F:$F,$B47)</f>
        <v>28</v>
      </c>
      <c r="Q47" s="249">
        <f>SUMIFS('BAZA DANYCH'!$AA:$AA,'BAZA DANYCH'!$T:$T,Q$31,'BAZA DANYCH'!$A:$A,$A47,'BAZA DANYCH'!$F:$F,$B47)</f>
        <v>28</v>
      </c>
      <c r="R47" s="249">
        <f>SUMIFS('BAZA DANYCH'!$AA:$AA,'BAZA DANYCH'!$T:$T,R$31,'BAZA DANYCH'!$A:$A,$A47,'BAZA DANYCH'!$F:$F,$B47)</f>
        <v>10</v>
      </c>
      <c r="S47" s="249">
        <f>SUMIFS('BAZA DANYCH'!$AA:$AA,'BAZA DANYCH'!$T:$T,S$31,'BAZA DANYCH'!$A:$A,$A47,'BAZA DANYCH'!$F:$F,$B47)</f>
        <v>30</v>
      </c>
      <c r="T47" s="249">
        <f>SUMIFS('BAZA DANYCH'!$AA:$AA,'BAZA DANYCH'!$T:$T,T$31,'BAZA DANYCH'!$A:$A,$A47,'BAZA DANYCH'!$F:$F,$B47)</f>
        <v>20</v>
      </c>
      <c r="U47" s="249">
        <f>SUMIFS('BAZA DANYCH'!$AA:$AA,'BAZA DANYCH'!$T:$T,U$31,'BAZA DANYCH'!$A:$A,$A47,'BAZA DANYCH'!$F:$F,$B47)</f>
        <v>36</v>
      </c>
      <c r="V47" s="249">
        <f>SUMIFS('BAZA DANYCH'!$AA:$AA,'BAZA DANYCH'!$T:$T,V$31,'BAZA DANYCH'!$A:$A,$A47,'BAZA DANYCH'!$F:$F,$B47)</f>
        <v>12</v>
      </c>
      <c r="W47" s="249">
        <f>SUMIFS('BAZA DANYCH'!$AA:$AA,'BAZA DANYCH'!$T:$T,W$31,'BAZA DANYCH'!$A:$A,$A47,'BAZA DANYCH'!$F:$F,$B47)</f>
        <v>36</v>
      </c>
      <c r="X47" s="249">
        <f>SUMIFS('BAZA DANYCH'!$AA:$AA,'BAZA DANYCH'!$T:$T,X$31,'BAZA DANYCH'!$A:$A,$A47,'BAZA DANYCH'!$F:$F,$B47)</f>
        <v>16</v>
      </c>
      <c r="Y47" s="249">
        <f>SUMIFS('BAZA DANYCH'!$AA:$AA,'BAZA DANYCH'!$T:$T,Y$31,'BAZA DANYCH'!$A:$A,$A47,'BAZA DANYCH'!$F:$F,$B47)</f>
        <v>72</v>
      </c>
      <c r="Z47" s="249">
        <f>SUMIFS('BAZA DANYCH'!$AA:$AA,'BAZA DANYCH'!$T:$T,Z$31,'BAZA DANYCH'!$A:$A,$A47,'BAZA DANYCH'!$F:$F,$B47)</f>
        <v>64</v>
      </c>
      <c r="AA47" s="249">
        <f>SUMIFS('BAZA DANYCH'!$AA:$AA,'BAZA DANYCH'!$T:$T,AA$31,'BAZA DANYCH'!$A:$A,$A47,'BAZA DANYCH'!$F:$F,$B47)</f>
        <v>10</v>
      </c>
      <c r="AB47" s="249">
        <f>SUMIFS('BAZA DANYCH'!$AA:$AA,'BAZA DANYCH'!$T:$T,AB$31,'BAZA DANYCH'!$A:$A,$A47,'BAZA DANYCH'!$F:$F,$B47)</f>
        <v>64</v>
      </c>
      <c r="AC47" s="249">
        <f>SUMIFS('BAZA DANYCH'!$AA:$AA,'BAZA DANYCH'!$T:$T,AC$31,'BAZA DANYCH'!$A:$A,$A47,'BAZA DANYCH'!$F:$F,$B47)</f>
        <v>22</v>
      </c>
      <c r="AD47" s="249">
        <f>SUMIFS('BAZA DANYCH'!$AA:$AA,'BAZA DANYCH'!$T:$T,AD$31,'BAZA DANYCH'!$A:$A,$A47,'BAZA DANYCH'!$F:$F,$B47)</f>
        <v>140</v>
      </c>
      <c r="AE47" s="249">
        <f>SUMIFS('BAZA DANYCH'!$AA:$AA,'BAZA DANYCH'!$T:$T,AE$31,'BAZA DANYCH'!$A:$A,$A47,'BAZA DANYCH'!$F:$F,$B47)</f>
        <v>38</v>
      </c>
      <c r="AF47" s="249">
        <f>SUMIFS('BAZA DANYCH'!$AA:$AA,'BAZA DANYCH'!$T:$T,AF$31,'BAZA DANYCH'!$A:$A,$A47,'BAZA DANYCH'!$F:$F,$B47)</f>
        <v>2</v>
      </c>
      <c r="AG47" s="249">
        <f>SUMIFS('BAZA DANYCH'!$AA:$AA,'BAZA DANYCH'!$T:$T,AG$31,'BAZA DANYCH'!$A:$A,$A47,'BAZA DANYCH'!$F:$F,$B47)</f>
        <v>36</v>
      </c>
      <c r="AH47" s="249">
        <f>SUMIFS('BAZA DANYCH'!$AA:$AA,'BAZA DANYCH'!$T:$T,AH$31,'BAZA DANYCH'!$A:$A,$A47,'BAZA DANYCH'!$F:$F,$B47)</f>
        <v>78</v>
      </c>
      <c r="AI47" s="249">
        <f>SUMIFS('BAZA DANYCH'!$AA:$AA,'BAZA DANYCH'!$T:$T,AI$31,'BAZA DANYCH'!$A:$A,$A47,'BAZA DANYCH'!$F:$F,$B47)</f>
        <v>76</v>
      </c>
    </row>
    <row r="48" spans="1:35" x14ac:dyDescent="0.2">
      <c r="A48" s="88" t="str">
        <f t="shared" si="2"/>
        <v>Kostomłoty</v>
      </c>
      <c r="B48" s="88" t="str">
        <f t="shared" si="2"/>
        <v>rk_17_DK5</v>
      </c>
      <c r="C48" s="241">
        <f t="shared" si="3"/>
        <v>1770</v>
      </c>
      <c r="D48" s="249">
        <f>SUMIFS('BAZA DANYCH'!$AA:$AA,'BAZA DANYCH'!$T:$T,D$31,'BAZA DANYCH'!$A:$A,$A48,'BAZA DANYCH'!$F:$F,$B48)</f>
        <v>10</v>
      </c>
      <c r="E48" s="249">
        <f>SUMIFS('BAZA DANYCH'!$AA:$AA,'BAZA DANYCH'!$T:$T,E$31,'BAZA DANYCH'!$A:$A,$A48,'BAZA DANYCH'!$F:$F,$B48)</f>
        <v>0</v>
      </c>
      <c r="F48" s="249">
        <f>SUMIFS('BAZA DANYCH'!$AA:$AA,'BAZA DANYCH'!$T:$T,F$31,'BAZA DANYCH'!$A:$A,$A48,'BAZA DANYCH'!$F:$F,$B48)</f>
        <v>152</v>
      </c>
      <c r="G48" s="249">
        <f>SUMIFS('BAZA DANYCH'!$AA:$AA,'BAZA DANYCH'!$T:$T,G$31,'BAZA DANYCH'!$A:$A,$A48,'BAZA DANYCH'!$F:$F,$B48)</f>
        <v>70</v>
      </c>
      <c r="H48" s="249">
        <f>SUMIFS('BAZA DANYCH'!$AA:$AA,'BAZA DANYCH'!$T:$T,H$31,'BAZA DANYCH'!$A:$A,$A48,'BAZA DANYCH'!$F:$F,$B48)</f>
        <v>130</v>
      </c>
      <c r="I48" s="249">
        <f>SUMIFS('BAZA DANYCH'!$AA:$AA,'BAZA DANYCH'!$T:$T,I$31,'BAZA DANYCH'!$A:$A,$A48,'BAZA DANYCH'!$F:$F,$B48)</f>
        <v>80</v>
      </c>
      <c r="J48" s="249">
        <f>SUMIFS('BAZA DANYCH'!$AA:$AA,'BAZA DANYCH'!$T:$T,J$31,'BAZA DANYCH'!$A:$A,$A48,'BAZA DANYCH'!$F:$F,$B48)</f>
        <v>8</v>
      </c>
      <c r="K48" s="249">
        <f>SUMIFS('BAZA DANYCH'!$AA:$AA,'BAZA DANYCH'!$T:$T,K$31,'BAZA DANYCH'!$A:$A,$A48,'BAZA DANYCH'!$F:$F,$B48)</f>
        <v>52</v>
      </c>
      <c r="L48" s="249">
        <f>SUMIFS('BAZA DANYCH'!$AA:$AA,'BAZA DANYCH'!$T:$T,L$31,'BAZA DANYCH'!$A:$A,$A48,'BAZA DANYCH'!$F:$F,$B48)</f>
        <v>60</v>
      </c>
      <c r="M48" s="249">
        <f>SUMIFS('BAZA DANYCH'!$AA:$AA,'BAZA DANYCH'!$T:$T,M$31,'BAZA DANYCH'!$A:$A,$A48,'BAZA DANYCH'!$F:$F,$B48)</f>
        <v>28</v>
      </c>
      <c r="N48" s="249">
        <f>SUMIFS('BAZA DANYCH'!$AA:$AA,'BAZA DANYCH'!$T:$T,N$31,'BAZA DANYCH'!$A:$A,$A48,'BAZA DANYCH'!$F:$F,$B48)</f>
        <v>28</v>
      </c>
      <c r="O48" s="249">
        <f>SUMIFS('BAZA DANYCH'!$AA:$AA,'BAZA DANYCH'!$T:$T,O$31,'BAZA DANYCH'!$A:$A,$A48,'BAZA DANYCH'!$F:$F,$B48)</f>
        <v>46</v>
      </c>
      <c r="P48" s="249">
        <f>SUMIFS('BAZA DANYCH'!$AA:$AA,'BAZA DANYCH'!$T:$T,P$31,'BAZA DANYCH'!$A:$A,$A48,'BAZA DANYCH'!$F:$F,$B48)</f>
        <v>32</v>
      </c>
      <c r="Q48" s="249">
        <f>SUMIFS('BAZA DANYCH'!$AA:$AA,'BAZA DANYCH'!$T:$T,Q$31,'BAZA DANYCH'!$A:$A,$A48,'BAZA DANYCH'!$F:$F,$B48)</f>
        <v>50</v>
      </c>
      <c r="R48" s="249">
        <f>SUMIFS('BAZA DANYCH'!$AA:$AA,'BAZA DANYCH'!$T:$T,R$31,'BAZA DANYCH'!$A:$A,$A48,'BAZA DANYCH'!$F:$F,$B48)</f>
        <v>20</v>
      </c>
      <c r="S48" s="249">
        <f>SUMIFS('BAZA DANYCH'!$AA:$AA,'BAZA DANYCH'!$T:$T,S$31,'BAZA DANYCH'!$A:$A,$A48,'BAZA DANYCH'!$F:$F,$B48)</f>
        <v>18</v>
      </c>
      <c r="T48" s="249">
        <f>SUMIFS('BAZA DANYCH'!$AA:$AA,'BAZA DANYCH'!$T:$T,T$31,'BAZA DANYCH'!$A:$A,$A48,'BAZA DANYCH'!$F:$F,$B48)</f>
        <v>58</v>
      </c>
      <c r="U48" s="249">
        <f>SUMIFS('BAZA DANYCH'!$AA:$AA,'BAZA DANYCH'!$T:$T,U$31,'BAZA DANYCH'!$A:$A,$A48,'BAZA DANYCH'!$F:$F,$B48)</f>
        <v>50</v>
      </c>
      <c r="V48" s="249">
        <f>SUMIFS('BAZA DANYCH'!$AA:$AA,'BAZA DANYCH'!$T:$T,V$31,'BAZA DANYCH'!$A:$A,$A48,'BAZA DANYCH'!$F:$F,$B48)</f>
        <v>101</v>
      </c>
      <c r="W48" s="249">
        <f>SUMIFS('BAZA DANYCH'!$AA:$AA,'BAZA DANYCH'!$T:$T,W$31,'BAZA DANYCH'!$A:$A,$A48,'BAZA DANYCH'!$F:$F,$B48)</f>
        <v>22</v>
      </c>
      <c r="X48" s="249">
        <f>SUMIFS('BAZA DANYCH'!$AA:$AA,'BAZA DANYCH'!$T:$T,X$31,'BAZA DANYCH'!$A:$A,$A48,'BAZA DANYCH'!$F:$F,$B48)</f>
        <v>60</v>
      </c>
      <c r="Y48" s="249">
        <f>SUMIFS('BAZA DANYCH'!$AA:$AA,'BAZA DANYCH'!$T:$T,Y$31,'BAZA DANYCH'!$A:$A,$A48,'BAZA DANYCH'!$F:$F,$B48)</f>
        <v>50</v>
      </c>
      <c r="Z48" s="249">
        <f>SUMIFS('BAZA DANYCH'!$AA:$AA,'BAZA DANYCH'!$T:$T,Z$31,'BAZA DANYCH'!$A:$A,$A48,'BAZA DANYCH'!$F:$F,$B48)</f>
        <v>70</v>
      </c>
      <c r="AA48" s="249">
        <f>SUMIFS('BAZA DANYCH'!$AA:$AA,'BAZA DANYCH'!$T:$T,AA$31,'BAZA DANYCH'!$A:$A,$A48,'BAZA DANYCH'!$F:$F,$B48)</f>
        <v>0</v>
      </c>
      <c r="AB48" s="249">
        <f>SUMIFS('BAZA DANYCH'!$AA:$AA,'BAZA DANYCH'!$T:$T,AB$31,'BAZA DANYCH'!$A:$A,$A48,'BAZA DANYCH'!$F:$F,$B48)</f>
        <v>73</v>
      </c>
      <c r="AC48" s="249">
        <f>SUMIFS('BAZA DANYCH'!$AA:$AA,'BAZA DANYCH'!$T:$T,AC$31,'BAZA DANYCH'!$A:$A,$A48,'BAZA DANYCH'!$F:$F,$B48)</f>
        <v>100</v>
      </c>
      <c r="AD48" s="249">
        <f>SUMIFS('BAZA DANYCH'!$AA:$AA,'BAZA DANYCH'!$T:$T,AD$31,'BAZA DANYCH'!$A:$A,$A48,'BAZA DANYCH'!$F:$F,$B48)</f>
        <v>46</v>
      </c>
      <c r="AE48" s="249">
        <f>SUMIFS('BAZA DANYCH'!$AA:$AA,'BAZA DANYCH'!$T:$T,AE$31,'BAZA DANYCH'!$A:$A,$A48,'BAZA DANYCH'!$F:$F,$B48)</f>
        <v>2</v>
      </c>
      <c r="AF48" s="249">
        <f>SUMIFS('BAZA DANYCH'!$AA:$AA,'BAZA DANYCH'!$T:$T,AF$31,'BAZA DANYCH'!$A:$A,$A48,'BAZA DANYCH'!$F:$F,$B48)</f>
        <v>148</v>
      </c>
      <c r="AG48" s="249">
        <f>SUMIFS('BAZA DANYCH'!$AA:$AA,'BAZA DANYCH'!$T:$T,AG$31,'BAZA DANYCH'!$A:$A,$A48,'BAZA DANYCH'!$F:$F,$B48)</f>
        <v>2</v>
      </c>
      <c r="AH48" s="249">
        <f>SUMIFS('BAZA DANYCH'!$AA:$AA,'BAZA DANYCH'!$T:$T,AH$31,'BAZA DANYCH'!$A:$A,$A48,'BAZA DANYCH'!$F:$F,$B48)</f>
        <v>134</v>
      </c>
      <c r="AI48" s="249">
        <f>SUMIFS('BAZA DANYCH'!$AA:$AA,'BAZA DANYCH'!$T:$T,AI$31,'BAZA DANYCH'!$A:$A,$A48,'BAZA DANYCH'!$F:$F,$B48)</f>
        <v>70</v>
      </c>
    </row>
    <row r="49" spans="1:44" x14ac:dyDescent="0.2">
      <c r="A49" s="88" t="str">
        <f t="shared" si="2"/>
        <v>Środa Śląska</v>
      </c>
      <c r="B49" s="88" t="str">
        <f t="shared" si="2"/>
        <v>rk_19_DK94</v>
      </c>
      <c r="C49" s="241">
        <f t="shared" si="3"/>
        <v>594</v>
      </c>
      <c r="D49" s="249">
        <f>SUMIFS('BAZA DANYCH'!$AA:$AA,'BAZA DANYCH'!$T:$T,D$31,'BAZA DANYCH'!$A:$A,$A49,'BAZA DANYCH'!$F:$F,$B49)</f>
        <v>2</v>
      </c>
      <c r="E49" s="249">
        <f>SUMIFS('BAZA DANYCH'!$AA:$AA,'BAZA DANYCH'!$T:$T,E$31,'BAZA DANYCH'!$A:$A,$A49,'BAZA DANYCH'!$F:$F,$B49)</f>
        <v>2</v>
      </c>
      <c r="F49" s="249">
        <f>SUMIFS('BAZA DANYCH'!$AA:$AA,'BAZA DANYCH'!$T:$T,F$31,'BAZA DANYCH'!$A:$A,$A49,'BAZA DANYCH'!$F:$F,$B49)</f>
        <v>0</v>
      </c>
      <c r="G49" s="249">
        <f>SUMIFS('BAZA DANYCH'!$AA:$AA,'BAZA DANYCH'!$T:$T,G$31,'BAZA DANYCH'!$A:$A,$A49,'BAZA DANYCH'!$F:$F,$B49)</f>
        <v>28</v>
      </c>
      <c r="H49" s="249">
        <f>SUMIFS('BAZA DANYCH'!$AA:$AA,'BAZA DANYCH'!$T:$T,H$31,'BAZA DANYCH'!$A:$A,$A49,'BAZA DANYCH'!$F:$F,$B49)</f>
        <v>0</v>
      </c>
      <c r="I49" s="249">
        <f>SUMIFS('BAZA DANYCH'!$AA:$AA,'BAZA DANYCH'!$T:$T,I$31,'BAZA DANYCH'!$A:$A,$A49,'BAZA DANYCH'!$F:$F,$B49)</f>
        <v>4</v>
      </c>
      <c r="J49" s="249">
        <f>SUMIFS('BAZA DANYCH'!$AA:$AA,'BAZA DANYCH'!$T:$T,J$31,'BAZA DANYCH'!$A:$A,$A49,'BAZA DANYCH'!$F:$F,$B49)</f>
        <v>8</v>
      </c>
      <c r="K49" s="249">
        <f>SUMIFS('BAZA DANYCH'!$AA:$AA,'BAZA DANYCH'!$T:$T,K$31,'BAZA DANYCH'!$A:$A,$A49,'BAZA DANYCH'!$F:$F,$B49)</f>
        <v>10</v>
      </c>
      <c r="L49" s="249">
        <f>SUMIFS('BAZA DANYCH'!$AA:$AA,'BAZA DANYCH'!$T:$T,L$31,'BAZA DANYCH'!$A:$A,$A49,'BAZA DANYCH'!$F:$F,$B49)</f>
        <v>0</v>
      </c>
      <c r="M49" s="249">
        <f>SUMIFS('BAZA DANYCH'!$AA:$AA,'BAZA DANYCH'!$T:$T,M$31,'BAZA DANYCH'!$A:$A,$A49,'BAZA DANYCH'!$F:$F,$B49)</f>
        <v>4</v>
      </c>
      <c r="N49" s="249">
        <f>SUMIFS('BAZA DANYCH'!$AA:$AA,'BAZA DANYCH'!$T:$T,N$31,'BAZA DANYCH'!$A:$A,$A49,'BAZA DANYCH'!$F:$F,$B49)</f>
        <v>0</v>
      </c>
      <c r="O49" s="249">
        <f>SUMIFS('BAZA DANYCH'!$AA:$AA,'BAZA DANYCH'!$T:$T,O$31,'BAZA DANYCH'!$A:$A,$A49,'BAZA DANYCH'!$F:$F,$B49)</f>
        <v>10</v>
      </c>
      <c r="P49" s="249">
        <f>SUMIFS('BAZA DANYCH'!$AA:$AA,'BAZA DANYCH'!$T:$T,P$31,'BAZA DANYCH'!$A:$A,$A49,'BAZA DANYCH'!$F:$F,$B49)</f>
        <v>48</v>
      </c>
      <c r="Q49" s="249">
        <f>SUMIFS('BAZA DANYCH'!$AA:$AA,'BAZA DANYCH'!$T:$T,Q$31,'BAZA DANYCH'!$A:$A,$A49,'BAZA DANYCH'!$F:$F,$B49)</f>
        <v>0</v>
      </c>
      <c r="R49" s="249">
        <f>SUMIFS('BAZA DANYCH'!$AA:$AA,'BAZA DANYCH'!$T:$T,R$31,'BAZA DANYCH'!$A:$A,$A49,'BAZA DANYCH'!$F:$F,$B49)</f>
        <v>40</v>
      </c>
      <c r="S49" s="249">
        <f>SUMIFS('BAZA DANYCH'!$AA:$AA,'BAZA DANYCH'!$T:$T,S$31,'BAZA DANYCH'!$A:$A,$A49,'BAZA DANYCH'!$F:$F,$B49)</f>
        <v>0</v>
      </c>
      <c r="T49" s="249">
        <f>SUMIFS('BAZA DANYCH'!$AA:$AA,'BAZA DANYCH'!$T:$T,T$31,'BAZA DANYCH'!$A:$A,$A49,'BAZA DANYCH'!$F:$F,$B49)</f>
        <v>10</v>
      </c>
      <c r="U49" s="249">
        <f>SUMIFS('BAZA DANYCH'!$AA:$AA,'BAZA DANYCH'!$T:$T,U$31,'BAZA DANYCH'!$A:$A,$A49,'BAZA DANYCH'!$F:$F,$B49)</f>
        <v>10</v>
      </c>
      <c r="V49" s="249">
        <f>SUMIFS('BAZA DANYCH'!$AA:$AA,'BAZA DANYCH'!$T:$T,V$31,'BAZA DANYCH'!$A:$A,$A49,'BAZA DANYCH'!$F:$F,$B49)</f>
        <v>88</v>
      </c>
      <c r="W49" s="249">
        <f>SUMIFS('BAZA DANYCH'!$AA:$AA,'BAZA DANYCH'!$T:$T,W$31,'BAZA DANYCH'!$A:$A,$A49,'BAZA DANYCH'!$F:$F,$B49)</f>
        <v>34</v>
      </c>
      <c r="X49" s="249">
        <f>SUMIFS('BAZA DANYCH'!$AA:$AA,'BAZA DANYCH'!$T:$T,X$31,'BAZA DANYCH'!$A:$A,$A49,'BAZA DANYCH'!$F:$F,$B49)</f>
        <v>0</v>
      </c>
      <c r="Y49" s="249">
        <f>SUMIFS('BAZA DANYCH'!$AA:$AA,'BAZA DANYCH'!$T:$T,Y$31,'BAZA DANYCH'!$A:$A,$A49,'BAZA DANYCH'!$F:$F,$B49)</f>
        <v>18</v>
      </c>
      <c r="Z49" s="249">
        <f>SUMIFS('BAZA DANYCH'!$AA:$AA,'BAZA DANYCH'!$T:$T,Z$31,'BAZA DANYCH'!$A:$A,$A49,'BAZA DANYCH'!$F:$F,$B49)</f>
        <v>0</v>
      </c>
      <c r="AA49" s="249">
        <f>SUMIFS('BAZA DANYCH'!$AA:$AA,'BAZA DANYCH'!$T:$T,AA$31,'BAZA DANYCH'!$A:$A,$A49,'BAZA DANYCH'!$F:$F,$B49)</f>
        <v>38</v>
      </c>
      <c r="AB49" s="249">
        <f>SUMIFS('BAZA DANYCH'!$AA:$AA,'BAZA DANYCH'!$T:$T,AB$31,'BAZA DANYCH'!$A:$A,$A49,'BAZA DANYCH'!$F:$F,$B49)</f>
        <v>0</v>
      </c>
      <c r="AC49" s="249">
        <f>SUMIFS('BAZA DANYCH'!$AA:$AA,'BAZA DANYCH'!$T:$T,AC$31,'BAZA DANYCH'!$A:$A,$A49,'BAZA DANYCH'!$F:$F,$B49)</f>
        <v>78</v>
      </c>
      <c r="AD49" s="249">
        <f>SUMIFS('BAZA DANYCH'!$AA:$AA,'BAZA DANYCH'!$T:$T,AD$31,'BAZA DANYCH'!$A:$A,$A49,'BAZA DANYCH'!$F:$F,$B49)</f>
        <v>68</v>
      </c>
      <c r="AE49" s="249">
        <f>SUMIFS('BAZA DANYCH'!$AA:$AA,'BAZA DANYCH'!$T:$T,AE$31,'BAZA DANYCH'!$A:$A,$A49,'BAZA DANYCH'!$F:$F,$B49)</f>
        <v>36</v>
      </c>
      <c r="AF49" s="249">
        <f>SUMIFS('BAZA DANYCH'!$AA:$AA,'BAZA DANYCH'!$T:$T,AF$31,'BAZA DANYCH'!$A:$A,$A49,'BAZA DANYCH'!$F:$F,$B49)</f>
        <v>0</v>
      </c>
      <c r="AG49" s="249">
        <f>SUMIFS('BAZA DANYCH'!$AA:$AA,'BAZA DANYCH'!$T:$T,AG$31,'BAZA DANYCH'!$A:$A,$A49,'BAZA DANYCH'!$F:$F,$B49)</f>
        <v>10</v>
      </c>
      <c r="AH49" s="249">
        <f>SUMIFS('BAZA DANYCH'!$AA:$AA,'BAZA DANYCH'!$T:$T,AH$31,'BAZA DANYCH'!$A:$A,$A49,'BAZA DANYCH'!$F:$F,$B49)</f>
        <v>20</v>
      </c>
      <c r="AI49" s="249">
        <f>SUMIFS('BAZA DANYCH'!$AA:$AA,'BAZA DANYCH'!$T:$T,AI$31,'BAZA DANYCH'!$A:$A,$A49,'BAZA DANYCH'!$F:$F,$B49)</f>
        <v>28</v>
      </c>
    </row>
    <row r="50" spans="1:44" x14ac:dyDescent="0.2">
      <c r="A50" s="88" t="str">
        <f t="shared" si="2"/>
        <v>Brzeg Dolny</v>
      </c>
      <c r="B50" s="88" t="str">
        <f t="shared" si="2"/>
        <v>rk_20_DW341</v>
      </c>
      <c r="C50" s="241">
        <f t="shared" si="3"/>
        <v>20</v>
      </c>
      <c r="D50" s="249">
        <f>SUMIFS('BAZA DANYCH'!$AA:$AA,'BAZA DANYCH'!$T:$T,D$31,'BAZA DANYCH'!$A:$A,$A50,'BAZA DANYCH'!$F:$F,$B50)</f>
        <v>0</v>
      </c>
      <c r="E50" s="249">
        <f>SUMIFS('BAZA DANYCH'!$AA:$AA,'BAZA DANYCH'!$T:$T,E$31,'BAZA DANYCH'!$A:$A,$A50,'BAZA DANYCH'!$F:$F,$B50)</f>
        <v>0</v>
      </c>
      <c r="F50" s="249">
        <f>SUMIFS('BAZA DANYCH'!$AA:$AA,'BAZA DANYCH'!$T:$T,F$31,'BAZA DANYCH'!$A:$A,$A50,'BAZA DANYCH'!$F:$F,$B50)</f>
        <v>0</v>
      </c>
      <c r="G50" s="249">
        <f>SUMIFS('BAZA DANYCH'!$AA:$AA,'BAZA DANYCH'!$T:$T,G$31,'BAZA DANYCH'!$A:$A,$A50,'BAZA DANYCH'!$F:$F,$B50)</f>
        <v>0</v>
      </c>
      <c r="H50" s="249">
        <f>SUMIFS('BAZA DANYCH'!$AA:$AA,'BAZA DANYCH'!$T:$T,H$31,'BAZA DANYCH'!$A:$A,$A50,'BAZA DANYCH'!$F:$F,$B50)</f>
        <v>0</v>
      </c>
      <c r="I50" s="249">
        <f>SUMIFS('BAZA DANYCH'!$AA:$AA,'BAZA DANYCH'!$T:$T,I$31,'BAZA DANYCH'!$A:$A,$A50,'BAZA DANYCH'!$F:$F,$B50)</f>
        <v>10</v>
      </c>
      <c r="J50" s="249">
        <f>SUMIFS('BAZA DANYCH'!$AA:$AA,'BAZA DANYCH'!$T:$T,J$31,'BAZA DANYCH'!$A:$A,$A50,'BAZA DANYCH'!$F:$F,$B50)</f>
        <v>0</v>
      </c>
      <c r="K50" s="249">
        <f>SUMIFS('BAZA DANYCH'!$AA:$AA,'BAZA DANYCH'!$T:$T,K$31,'BAZA DANYCH'!$A:$A,$A50,'BAZA DANYCH'!$F:$F,$B50)</f>
        <v>0</v>
      </c>
      <c r="L50" s="249">
        <f>SUMIFS('BAZA DANYCH'!$AA:$AA,'BAZA DANYCH'!$T:$T,L$31,'BAZA DANYCH'!$A:$A,$A50,'BAZA DANYCH'!$F:$F,$B50)</f>
        <v>0</v>
      </c>
      <c r="M50" s="249">
        <f>SUMIFS('BAZA DANYCH'!$AA:$AA,'BAZA DANYCH'!$T:$T,M$31,'BAZA DANYCH'!$A:$A,$A50,'BAZA DANYCH'!$F:$F,$B50)</f>
        <v>0</v>
      </c>
      <c r="N50" s="249">
        <f>SUMIFS('BAZA DANYCH'!$AA:$AA,'BAZA DANYCH'!$T:$T,N$31,'BAZA DANYCH'!$A:$A,$A50,'BAZA DANYCH'!$F:$F,$B50)</f>
        <v>0</v>
      </c>
      <c r="O50" s="249">
        <f>SUMIFS('BAZA DANYCH'!$AA:$AA,'BAZA DANYCH'!$T:$T,O$31,'BAZA DANYCH'!$A:$A,$A50,'BAZA DANYCH'!$F:$F,$B50)</f>
        <v>0</v>
      </c>
      <c r="P50" s="249">
        <f>SUMIFS('BAZA DANYCH'!$AA:$AA,'BAZA DANYCH'!$T:$T,P$31,'BAZA DANYCH'!$A:$A,$A50,'BAZA DANYCH'!$F:$F,$B50)</f>
        <v>0</v>
      </c>
      <c r="Q50" s="249">
        <f>SUMIFS('BAZA DANYCH'!$AA:$AA,'BAZA DANYCH'!$T:$T,Q$31,'BAZA DANYCH'!$A:$A,$A50,'BAZA DANYCH'!$F:$F,$B50)</f>
        <v>0</v>
      </c>
      <c r="R50" s="249">
        <f>SUMIFS('BAZA DANYCH'!$AA:$AA,'BAZA DANYCH'!$T:$T,R$31,'BAZA DANYCH'!$A:$A,$A50,'BAZA DANYCH'!$F:$F,$B50)</f>
        <v>0</v>
      </c>
      <c r="S50" s="249">
        <f>SUMIFS('BAZA DANYCH'!$AA:$AA,'BAZA DANYCH'!$T:$T,S$31,'BAZA DANYCH'!$A:$A,$A50,'BAZA DANYCH'!$F:$F,$B50)</f>
        <v>0</v>
      </c>
      <c r="T50" s="249">
        <f>SUMIFS('BAZA DANYCH'!$AA:$AA,'BAZA DANYCH'!$T:$T,T$31,'BAZA DANYCH'!$A:$A,$A50,'BAZA DANYCH'!$F:$F,$B50)</f>
        <v>0</v>
      </c>
      <c r="U50" s="249">
        <f>SUMIFS('BAZA DANYCH'!$AA:$AA,'BAZA DANYCH'!$T:$T,U$31,'BAZA DANYCH'!$A:$A,$A50,'BAZA DANYCH'!$F:$F,$B50)</f>
        <v>0</v>
      </c>
      <c r="V50" s="249">
        <f>SUMIFS('BAZA DANYCH'!$AA:$AA,'BAZA DANYCH'!$T:$T,V$31,'BAZA DANYCH'!$A:$A,$A50,'BAZA DANYCH'!$F:$F,$B50)</f>
        <v>10</v>
      </c>
      <c r="W50" s="249">
        <f>SUMIFS('BAZA DANYCH'!$AA:$AA,'BAZA DANYCH'!$T:$T,W$31,'BAZA DANYCH'!$A:$A,$A50,'BAZA DANYCH'!$F:$F,$B50)</f>
        <v>0</v>
      </c>
      <c r="X50" s="249">
        <f>SUMIFS('BAZA DANYCH'!$AA:$AA,'BAZA DANYCH'!$T:$T,X$31,'BAZA DANYCH'!$A:$A,$A50,'BAZA DANYCH'!$F:$F,$B50)</f>
        <v>0</v>
      </c>
      <c r="Y50" s="249">
        <f>SUMIFS('BAZA DANYCH'!$AA:$AA,'BAZA DANYCH'!$T:$T,Y$31,'BAZA DANYCH'!$A:$A,$A50,'BAZA DANYCH'!$F:$F,$B50)</f>
        <v>0</v>
      </c>
      <c r="Z50" s="249">
        <f>SUMIFS('BAZA DANYCH'!$AA:$AA,'BAZA DANYCH'!$T:$T,Z$31,'BAZA DANYCH'!$A:$A,$A50,'BAZA DANYCH'!$F:$F,$B50)</f>
        <v>0</v>
      </c>
      <c r="AA50" s="249">
        <f>SUMIFS('BAZA DANYCH'!$AA:$AA,'BAZA DANYCH'!$T:$T,AA$31,'BAZA DANYCH'!$A:$A,$A50,'BAZA DANYCH'!$F:$F,$B50)</f>
        <v>0</v>
      </c>
      <c r="AB50" s="249">
        <f>SUMIFS('BAZA DANYCH'!$AA:$AA,'BAZA DANYCH'!$T:$T,AB$31,'BAZA DANYCH'!$A:$A,$A50,'BAZA DANYCH'!$F:$F,$B50)</f>
        <v>0</v>
      </c>
      <c r="AC50" s="249">
        <f>SUMIFS('BAZA DANYCH'!$AA:$AA,'BAZA DANYCH'!$T:$T,AC$31,'BAZA DANYCH'!$A:$A,$A50,'BAZA DANYCH'!$F:$F,$B50)</f>
        <v>0</v>
      </c>
      <c r="AD50" s="249">
        <f>SUMIFS('BAZA DANYCH'!$AA:$AA,'BAZA DANYCH'!$T:$T,AD$31,'BAZA DANYCH'!$A:$A,$A50,'BAZA DANYCH'!$F:$F,$B50)</f>
        <v>0</v>
      </c>
      <c r="AE50" s="249">
        <f>SUMIFS('BAZA DANYCH'!$AA:$AA,'BAZA DANYCH'!$T:$T,AE$31,'BAZA DANYCH'!$A:$A,$A50,'BAZA DANYCH'!$F:$F,$B50)</f>
        <v>0</v>
      </c>
      <c r="AF50" s="249">
        <f>SUMIFS('BAZA DANYCH'!$AA:$AA,'BAZA DANYCH'!$T:$T,AF$31,'BAZA DANYCH'!$A:$A,$A50,'BAZA DANYCH'!$F:$F,$B50)</f>
        <v>0</v>
      </c>
      <c r="AG50" s="249">
        <f>SUMIFS('BAZA DANYCH'!$AA:$AA,'BAZA DANYCH'!$T:$T,AG$31,'BAZA DANYCH'!$A:$A,$A50,'BAZA DANYCH'!$F:$F,$B50)</f>
        <v>0</v>
      </c>
      <c r="AH50" s="249">
        <f>SUMIFS('BAZA DANYCH'!$AA:$AA,'BAZA DANYCH'!$T:$T,AH$31,'BAZA DANYCH'!$A:$A,$A50,'BAZA DANYCH'!$F:$F,$B50)</f>
        <v>0</v>
      </c>
      <c r="AI50" s="249">
        <f>SUMIFS('BAZA DANYCH'!$AA:$AA,'BAZA DANYCH'!$T:$T,AI$31,'BAZA DANYCH'!$A:$A,$A50,'BAZA DANYCH'!$F:$F,$B50)</f>
        <v>0</v>
      </c>
    </row>
    <row r="51" spans="1:44" x14ac:dyDescent="0.2">
      <c r="A51" s="88" t="str">
        <f t="shared" si="2"/>
        <v>Brzeg Dolny</v>
      </c>
      <c r="B51" s="88" t="str">
        <f t="shared" si="2"/>
        <v>rk_21_DW340</v>
      </c>
      <c r="C51" s="241">
        <f t="shared" si="3"/>
        <v>96</v>
      </c>
      <c r="D51" s="249">
        <f>SUMIFS('BAZA DANYCH'!$AA:$AA,'BAZA DANYCH'!$T:$T,D$31,'BAZA DANYCH'!$A:$A,$A51,'BAZA DANYCH'!$F:$F,$B51)</f>
        <v>0</v>
      </c>
      <c r="E51" s="249">
        <f>SUMIFS('BAZA DANYCH'!$AA:$AA,'BAZA DANYCH'!$T:$T,E$31,'BAZA DANYCH'!$A:$A,$A51,'BAZA DANYCH'!$F:$F,$B51)</f>
        <v>0</v>
      </c>
      <c r="F51" s="249">
        <f>SUMIFS('BAZA DANYCH'!$AA:$AA,'BAZA DANYCH'!$T:$T,F$31,'BAZA DANYCH'!$A:$A,$A51,'BAZA DANYCH'!$F:$F,$B51)</f>
        <v>28</v>
      </c>
      <c r="G51" s="249">
        <f>SUMIFS('BAZA DANYCH'!$AA:$AA,'BAZA DANYCH'!$T:$T,G$31,'BAZA DANYCH'!$A:$A,$A51,'BAZA DANYCH'!$F:$F,$B51)</f>
        <v>0</v>
      </c>
      <c r="H51" s="249">
        <f>SUMIFS('BAZA DANYCH'!$AA:$AA,'BAZA DANYCH'!$T:$T,H$31,'BAZA DANYCH'!$A:$A,$A51,'BAZA DANYCH'!$F:$F,$B51)</f>
        <v>0</v>
      </c>
      <c r="I51" s="249">
        <f>SUMIFS('BAZA DANYCH'!$AA:$AA,'BAZA DANYCH'!$T:$T,I$31,'BAZA DANYCH'!$A:$A,$A51,'BAZA DANYCH'!$F:$F,$B51)</f>
        <v>0</v>
      </c>
      <c r="J51" s="249">
        <f>SUMIFS('BAZA DANYCH'!$AA:$AA,'BAZA DANYCH'!$T:$T,J$31,'BAZA DANYCH'!$A:$A,$A51,'BAZA DANYCH'!$F:$F,$B51)</f>
        <v>28</v>
      </c>
      <c r="K51" s="249">
        <f>SUMIFS('BAZA DANYCH'!$AA:$AA,'BAZA DANYCH'!$T:$T,K$31,'BAZA DANYCH'!$A:$A,$A51,'BAZA DANYCH'!$F:$F,$B51)</f>
        <v>0</v>
      </c>
      <c r="L51" s="249">
        <f>SUMIFS('BAZA DANYCH'!$AA:$AA,'BAZA DANYCH'!$T:$T,L$31,'BAZA DANYCH'!$A:$A,$A51,'BAZA DANYCH'!$F:$F,$B51)</f>
        <v>0</v>
      </c>
      <c r="M51" s="249">
        <f>SUMIFS('BAZA DANYCH'!$AA:$AA,'BAZA DANYCH'!$T:$T,M$31,'BAZA DANYCH'!$A:$A,$A51,'BAZA DANYCH'!$F:$F,$B51)</f>
        <v>0</v>
      </c>
      <c r="N51" s="249">
        <f>SUMIFS('BAZA DANYCH'!$AA:$AA,'BAZA DANYCH'!$T:$T,N$31,'BAZA DANYCH'!$A:$A,$A51,'BAZA DANYCH'!$F:$F,$B51)</f>
        <v>0</v>
      </c>
      <c r="O51" s="249">
        <f>SUMIFS('BAZA DANYCH'!$AA:$AA,'BAZA DANYCH'!$T:$T,O$31,'BAZA DANYCH'!$A:$A,$A51,'BAZA DANYCH'!$F:$F,$B51)</f>
        <v>0</v>
      </c>
      <c r="P51" s="249">
        <f>SUMIFS('BAZA DANYCH'!$AA:$AA,'BAZA DANYCH'!$T:$T,P$31,'BAZA DANYCH'!$A:$A,$A51,'BAZA DANYCH'!$F:$F,$B51)</f>
        <v>0</v>
      </c>
      <c r="Q51" s="249">
        <f>SUMIFS('BAZA DANYCH'!$AA:$AA,'BAZA DANYCH'!$T:$T,Q$31,'BAZA DANYCH'!$A:$A,$A51,'BAZA DANYCH'!$F:$F,$B51)</f>
        <v>0</v>
      </c>
      <c r="R51" s="249">
        <f>SUMIFS('BAZA DANYCH'!$AA:$AA,'BAZA DANYCH'!$T:$T,R$31,'BAZA DANYCH'!$A:$A,$A51,'BAZA DANYCH'!$F:$F,$B51)</f>
        <v>0</v>
      </c>
      <c r="S51" s="249">
        <f>SUMIFS('BAZA DANYCH'!$AA:$AA,'BAZA DANYCH'!$T:$T,S$31,'BAZA DANYCH'!$A:$A,$A51,'BAZA DANYCH'!$F:$F,$B51)</f>
        <v>0</v>
      </c>
      <c r="T51" s="249">
        <f>SUMIFS('BAZA DANYCH'!$AA:$AA,'BAZA DANYCH'!$T:$T,T$31,'BAZA DANYCH'!$A:$A,$A51,'BAZA DANYCH'!$F:$F,$B51)</f>
        <v>18</v>
      </c>
      <c r="U51" s="249">
        <f>SUMIFS('BAZA DANYCH'!$AA:$AA,'BAZA DANYCH'!$T:$T,U$31,'BAZA DANYCH'!$A:$A,$A51,'BAZA DANYCH'!$F:$F,$B51)</f>
        <v>6</v>
      </c>
      <c r="V51" s="249">
        <f>SUMIFS('BAZA DANYCH'!$AA:$AA,'BAZA DANYCH'!$T:$T,V$31,'BAZA DANYCH'!$A:$A,$A51,'BAZA DANYCH'!$F:$F,$B51)</f>
        <v>0</v>
      </c>
      <c r="W51" s="249">
        <f>SUMIFS('BAZA DANYCH'!$AA:$AA,'BAZA DANYCH'!$T:$T,W$31,'BAZA DANYCH'!$A:$A,$A51,'BAZA DANYCH'!$F:$F,$B51)</f>
        <v>0</v>
      </c>
      <c r="X51" s="249">
        <f>SUMIFS('BAZA DANYCH'!$AA:$AA,'BAZA DANYCH'!$T:$T,X$31,'BAZA DANYCH'!$A:$A,$A51,'BAZA DANYCH'!$F:$F,$B51)</f>
        <v>6</v>
      </c>
      <c r="Y51" s="249">
        <f>SUMIFS('BAZA DANYCH'!$AA:$AA,'BAZA DANYCH'!$T:$T,Y$31,'BAZA DANYCH'!$A:$A,$A51,'BAZA DANYCH'!$F:$F,$B51)</f>
        <v>10</v>
      </c>
      <c r="Z51" s="249">
        <f>SUMIFS('BAZA DANYCH'!$AA:$AA,'BAZA DANYCH'!$T:$T,Z$31,'BAZA DANYCH'!$A:$A,$A51,'BAZA DANYCH'!$F:$F,$B51)</f>
        <v>0</v>
      </c>
      <c r="AA51" s="249">
        <f>SUMIFS('BAZA DANYCH'!$AA:$AA,'BAZA DANYCH'!$T:$T,AA$31,'BAZA DANYCH'!$A:$A,$A51,'BAZA DANYCH'!$F:$F,$B51)</f>
        <v>0</v>
      </c>
      <c r="AB51" s="249">
        <f>SUMIFS('BAZA DANYCH'!$AA:$AA,'BAZA DANYCH'!$T:$T,AB$31,'BAZA DANYCH'!$A:$A,$A51,'BAZA DANYCH'!$F:$F,$B51)</f>
        <v>0</v>
      </c>
      <c r="AC51" s="249">
        <f>SUMIFS('BAZA DANYCH'!$AA:$AA,'BAZA DANYCH'!$T:$T,AC$31,'BAZA DANYCH'!$A:$A,$A51,'BAZA DANYCH'!$F:$F,$B51)</f>
        <v>0</v>
      </c>
      <c r="AD51" s="249">
        <f>SUMIFS('BAZA DANYCH'!$AA:$AA,'BAZA DANYCH'!$T:$T,AD$31,'BAZA DANYCH'!$A:$A,$A51,'BAZA DANYCH'!$F:$F,$B51)</f>
        <v>0</v>
      </c>
      <c r="AE51" s="249">
        <f>SUMIFS('BAZA DANYCH'!$AA:$AA,'BAZA DANYCH'!$T:$T,AE$31,'BAZA DANYCH'!$A:$A,$A51,'BAZA DANYCH'!$F:$F,$B51)</f>
        <v>0</v>
      </c>
      <c r="AF51" s="249">
        <f>SUMIFS('BAZA DANYCH'!$AA:$AA,'BAZA DANYCH'!$T:$T,AF$31,'BAZA DANYCH'!$A:$A,$A51,'BAZA DANYCH'!$F:$F,$B51)</f>
        <v>0</v>
      </c>
      <c r="AG51" s="249">
        <f>SUMIFS('BAZA DANYCH'!$AA:$AA,'BAZA DANYCH'!$T:$T,AG$31,'BAZA DANYCH'!$A:$A,$A51,'BAZA DANYCH'!$F:$F,$B51)</f>
        <v>0</v>
      </c>
      <c r="AH51" s="249">
        <f>SUMIFS('BAZA DANYCH'!$AA:$AA,'BAZA DANYCH'!$T:$T,AH$31,'BAZA DANYCH'!$A:$A,$A51,'BAZA DANYCH'!$F:$F,$B51)</f>
        <v>0</v>
      </c>
      <c r="AI51" s="249">
        <f>SUMIFS('BAZA DANYCH'!$AA:$AA,'BAZA DANYCH'!$T:$T,AI$31,'BAZA DANYCH'!$A:$A,$A51,'BAZA DANYCH'!$F:$F,$B51)</f>
        <v>0</v>
      </c>
    </row>
    <row r="52" spans="1:44" s="76" customFormat="1" x14ac:dyDescent="0.2">
      <c r="A52" s="329" t="str">
        <f>A25</f>
        <v>RAZEM</v>
      </c>
      <c r="B52" s="329"/>
      <c r="C52" s="241">
        <f t="shared" ref="C52:AI52" si="4">SUM(C33:C51)</f>
        <v>11385</v>
      </c>
      <c r="D52" s="241">
        <f t="shared" si="4"/>
        <v>322</v>
      </c>
      <c r="E52" s="241">
        <f t="shared" si="4"/>
        <v>202</v>
      </c>
      <c r="F52" s="241">
        <f t="shared" si="4"/>
        <v>496</v>
      </c>
      <c r="G52" s="241">
        <f t="shared" si="4"/>
        <v>370</v>
      </c>
      <c r="H52" s="241">
        <f t="shared" si="4"/>
        <v>330</v>
      </c>
      <c r="I52" s="241">
        <f t="shared" si="4"/>
        <v>486</v>
      </c>
      <c r="J52" s="241">
        <f t="shared" si="4"/>
        <v>340</v>
      </c>
      <c r="K52" s="241">
        <f t="shared" si="4"/>
        <v>285</v>
      </c>
      <c r="L52" s="241">
        <f t="shared" si="4"/>
        <v>186</v>
      </c>
      <c r="M52" s="241">
        <f t="shared" si="4"/>
        <v>292</v>
      </c>
      <c r="N52" s="241">
        <f t="shared" si="4"/>
        <v>340</v>
      </c>
      <c r="O52" s="241">
        <f t="shared" si="4"/>
        <v>384</v>
      </c>
      <c r="P52" s="241">
        <f t="shared" si="4"/>
        <v>328</v>
      </c>
      <c r="Q52" s="241">
        <f t="shared" si="4"/>
        <v>316</v>
      </c>
      <c r="R52" s="241">
        <f t="shared" si="4"/>
        <v>120</v>
      </c>
      <c r="S52" s="241">
        <f t="shared" si="4"/>
        <v>132</v>
      </c>
      <c r="T52" s="241">
        <f t="shared" si="4"/>
        <v>280</v>
      </c>
      <c r="U52" s="241">
        <f t="shared" si="4"/>
        <v>262</v>
      </c>
      <c r="V52" s="241">
        <f t="shared" si="4"/>
        <v>768</v>
      </c>
      <c r="W52" s="241">
        <f t="shared" si="4"/>
        <v>306</v>
      </c>
      <c r="X52" s="241">
        <f t="shared" si="4"/>
        <v>472</v>
      </c>
      <c r="Y52" s="241">
        <f t="shared" si="4"/>
        <v>351</v>
      </c>
      <c r="Z52" s="241">
        <f t="shared" si="4"/>
        <v>561</v>
      </c>
      <c r="AA52" s="241">
        <f t="shared" si="4"/>
        <v>330</v>
      </c>
      <c r="AB52" s="241">
        <f t="shared" si="4"/>
        <v>321</v>
      </c>
      <c r="AC52" s="241">
        <f t="shared" si="4"/>
        <v>497</v>
      </c>
      <c r="AD52" s="241">
        <f t="shared" si="4"/>
        <v>792</v>
      </c>
      <c r="AE52" s="241">
        <f t="shared" si="4"/>
        <v>164</v>
      </c>
      <c r="AF52" s="241">
        <f t="shared" si="4"/>
        <v>388</v>
      </c>
      <c r="AG52" s="241">
        <f t="shared" si="4"/>
        <v>128</v>
      </c>
      <c r="AH52" s="241">
        <f t="shared" si="4"/>
        <v>556</v>
      </c>
      <c r="AI52" s="241">
        <f t="shared" si="4"/>
        <v>280</v>
      </c>
    </row>
    <row r="53" spans="1:44" x14ac:dyDescent="0.2">
      <c r="C53" s="78"/>
    </row>
    <row r="54" spans="1:44" s="68" customFormat="1" ht="15" thickBot="1" x14ac:dyDescent="0.25">
      <c r="A54" s="94" t="s">
        <v>383</v>
      </c>
      <c r="B54" s="96"/>
      <c r="C54" s="96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</row>
    <row r="55" spans="1:44" s="68" customFormat="1" ht="15" thickTop="1" x14ac:dyDescent="0.2">
      <c r="A55" s="114" t="s">
        <v>162</v>
      </c>
      <c r="B55" s="69"/>
      <c r="C55" s="69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70"/>
      <c r="AP55" s="70"/>
      <c r="AQ55" s="70"/>
      <c r="AR55" s="70"/>
    </row>
    <row r="56" spans="1:44" x14ac:dyDescent="0.2">
      <c r="B56" s="78"/>
      <c r="C56" s="78"/>
    </row>
    <row r="57" spans="1:44" x14ac:dyDescent="0.2">
      <c r="B57" s="330" t="s">
        <v>624</v>
      </c>
      <c r="C57" s="127" t="s">
        <v>138</v>
      </c>
      <c r="D57" s="134">
        <v>0.25</v>
      </c>
      <c r="E57" s="117">
        <v>0.29166666666666669</v>
      </c>
      <c r="F57" s="117">
        <v>0.33333333333333331</v>
      </c>
      <c r="G57" s="117">
        <v>0.375</v>
      </c>
      <c r="H57" s="117">
        <v>0.58333333333333337</v>
      </c>
      <c r="I57" s="117">
        <v>0.625</v>
      </c>
      <c r="J57" s="117">
        <v>0.66666666666666663</v>
      </c>
      <c r="K57" s="117">
        <v>0.70833333333333337</v>
      </c>
    </row>
    <row r="58" spans="1:44" ht="13.5" thickBot="1" x14ac:dyDescent="0.25">
      <c r="B58" s="331"/>
      <c r="C58" s="128" t="s">
        <v>138</v>
      </c>
      <c r="D58" s="135">
        <v>0.29166666666666669</v>
      </c>
      <c r="E58" s="118">
        <v>0.33333333333333331</v>
      </c>
      <c r="F58" s="118">
        <v>0.375</v>
      </c>
      <c r="G58" s="118">
        <v>0.41666666666666669</v>
      </c>
      <c r="H58" s="118">
        <v>0.625</v>
      </c>
      <c r="I58" s="118">
        <v>0.66666666666666663</v>
      </c>
      <c r="J58" s="118">
        <v>0.70833333333333337</v>
      </c>
      <c r="K58" s="118">
        <v>0.75</v>
      </c>
    </row>
    <row r="59" spans="1:44" ht="13.5" thickTop="1" x14ac:dyDescent="0.2">
      <c r="B59" s="80" t="s">
        <v>173</v>
      </c>
      <c r="C59" s="137">
        <f>IFERROR(AVERAGEIFS('BAZA DANYCH'!$AB:$AB,'BAZA DANYCH'!$A:$A,$B59),0)</f>
        <v>0.1393939393939394</v>
      </c>
      <c r="D59" s="136">
        <f>IFERROR(AVERAGEIFS('BAZA DANYCH'!$AB:$AB,'BAZA DANYCH'!$A:$A,$B59,'BAZA DANYCH'!$U:$U,D$71),0)</f>
        <v>5.4545454545454543E-2</v>
      </c>
      <c r="E59" s="90">
        <f>IFERROR(AVERAGEIFS('BAZA DANYCH'!$AB:$AB,'BAZA DANYCH'!$A:$A,$B59,'BAZA DANYCH'!$U:$U,E$71),0)</f>
        <v>0.23939393939393938</v>
      </c>
      <c r="F59" s="90">
        <f>IFERROR(AVERAGEIFS('BAZA DANYCH'!$AB:$AB,'BAZA DANYCH'!$A:$A,$B59,'BAZA DANYCH'!$U:$U,F$71),0)</f>
        <v>0</v>
      </c>
      <c r="G59" s="90">
        <f>IFERROR(AVERAGEIFS('BAZA DANYCH'!$AB:$AB,'BAZA DANYCH'!$A:$A,$B59,'BAZA DANYCH'!$U:$U,G$71),0)</f>
        <v>0</v>
      </c>
      <c r="H59" s="90">
        <f>IFERROR(AVERAGEIFS('BAZA DANYCH'!$AB:$AB,'BAZA DANYCH'!$A:$A,$B59,'BAZA DANYCH'!$U:$U,H$71),0)</f>
        <v>0.10454545454545455</v>
      </c>
      <c r="I59" s="90">
        <f>IFERROR(AVERAGEIFS('BAZA DANYCH'!$AB:$AB,'BAZA DANYCH'!$A:$A,$B59,'BAZA DANYCH'!$U:$U,I$71),0)</f>
        <v>0.10909090909090909</v>
      </c>
      <c r="J59" s="90">
        <f>IFERROR(AVERAGEIFS('BAZA DANYCH'!$AB:$AB,'BAZA DANYCH'!$A:$A,$B59,'BAZA DANYCH'!$U:$U,J$71),0)</f>
        <v>0</v>
      </c>
      <c r="K59" s="90">
        <f>IFERROR(AVERAGEIFS('BAZA DANYCH'!$AB:$AB,'BAZA DANYCH'!$A:$A,$B59,'BAZA DANYCH'!$U:$U,K$71),0)</f>
        <v>0</v>
      </c>
    </row>
    <row r="60" spans="1:44" x14ac:dyDescent="0.2">
      <c r="B60" s="81" t="s">
        <v>178</v>
      </c>
      <c r="C60" s="137">
        <f>IFERROR(AVERAGEIFS('BAZA DANYCH'!$AB:$AB,'BAZA DANYCH'!$A:$A,$B60),0)</f>
        <v>0.21590909090909077</v>
      </c>
      <c r="D60" s="136">
        <f>IFERROR(AVERAGEIFS('BAZA DANYCH'!$AB:$AB,'BAZA DANYCH'!$A:$A,$B60,'BAZA DANYCH'!$U:$U,D$71),0)</f>
        <v>0.14545454545454548</v>
      </c>
      <c r="E60" s="90">
        <f>IFERROR(AVERAGEIFS('BAZA DANYCH'!$AB:$AB,'BAZA DANYCH'!$A:$A,$B60,'BAZA DANYCH'!$U:$U,E$71),0)</f>
        <v>0.12972027972027972</v>
      </c>
      <c r="F60" s="90">
        <f>IFERROR(AVERAGEIFS('BAZA DANYCH'!$AB:$AB,'BAZA DANYCH'!$A:$A,$B60,'BAZA DANYCH'!$U:$U,F$71),0)</f>
        <v>0.22083333333333333</v>
      </c>
      <c r="G60" s="90">
        <f>IFERROR(AVERAGEIFS('BAZA DANYCH'!$AB:$AB,'BAZA DANYCH'!$A:$A,$B60,'BAZA DANYCH'!$U:$U,G$71),0)</f>
        <v>0.42863636363636359</v>
      </c>
      <c r="H60" s="90">
        <f>IFERROR(AVERAGEIFS('BAZA DANYCH'!$AB:$AB,'BAZA DANYCH'!$A:$A,$B60,'BAZA DANYCH'!$U:$U,H$71),0)</f>
        <v>0.24049586776859505</v>
      </c>
      <c r="I60" s="90">
        <f>IFERROR(AVERAGEIFS('BAZA DANYCH'!$AB:$AB,'BAZA DANYCH'!$A:$A,$B60,'BAZA DANYCH'!$U:$U,I$71),0)</f>
        <v>0.28977272727272729</v>
      </c>
      <c r="J60" s="90">
        <f>IFERROR(AVERAGEIFS('BAZA DANYCH'!$AB:$AB,'BAZA DANYCH'!$A:$A,$B60,'BAZA DANYCH'!$U:$U,J$71),0)</f>
        <v>0.24545454545454545</v>
      </c>
      <c r="K60" s="90">
        <f>IFERROR(AVERAGEIFS('BAZA DANYCH'!$AB:$AB,'BAZA DANYCH'!$A:$A,$B60,'BAZA DANYCH'!$U:$U,K$71),0)</f>
        <v>9.5454545454545459E-2</v>
      </c>
    </row>
    <row r="61" spans="1:44" x14ac:dyDescent="0.2">
      <c r="B61" s="81" t="s">
        <v>130</v>
      </c>
      <c r="C61" s="137">
        <f>IFERROR(AVERAGEIFS('BAZA DANYCH'!$AB:$AB,'BAZA DANYCH'!$A:$A,$B61),0)</f>
        <v>0.3621227747774779</v>
      </c>
      <c r="D61" s="136">
        <f>IFERROR(AVERAGEIFS('BAZA DANYCH'!$AB:$AB,'BAZA DANYCH'!$A:$A,$B61,'BAZA DANYCH'!$U:$U,D$71),0)</f>
        <v>0.36363636363636365</v>
      </c>
      <c r="E61" s="90">
        <f>IFERROR(AVERAGEIFS('BAZA DANYCH'!$AB:$AB,'BAZA DANYCH'!$A:$A,$B61,'BAZA DANYCH'!$U:$U,E$71),0)</f>
        <v>0.22744310145300242</v>
      </c>
      <c r="F61" s="90">
        <f>IFERROR(AVERAGEIFS('BAZA DANYCH'!$AB:$AB,'BAZA DANYCH'!$A:$A,$B61,'BAZA DANYCH'!$U:$U,F$71),0)</f>
        <v>0.49356060606060598</v>
      </c>
      <c r="G61" s="90">
        <f>IFERROR(AVERAGEIFS('BAZA DANYCH'!$AB:$AB,'BAZA DANYCH'!$A:$A,$B61,'BAZA DANYCH'!$U:$U,G$71),0)</f>
        <v>0.30340909090909091</v>
      </c>
      <c r="H61" s="90">
        <f>IFERROR(AVERAGEIFS('BAZA DANYCH'!$AB:$AB,'BAZA DANYCH'!$A:$A,$B61,'BAZA DANYCH'!$U:$U,H$71),0)</f>
        <v>0.45363636363636362</v>
      </c>
      <c r="I61" s="90">
        <f>IFERROR(AVERAGEIFS('BAZA DANYCH'!$AB:$AB,'BAZA DANYCH'!$A:$A,$B61,'BAZA DANYCH'!$U:$U,I$71),0)</f>
        <v>0.32454545454545458</v>
      </c>
      <c r="J61" s="90">
        <f>IFERROR(AVERAGEIFS('BAZA DANYCH'!$AB:$AB,'BAZA DANYCH'!$A:$A,$B61,'BAZA DANYCH'!$U:$U,J$71),0)</f>
        <v>0.38068181818181818</v>
      </c>
      <c r="K61" s="90">
        <f>IFERROR(AVERAGEIFS('BAZA DANYCH'!$AB:$AB,'BAZA DANYCH'!$A:$A,$B61,'BAZA DANYCH'!$U:$U,K$71),0)</f>
        <v>0.50606060606060599</v>
      </c>
    </row>
    <row r="62" spans="1:44" x14ac:dyDescent="0.2">
      <c r="B62" s="81" t="s">
        <v>128</v>
      </c>
      <c r="C62" s="137">
        <f>IFERROR(AVERAGEIFS('BAZA DANYCH'!$AB:$AB,'BAZA DANYCH'!$A:$A,$B62),0)</f>
        <v>0.19220779220779222</v>
      </c>
      <c r="D62" s="136">
        <f>IFERROR(AVERAGEIFS('BAZA DANYCH'!$AB:$AB,'BAZA DANYCH'!$A:$A,$B62,'BAZA DANYCH'!$U:$U,D$71),0)</f>
        <v>0.10909090909090909</v>
      </c>
      <c r="E62" s="90">
        <f>IFERROR(AVERAGEIFS('BAZA DANYCH'!$AB:$AB,'BAZA DANYCH'!$A:$A,$B62,'BAZA DANYCH'!$U:$U,E$71),0)</f>
        <v>0</v>
      </c>
      <c r="F62" s="90">
        <f>IFERROR(AVERAGEIFS('BAZA DANYCH'!$AB:$AB,'BAZA DANYCH'!$A:$A,$B62,'BAZA DANYCH'!$U:$U,F$71),0)</f>
        <v>0.90909090909090906</v>
      </c>
      <c r="G62" s="90">
        <f>IFERROR(AVERAGEIFS('BAZA DANYCH'!$AB:$AB,'BAZA DANYCH'!$A:$A,$B62,'BAZA DANYCH'!$U:$U,G$71),0)</f>
        <v>0</v>
      </c>
      <c r="H62" s="90">
        <f>IFERROR(AVERAGEIFS('BAZA DANYCH'!$AB:$AB,'BAZA DANYCH'!$A:$A,$B62,'BAZA DANYCH'!$U:$U,H$71),0)</f>
        <v>5.4545454545454543E-2</v>
      </c>
      <c r="I62" s="90">
        <f>IFERROR(AVERAGEIFS('BAZA DANYCH'!$AB:$AB,'BAZA DANYCH'!$A:$A,$B62,'BAZA DANYCH'!$U:$U,I$71),0)</f>
        <v>0.10909090909090909</v>
      </c>
      <c r="J62" s="90">
        <f>IFERROR(AVERAGEIFS('BAZA DANYCH'!$AB:$AB,'BAZA DANYCH'!$A:$A,$B62,'BAZA DANYCH'!$U:$U,J$71),0)</f>
        <v>0</v>
      </c>
      <c r="K62" s="90">
        <f>IFERROR(AVERAGEIFS('BAZA DANYCH'!$AB:$AB,'BAZA DANYCH'!$A:$A,$B62,'BAZA DANYCH'!$U:$U,K$71),0)</f>
        <v>0</v>
      </c>
    </row>
    <row r="63" spans="1:44" x14ac:dyDescent="0.2">
      <c r="B63" s="81" t="s">
        <v>129</v>
      </c>
      <c r="C63" s="137">
        <f>IFERROR(AVERAGEIFS('BAZA DANYCH'!$AB:$AB,'BAZA DANYCH'!$A:$A,$B63),0)</f>
        <v>0.24619834710743801</v>
      </c>
      <c r="D63" s="136">
        <f>IFERROR(AVERAGEIFS('BAZA DANYCH'!$AB:$AB,'BAZA DANYCH'!$A:$A,$B63,'BAZA DANYCH'!$U:$U,D$71),0)</f>
        <v>3.6363636363636362E-2</v>
      </c>
      <c r="E63" s="90">
        <f>IFERROR(AVERAGEIFS('BAZA DANYCH'!$AB:$AB,'BAZA DANYCH'!$A:$A,$B63,'BAZA DANYCH'!$U:$U,E$71),0)</f>
        <v>0.28321678321678317</v>
      </c>
      <c r="F63" s="90">
        <f>IFERROR(AVERAGEIFS('BAZA DANYCH'!$AB:$AB,'BAZA DANYCH'!$A:$A,$B63,'BAZA DANYCH'!$U:$U,F$71),0)</f>
        <v>0.50909090909090904</v>
      </c>
      <c r="G63" s="90">
        <f>IFERROR(AVERAGEIFS('BAZA DANYCH'!$AB:$AB,'BAZA DANYCH'!$A:$A,$B63,'BAZA DANYCH'!$U:$U,G$71),0)</f>
        <v>0.3443181818181818</v>
      </c>
      <c r="H63" s="90">
        <f>IFERROR(AVERAGEIFS('BAZA DANYCH'!$AB:$AB,'BAZA DANYCH'!$A:$A,$B63,'BAZA DANYCH'!$U:$U,H$71),0)</f>
        <v>0.28424242424242424</v>
      </c>
      <c r="I63" s="90">
        <f>IFERROR(AVERAGEIFS('BAZA DANYCH'!$AB:$AB,'BAZA DANYCH'!$A:$A,$B63,'BAZA DANYCH'!$U:$U,I$71),0)</f>
        <v>0.13181818181818181</v>
      </c>
      <c r="J63" s="90">
        <f>IFERROR(AVERAGEIFS('BAZA DANYCH'!$AB:$AB,'BAZA DANYCH'!$A:$A,$B63,'BAZA DANYCH'!$U:$U,J$71),0)</f>
        <v>0</v>
      </c>
      <c r="K63" s="90">
        <f>IFERROR(AVERAGEIFS('BAZA DANYCH'!$AB:$AB,'BAZA DANYCH'!$A:$A,$B63,'BAZA DANYCH'!$U:$U,K$71),0)</f>
        <v>0.45454545454545453</v>
      </c>
    </row>
    <row r="64" spans="1:44" x14ac:dyDescent="0.2">
      <c r="B64" s="81" t="s">
        <v>242</v>
      </c>
      <c r="C64" s="137">
        <f>IFERROR(AVERAGEIFS('BAZA DANYCH'!$AB:$AB,'BAZA DANYCH'!$A:$A,$B64),0)</f>
        <v>0.26580671580671578</v>
      </c>
      <c r="D64" s="136">
        <f>IFERROR(AVERAGEIFS('BAZA DANYCH'!$AB:$AB,'BAZA DANYCH'!$A:$A,$B64,'BAZA DANYCH'!$U:$U,D$71),0)</f>
        <v>0.23295454545454544</v>
      </c>
      <c r="E64" s="90">
        <f>IFERROR(AVERAGEIFS('BAZA DANYCH'!$AB:$AB,'BAZA DANYCH'!$A:$A,$B64,'BAZA DANYCH'!$U:$U,E$71),0)</f>
        <v>0.24530303030303027</v>
      </c>
      <c r="F64" s="90">
        <f>IFERROR(AVERAGEIFS('BAZA DANYCH'!$AB:$AB,'BAZA DANYCH'!$A:$A,$B64,'BAZA DANYCH'!$U:$U,F$71),0)</f>
        <v>0.17102272727272727</v>
      </c>
      <c r="G64" s="90">
        <f>IFERROR(AVERAGEIFS('BAZA DANYCH'!$AB:$AB,'BAZA DANYCH'!$A:$A,$B64,'BAZA DANYCH'!$U:$U,G$71),0)</f>
        <v>0.3</v>
      </c>
      <c r="H64" s="90">
        <f>IFERROR(AVERAGEIFS('BAZA DANYCH'!$AB:$AB,'BAZA DANYCH'!$A:$A,$B64,'BAZA DANYCH'!$U:$U,H$71),0)</f>
        <v>0.45867768595041319</v>
      </c>
      <c r="I64" s="90">
        <f>IFERROR(AVERAGEIFS('BAZA DANYCH'!$AB:$AB,'BAZA DANYCH'!$A:$A,$B64,'BAZA DANYCH'!$U:$U,I$71),0)</f>
        <v>0.25034090909090906</v>
      </c>
      <c r="J64" s="90">
        <f>IFERROR(AVERAGEIFS('BAZA DANYCH'!$AB:$AB,'BAZA DANYCH'!$A:$A,$B64,'BAZA DANYCH'!$U:$U,J$71),0)</f>
        <v>0.19898989898989894</v>
      </c>
      <c r="K64" s="90">
        <f>IFERROR(AVERAGEIFS('BAZA DANYCH'!$AB:$AB,'BAZA DANYCH'!$A:$A,$B64,'BAZA DANYCH'!$U:$U,K$71),0)</f>
        <v>0.40227272727272734</v>
      </c>
    </row>
    <row r="65" spans="1:16" x14ac:dyDescent="0.2">
      <c r="B65" s="81" t="s">
        <v>275</v>
      </c>
      <c r="C65" s="137">
        <f>IFERROR(AVERAGEIFS('BAZA DANYCH'!$AB:$AB,'BAZA DANYCH'!$A:$A,$B65),0)</f>
        <v>0.52504669987546704</v>
      </c>
      <c r="D65" s="136">
        <f>IFERROR(AVERAGEIFS('BAZA DANYCH'!$AB:$AB,'BAZA DANYCH'!$A:$A,$B65,'BAZA DANYCH'!$U:$U,D$71),0)</f>
        <v>0.50649350649350644</v>
      </c>
      <c r="E65" s="90">
        <f>IFERROR(AVERAGEIFS('BAZA DANYCH'!$AB:$AB,'BAZA DANYCH'!$A:$A,$B65,'BAZA DANYCH'!$U:$U,E$71),0)</f>
        <v>0.5055944055944056</v>
      </c>
      <c r="F65" s="90">
        <f>IFERROR(AVERAGEIFS('BAZA DANYCH'!$AB:$AB,'BAZA DANYCH'!$A:$A,$B65,'BAZA DANYCH'!$U:$U,F$71),0)</f>
        <v>0.54928229665071782</v>
      </c>
      <c r="G65" s="90">
        <f>IFERROR(AVERAGEIFS('BAZA DANYCH'!$AB:$AB,'BAZA DANYCH'!$A:$A,$B65,'BAZA DANYCH'!$U:$U,G$71),0)</f>
        <v>0.375</v>
      </c>
      <c r="H65" s="90">
        <f>IFERROR(AVERAGEIFS('BAZA DANYCH'!$AB:$AB,'BAZA DANYCH'!$A:$A,$B65,'BAZA DANYCH'!$U:$U,H$71),0)</f>
        <v>0.51323529411764701</v>
      </c>
      <c r="I65" s="90">
        <f>IFERROR(AVERAGEIFS('BAZA DANYCH'!$AB:$AB,'BAZA DANYCH'!$A:$A,$B65,'BAZA DANYCH'!$U:$U,I$71),0)</f>
        <v>0.54963636363636359</v>
      </c>
      <c r="J65" s="90">
        <f>IFERROR(AVERAGEIFS('BAZA DANYCH'!$AB:$AB,'BAZA DANYCH'!$A:$A,$B65,'BAZA DANYCH'!$U:$U,J$71),0)</f>
        <v>0.67136363636363627</v>
      </c>
      <c r="K65" s="90">
        <f>IFERROR(AVERAGEIFS('BAZA DANYCH'!$AB:$AB,'BAZA DANYCH'!$A:$A,$B65,'BAZA DANYCH'!$U:$U,K$71),0)</f>
        <v>0.47454545454545449</v>
      </c>
    </row>
    <row r="66" spans="1:16" x14ac:dyDescent="0.2">
      <c r="B66" s="81" t="s">
        <v>131</v>
      </c>
      <c r="C66" s="137">
        <f>IFERROR(AVERAGEIFS('BAZA DANYCH'!$AB:$AB,'BAZA DANYCH'!$A:$A,$B66),0)</f>
        <v>0.35878447395301338</v>
      </c>
      <c r="D66" s="136">
        <f>IFERROR(AVERAGEIFS('BAZA DANYCH'!$AB:$AB,'BAZA DANYCH'!$A:$A,$B66,'BAZA DANYCH'!$U:$U,D$71),0)</f>
        <v>0.34458041958041957</v>
      </c>
      <c r="E66" s="90">
        <f>IFERROR(AVERAGEIFS('BAZA DANYCH'!$AB:$AB,'BAZA DANYCH'!$A:$A,$B66,'BAZA DANYCH'!$U:$U,E$71),0)</f>
        <v>0.3418181818181818</v>
      </c>
      <c r="F66" s="90">
        <f>IFERROR(AVERAGEIFS('BAZA DANYCH'!$AB:$AB,'BAZA DANYCH'!$A:$A,$B66,'BAZA DANYCH'!$U:$U,F$71),0)</f>
        <v>0.59545454545454546</v>
      </c>
      <c r="G66" s="90">
        <f>IFERROR(AVERAGEIFS('BAZA DANYCH'!$AB:$AB,'BAZA DANYCH'!$A:$A,$B66,'BAZA DANYCH'!$U:$U,G$71),0)</f>
        <v>0.45937499999999998</v>
      </c>
      <c r="H66" s="90">
        <f>IFERROR(AVERAGEIFS('BAZA DANYCH'!$AB:$AB,'BAZA DANYCH'!$A:$A,$B66,'BAZA DANYCH'!$U:$U,H$71),0)</f>
        <v>0.17516233766233763</v>
      </c>
      <c r="I66" s="90">
        <f>IFERROR(AVERAGEIFS('BAZA DANYCH'!$AB:$AB,'BAZA DANYCH'!$A:$A,$B66,'BAZA DANYCH'!$U:$U,I$71),0)</f>
        <v>0.27148760330578514</v>
      </c>
      <c r="J66" s="90">
        <f>IFERROR(AVERAGEIFS('BAZA DANYCH'!$AB:$AB,'BAZA DANYCH'!$A:$A,$B66,'BAZA DANYCH'!$U:$U,J$71),0)</f>
        <v>0.42954545454545451</v>
      </c>
      <c r="K66" s="90">
        <f>IFERROR(AVERAGEIFS('BAZA DANYCH'!$AB:$AB,'BAZA DANYCH'!$A:$A,$B66,'BAZA DANYCH'!$U:$U,K$71),0)</f>
        <v>0.3879545454545455</v>
      </c>
    </row>
    <row r="67" spans="1:16" x14ac:dyDescent="0.2">
      <c r="B67" s="81" t="s">
        <v>342</v>
      </c>
      <c r="C67" s="137">
        <f>IFERROR(AVERAGEIFS('BAZA DANYCH'!$AB:$AB,'BAZA DANYCH'!$A:$A,$B67),0)</f>
        <v>0.61481682496607848</v>
      </c>
      <c r="D67" s="136">
        <f>IFERROR(AVERAGEIFS('BAZA DANYCH'!$AB:$AB,'BAZA DANYCH'!$A:$A,$B67,'BAZA DANYCH'!$U:$U,D$71),0)</f>
        <v>0.72987012987012989</v>
      </c>
      <c r="E67" s="90">
        <f>IFERROR(AVERAGEIFS('BAZA DANYCH'!$AB:$AB,'BAZA DANYCH'!$A:$A,$B67,'BAZA DANYCH'!$U:$U,E$71),0)</f>
        <v>0.48347107438016529</v>
      </c>
      <c r="F67" s="90">
        <f>IFERROR(AVERAGEIFS('BAZA DANYCH'!$AB:$AB,'BAZA DANYCH'!$A:$A,$B67,'BAZA DANYCH'!$U:$U,F$71),0)</f>
        <v>0.56704545454545452</v>
      </c>
      <c r="G67" s="90">
        <f>IFERROR(AVERAGEIFS('BAZA DANYCH'!$AB:$AB,'BAZA DANYCH'!$A:$A,$B67,'BAZA DANYCH'!$U:$U,G$71),0)</f>
        <v>0.73484848484848486</v>
      </c>
      <c r="H67" s="90">
        <f>IFERROR(AVERAGEIFS('BAZA DANYCH'!$AB:$AB,'BAZA DANYCH'!$A:$A,$B67,'BAZA DANYCH'!$U:$U,H$71),0)</f>
        <v>0.59212121212121205</v>
      </c>
      <c r="I67" s="90">
        <f>IFERROR(AVERAGEIFS('BAZA DANYCH'!$AB:$AB,'BAZA DANYCH'!$A:$A,$B67,'BAZA DANYCH'!$U:$U,I$71),0)</f>
        <v>0.45858585858585854</v>
      </c>
      <c r="J67" s="90">
        <f>IFERROR(AVERAGEIFS('BAZA DANYCH'!$AB:$AB,'BAZA DANYCH'!$A:$A,$B67,'BAZA DANYCH'!$U:$U,J$71),0)</f>
        <v>0.65340909090909094</v>
      </c>
      <c r="K67" s="90">
        <f>IFERROR(AVERAGEIFS('BAZA DANYCH'!$AB:$AB,'BAZA DANYCH'!$A:$A,$B67,'BAZA DANYCH'!$U:$U,K$71),0)</f>
        <v>0.79292929292929293</v>
      </c>
    </row>
    <row r="68" spans="1:16" x14ac:dyDescent="0.2">
      <c r="B68" s="81" t="s">
        <v>364</v>
      </c>
      <c r="C68" s="137">
        <f>IFERROR(AVERAGEIFS('BAZA DANYCH'!$AB:$AB,'BAZA DANYCH'!$A:$A,$B68),0)</f>
        <v>0.40309917355371905</v>
      </c>
      <c r="D68" s="136">
        <f>IFERROR(AVERAGEIFS('BAZA DANYCH'!$AB:$AB,'BAZA DANYCH'!$A:$A,$B68,'BAZA DANYCH'!$U:$U,D$71),0)</f>
        <v>0.23636363636363633</v>
      </c>
      <c r="E68" s="90">
        <f>IFERROR(AVERAGEIFS('BAZA DANYCH'!$AB:$AB,'BAZA DANYCH'!$A:$A,$B68,'BAZA DANYCH'!$U:$U,E$71),0)</f>
        <v>0.15151515151515152</v>
      </c>
      <c r="F68" s="90">
        <f>IFERROR(AVERAGEIFS('BAZA DANYCH'!$AB:$AB,'BAZA DANYCH'!$A:$A,$B68,'BAZA DANYCH'!$U:$U,F$71),0)</f>
        <v>0.10181818181818181</v>
      </c>
      <c r="G68" s="90">
        <f>IFERROR(AVERAGEIFS('BAZA DANYCH'!$AB:$AB,'BAZA DANYCH'!$A:$A,$B68,'BAZA DANYCH'!$U:$U,G$71),0)</f>
        <v>0.24848484848484842</v>
      </c>
      <c r="H68" s="90">
        <f>IFERROR(AVERAGEIFS('BAZA DANYCH'!$AB:$AB,'BAZA DANYCH'!$A:$A,$B68,'BAZA DANYCH'!$U:$U,H$71),0)</f>
        <v>0.55340909090909096</v>
      </c>
      <c r="I68" s="90">
        <f>IFERROR(AVERAGEIFS('BAZA DANYCH'!$AB:$AB,'BAZA DANYCH'!$A:$A,$B68,'BAZA DANYCH'!$U:$U,I$71),0)</f>
        <v>0.63636363636363635</v>
      </c>
      <c r="J68" s="90">
        <f>IFERROR(AVERAGEIFS('BAZA DANYCH'!$AB:$AB,'BAZA DANYCH'!$A:$A,$B68,'BAZA DANYCH'!$U:$U,J$71),0)</f>
        <v>0.837878787878788</v>
      </c>
      <c r="K68" s="90">
        <f>IFERROR(AVERAGEIFS('BAZA DANYCH'!$AB:$AB,'BAZA DANYCH'!$A:$A,$B68,'BAZA DANYCH'!$U:$U,K$71),0)</f>
        <v>0.5022727272727272</v>
      </c>
    </row>
    <row r="69" spans="1:16" x14ac:dyDescent="0.2">
      <c r="B69" s="81" t="s">
        <v>372</v>
      </c>
      <c r="C69" s="137">
        <f>IFERROR(AVERAGEIFS('BAZA DANYCH'!$AB:$AB,'BAZA DANYCH'!$A:$A,$B69),0)</f>
        <v>0.28737373737373734</v>
      </c>
      <c r="D69" s="136">
        <f>IFERROR(AVERAGEIFS('BAZA DANYCH'!$AB:$AB,'BAZA DANYCH'!$A:$A,$B69,'BAZA DANYCH'!$U:$U,D$71),0)</f>
        <v>0.50909090909090904</v>
      </c>
      <c r="E69" s="90">
        <f>IFERROR(AVERAGEIFS('BAZA DANYCH'!$AB:$AB,'BAZA DANYCH'!$A:$A,$B69,'BAZA DANYCH'!$U:$U,E$71),0)</f>
        <v>0.33636363636363636</v>
      </c>
      <c r="F69" s="90">
        <f>IFERROR(AVERAGEIFS('BAZA DANYCH'!$AB:$AB,'BAZA DANYCH'!$A:$A,$B69,'BAZA DANYCH'!$U:$U,F$71),0)</f>
        <v>0</v>
      </c>
      <c r="G69" s="90">
        <f>IFERROR(AVERAGEIFS('BAZA DANYCH'!$AB:$AB,'BAZA DANYCH'!$A:$A,$B69,'BAZA DANYCH'!$U:$U,G$71),0)</f>
        <v>0</v>
      </c>
      <c r="H69" s="90">
        <f>IFERROR(AVERAGEIFS('BAZA DANYCH'!$AB:$AB,'BAZA DANYCH'!$A:$A,$B69,'BAZA DANYCH'!$U:$U,H$71),0)</f>
        <v>0.27803030303030302</v>
      </c>
      <c r="I69" s="90">
        <f>IFERROR(AVERAGEIFS('BAZA DANYCH'!$AB:$AB,'BAZA DANYCH'!$A:$A,$B69,'BAZA DANYCH'!$U:$U,I$71),0)</f>
        <v>0.11704545454545454</v>
      </c>
      <c r="J69" s="90">
        <f>IFERROR(AVERAGEIFS('BAZA DANYCH'!$AB:$AB,'BAZA DANYCH'!$A:$A,$B69,'BAZA DANYCH'!$U:$U,J$71),0)</f>
        <v>0</v>
      </c>
      <c r="K69" s="90">
        <f>IFERROR(AVERAGEIFS('BAZA DANYCH'!$AB:$AB,'BAZA DANYCH'!$A:$A,$B69,'BAZA DANYCH'!$U:$U,K$71),0)</f>
        <v>0</v>
      </c>
    </row>
    <row r="70" spans="1:16" x14ac:dyDescent="0.2">
      <c r="B70" s="78"/>
      <c r="C70" s="78"/>
    </row>
    <row r="71" spans="1:16" x14ac:dyDescent="0.2">
      <c r="A71" s="321" t="s">
        <v>624</v>
      </c>
      <c r="B71" s="330" t="s">
        <v>139</v>
      </c>
      <c r="C71" s="127" t="s">
        <v>138</v>
      </c>
      <c r="D71" s="125">
        <v>0.25</v>
      </c>
      <c r="E71" s="72">
        <v>0.29166666666666669</v>
      </c>
      <c r="F71" s="72">
        <v>0.33333333333333331</v>
      </c>
      <c r="G71" s="72">
        <v>0.375</v>
      </c>
      <c r="H71" s="72">
        <v>0.58333333333333337</v>
      </c>
      <c r="I71" s="72">
        <v>0.625</v>
      </c>
      <c r="J71" s="72">
        <v>0.66666666666666663</v>
      </c>
      <c r="K71" s="72">
        <v>0.70833333333333337</v>
      </c>
      <c r="L71" s="104"/>
      <c r="M71" s="104"/>
      <c r="O71" s="104"/>
      <c r="P71" s="104"/>
    </row>
    <row r="72" spans="1:16" ht="13.5" thickBot="1" x14ac:dyDescent="0.25">
      <c r="A72" s="322"/>
      <c r="B72" s="331"/>
      <c r="C72" s="128" t="s">
        <v>138</v>
      </c>
      <c r="D72" s="126">
        <v>0.29166666666666669</v>
      </c>
      <c r="E72" s="73">
        <v>0.33333333333333331</v>
      </c>
      <c r="F72" s="73">
        <v>0.375</v>
      </c>
      <c r="G72" s="73">
        <v>0.41666666666666669</v>
      </c>
      <c r="H72" s="73">
        <v>0.625</v>
      </c>
      <c r="I72" s="73">
        <v>0.66666666666666663</v>
      </c>
      <c r="J72" s="73">
        <v>0.70833333333333337</v>
      </c>
      <c r="K72" s="73">
        <v>0.75</v>
      </c>
      <c r="L72" s="104"/>
      <c r="M72" s="104"/>
      <c r="O72" s="104"/>
      <c r="P72" s="104"/>
    </row>
    <row r="73" spans="1:16" ht="13.5" thickTop="1" x14ac:dyDescent="0.2">
      <c r="A73" s="80" t="str">
        <f t="shared" ref="A73:B91" si="5">A33</f>
        <v>Oborniki Śląskie</v>
      </c>
      <c r="B73" s="80" t="str">
        <f t="shared" si="5"/>
        <v>rk_01_DW342</v>
      </c>
      <c r="C73" s="137">
        <f>IFERROR(AVERAGEIFS('BAZA DANYCH'!$AB:$AB,'BAZA DANYCH'!$A:$A,$A73,'BAZA DANYCH'!$F:$F,$B73),0)</f>
        <v>0.1393939393939394</v>
      </c>
      <c r="D73" s="136">
        <f>IFERROR(AVERAGEIFS('BAZA DANYCH'!$AB:$AB,'BAZA DANYCH'!$A:$A,$A73,'BAZA DANYCH'!$U:$U,D$71,'BAZA DANYCH'!$F:$F,$B73),0)</f>
        <v>5.4545454545454543E-2</v>
      </c>
      <c r="E73" s="90">
        <f>IFERROR(AVERAGEIFS('BAZA DANYCH'!$AB:$AB,'BAZA DANYCH'!$A:$A,$A73,'BAZA DANYCH'!$U:$U,E$71,'BAZA DANYCH'!$F:$F,$B73),0)</f>
        <v>0.23939393939393938</v>
      </c>
      <c r="F73" s="90">
        <f>IFERROR(AVERAGEIFS('BAZA DANYCH'!$AB:$AB,'BAZA DANYCH'!$A:$A,$A73,'BAZA DANYCH'!$U:$U,F$71,'BAZA DANYCH'!$F:$F,$B73),0)</f>
        <v>0</v>
      </c>
      <c r="G73" s="90">
        <f>IFERROR(AVERAGEIFS('BAZA DANYCH'!$AB:$AB,'BAZA DANYCH'!$A:$A,$A73,'BAZA DANYCH'!$U:$U,G$71,'BAZA DANYCH'!$F:$F,$B73),0)</f>
        <v>0</v>
      </c>
      <c r="H73" s="90">
        <f>IFERROR(AVERAGEIFS('BAZA DANYCH'!$AB:$AB,'BAZA DANYCH'!$A:$A,$A73,'BAZA DANYCH'!$U:$U,H$71,'BAZA DANYCH'!$F:$F,$B73),0)</f>
        <v>0.10454545454545455</v>
      </c>
      <c r="I73" s="90">
        <f>IFERROR(AVERAGEIFS('BAZA DANYCH'!$AB:$AB,'BAZA DANYCH'!$A:$A,$A73,'BAZA DANYCH'!$U:$U,I$71,'BAZA DANYCH'!$F:$F,$B73),0)</f>
        <v>0.10909090909090909</v>
      </c>
      <c r="J73" s="90">
        <f>IFERROR(AVERAGEIFS('BAZA DANYCH'!$AB:$AB,'BAZA DANYCH'!$A:$A,$A73,'BAZA DANYCH'!$U:$U,J$71,'BAZA DANYCH'!$F:$F,$B73),0)</f>
        <v>0</v>
      </c>
      <c r="K73" s="90">
        <f>IFERROR(AVERAGEIFS('BAZA DANYCH'!$AB:$AB,'BAZA DANYCH'!$A:$A,$A73,'BAZA DANYCH'!$U:$U,K$71,'BAZA DANYCH'!$F:$F,$B73),0)</f>
        <v>0</v>
      </c>
      <c r="L73" s="113"/>
      <c r="M73" s="113"/>
      <c r="O73" s="113"/>
      <c r="P73" s="113"/>
    </row>
    <row r="74" spans="1:16" x14ac:dyDescent="0.2">
      <c r="A74" s="80" t="str">
        <f t="shared" si="5"/>
        <v>Trzebnica</v>
      </c>
      <c r="B74" s="80" t="str">
        <f t="shared" si="5"/>
        <v>rk_02_DK5</v>
      </c>
      <c r="C74" s="137">
        <f>IFERROR(AVERAGEIFS('BAZA DANYCH'!$AB:$AB,'BAZA DANYCH'!$A:$A,$A74,'BAZA DANYCH'!$F:$F,$B74),0)</f>
        <v>0.15846394984326018</v>
      </c>
      <c r="D74" s="136">
        <f>IFERROR(AVERAGEIFS('BAZA DANYCH'!$AB:$AB,'BAZA DANYCH'!$A:$A,$A74,'BAZA DANYCH'!$U:$U,D$71,'BAZA DANYCH'!$F:$F,$B74),0)</f>
        <v>0.14363636363636362</v>
      </c>
      <c r="E74" s="90">
        <f>IFERROR(AVERAGEIFS('BAZA DANYCH'!$AB:$AB,'BAZA DANYCH'!$A:$A,$A74,'BAZA DANYCH'!$U:$U,E$71,'BAZA DANYCH'!$F:$F,$B74),0)</f>
        <v>8.545454545454545E-2</v>
      </c>
      <c r="F74" s="90">
        <f>IFERROR(AVERAGEIFS('BAZA DANYCH'!$AB:$AB,'BAZA DANYCH'!$A:$A,$A74,'BAZA DANYCH'!$U:$U,F$71,'BAZA DANYCH'!$F:$F,$B74),0)</f>
        <v>6.25E-2</v>
      </c>
      <c r="G74" s="90">
        <f>IFERROR(AVERAGEIFS('BAZA DANYCH'!$AB:$AB,'BAZA DANYCH'!$A:$A,$A74,'BAZA DANYCH'!$U:$U,G$71,'BAZA DANYCH'!$F:$F,$B74),0)</f>
        <v>0.50909090909090904</v>
      </c>
      <c r="H74" s="90">
        <f>IFERROR(AVERAGEIFS('BAZA DANYCH'!$AB:$AB,'BAZA DANYCH'!$A:$A,$A74,'BAZA DANYCH'!$U:$U,H$71,'BAZA DANYCH'!$F:$F,$B74),0)</f>
        <v>0.22272727272727269</v>
      </c>
      <c r="I74" s="90">
        <f>IFERROR(AVERAGEIFS('BAZA DANYCH'!$AB:$AB,'BAZA DANYCH'!$A:$A,$A74,'BAZA DANYCH'!$U:$U,I$71,'BAZA DANYCH'!$F:$F,$B74),0)</f>
        <v>0.23939393939393938</v>
      </c>
      <c r="J74" s="90">
        <f>IFERROR(AVERAGEIFS('BAZA DANYCH'!$AB:$AB,'BAZA DANYCH'!$A:$A,$A74,'BAZA DANYCH'!$U:$U,J$71,'BAZA DANYCH'!$F:$F,$B74),0)</f>
        <v>7.2727272727272724E-2</v>
      </c>
      <c r="K74" s="90">
        <f>IFERROR(AVERAGEIFS('BAZA DANYCH'!$AB:$AB,'BAZA DANYCH'!$A:$A,$A74,'BAZA DANYCH'!$U:$U,K$71,'BAZA DANYCH'!$F:$F,$B74),0)</f>
        <v>0.13579545454545455</v>
      </c>
      <c r="L74" s="113"/>
      <c r="M74" s="113"/>
      <c r="O74" s="113"/>
      <c r="P74" s="113"/>
    </row>
    <row r="75" spans="1:16" x14ac:dyDescent="0.2">
      <c r="A75" s="80" t="str">
        <f t="shared" si="5"/>
        <v>Trzebnica</v>
      </c>
      <c r="B75" s="80" t="str">
        <f t="shared" si="5"/>
        <v>rk_03_DK15</v>
      </c>
      <c r="C75" s="137">
        <f>IFERROR(AVERAGEIFS('BAZA DANYCH'!$AB:$AB,'BAZA DANYCH'!$A:$A,$A75,'BAZA DANYCH'!$F:$F,$B75),0)</f>
        <v>0.29909090909090902</v>
      </c>
      <c r="D75" s="136">
        <f>IFERROR(AVERAGEIFS('BAZA DANYCH'!$AB:$AB,'BAZA DANYCH'!$A:$A,$A75,'BAZA DANYCH'!$U:$U,D$71,'BAZA DANYCH'!$F:$F,$B75),0)</f>
        <v>0</v>
      </c>
      <c r="E75" s="90">
        <f>IFERROR(AVERAGEIFS('BAZA DANYCH'!$AB:$AB,'BAZA DANYCH'!$A:$A,$A75,'BAZA DANYCH'!$U:$U,E$71,'BAZA DANYCH'!$F:$F,$B75),0)</f>
        <v>0.18977272727272726</v>
      </c>
      <c r="F75" s="90">
        <f>IFERROR(AVERAGEIFS('BAZA DANYCH'!$AB:$AB,'BAZA DANYCH'!$A:$A,$A75,'BAZA DANYCH'!$U:$U,F$71,'BAZA DANYCH'!$F:$F,$B75),0)</f>
        <v>0</v>
      </c>
      <c r="G75" s="90">
        <f>IFERROR(AVERAGEIFS('BAZA DANYCH'!$AB:$AB,'BAZA DANYCH'!$A:$A,$A75,'BAZA DANYCH'!$U:$U,G$71,'BAZA DANYCH'!$F:$F,$B75),0)</f>
        <v>0.31704545454545452</v>
      </c>
      <c r="H75" s="90">
        <f>IFERROR(AVERAGEIFS('BAZA DANYCH'!$AB:$AB,'BAZA DANYCH'!$A:$A,$A75,'BAZA DANYCH'!$U:$U,H$71,'BAZA DANYCH'!$F:$F,$B75),0)</f>
        <v>0.90909090909090906</v>
      </c>
      <c r="I75" s="90">
        <f>IFERROR(AVERAGEIFS('BAZA DANYCH'!$AB:$AB,'BAZA DANYCH'!$A:$A,$A75,'BAZA DANYCH'!$U:$U,I$71,'BAZA DANYCH'!$F:$F,$B75),0)</f>
        <v>0.39181818181818179</v>
      </c>
      <c r="J75" s="90">
        <f>IFERROR(AVERAGEIFS('BAZA DANYCH'!$AB:$AB,'BAZA DANYCH'!$A:$A,$A75,'BAZA DANYCH'!$U:$U,J$71,'BAZA DANYCH'!$F:$F,$B75),0)</f>
        <v>0.1</v>
      </c>
      <c r="K75" s="90">
        <f>IFERROR(AVERAGEIFS('BAZA DANYCH'!$AB:$AB,'BAZA DANYCH'!$A:$A,$A75,'BAZA DANYCH'!$U:$U,K$71,'BAZA DANYCH'!$F:$F,$B75),0)</f>
        <v>6.25E-2</v>
      </c>
      <c r="L75" s="113"/>
      <c r="M75" s="113"/>
      <c r="O75" s="113"/>
      <c r="P75" s="113"/>
    </row>
    <row r="76" spans="1:16" x14ac:dyDescent="0.2">
      <c r="A76" s="80" t="str">
        <f t="shared" si="5"/>
        <v>Trzebnica</v>
      </c>
      <c r="B76" s="80" t="str">
        <f t="shared" si="5"/>
        <v>rk_04_DW340</v>
      </c>
      <c r="C76" s="137">
        <f>IFERROR(AVERAGEIFS('BAZA DANYCH'!$AB:$AB,'BAZA DANYCH'!$A:$A,$A76,'BAZA DANYCH'!$F:$F,$B76),0)</f>
        <v>0.23333333333333336</v>
      </c>
      <c r="D76" s="136">
        <f>IFERROR(AVERAGEIFS('BAZA DANYCH'!$AB:$AB,'BAZA DANYCH'!$A:$A,$A76,'BAZA DANYCH'!$U:$U,D$71,'BAZA DANYCH'!$F:$F,$B76),0)</f>
        <v>0.15000000000000002</v>
      </c>
      <c r="E76" s="90">
        <f>IFERROR(AVERAGEIFS('BAZA DANYCH'!$AB:$AB,'BAZA DANYCH'!$A:$A,$A76,'BAZA DANYCH'!$U:$U,E$71,'BAZA DANYCH'!$F:$F,$B76),0)</f>
        <v>0.125</v>
      </c>
      <c r="F76" s="90">
        <f>IFERROR(AVERAGEIFS('BAZA DANYCH'!$AB:$AB,'BAZA DANYCH'!$A:$A,$A76,'BAZA DANYCH'!$U:$U,F$71,'BAZA DANYCH'!$F:$F,$B76),0)</f>
        <v>0.3</v>
      </c>
      <c r="G76" s="90">
        <f>IFERROR(AVERAGEIFS('BAZA DANYCH'!$AB:$AB,'BAZA DANYCH'!$A:$A,$A76,'BAZA DANYCH'!$U:$U,G$71,'BAZA DANYCH'!$F:$F,$B76),0)</f>
        <v>0.5</v>
      </c>
      <c r="H76" s="90">
        <f>IFERROR(AVERAGEIFS('BAZA DANYCH'!$AB:$AB,'BAZA DANYCH'!$A:$A,$A76,'BAZA DANYCH'!$U:$U,H$71,'BAZA DANYCH'!$F:$F,$B76),0)</f>
        <v>0.1</v>
      </c>
      <c r="I76" s="90">
        <f>IFERROR(AVERAGEIFS('BAZA DANYCH'!$AB:$AB,'BAZA DANYCH'!$A:$A,$A76,'BAZA DANYCH'!$U:$U,I$71,'BAZA DANYCH'!$F:$F,$B76),0)</f>
        <v>0.2</v>
      </c>
      <c r="J76" s="90">
        <f>IFERROR(AVERAGEIFS('BAZA DANYCH'!$AB:$AB,'BAZA DANYCH'!$A:$A,$A76,'BAZA DANYCH'!$U:$U,J$71,'BAZA DANYCH'!$F:$F,$B76),0)</f>
        <v>0.46666666666666662</v>
      </c>
      <c r="K76" s="90">
        <f>IFERROR(AVERAGEIFS('BAZA DANYCH'!$AB:$AB,'BAZA DANYCH'!$A:$A,$A76,'BAZA DANYCH'!$U:$U,K$71,'BAZA DANYCH'!$F:$F,$B76),0)</f>
        <v>0</v>
      </c>
      <c r="L76" s="113"/>
      <c r="M76" s="113"/>
      <c r="O76" s="113"/>
      <c r="P76" s="113"/>
    </row>
    <row r="77" spans="1:16" x14ac:dyDescent="0.2">
      <c r="A77" s="80" t="str">
        <f t="shared" si="5"/>
        <v>Oleśnica</v>
      </c>
      <c r="B77" s="80" t="str">
        <f t="shared" si="5"/>
        <v>rk_05_DW340</v>
      </c>
      <c r="C77" s="137">
        <f>IFERROR(AVERAGEIFS('BAZA DANYCH'!$AB:$AB,'BAZA DANYCH'!$A:$A,$A77,'BAZA DANYCH'!$F:$F,$B77),0)</f>
        <v>0.16388888888888895</v>
      </c>
      <c r="D77" s="136">
        <f>IFERROR(AVERAGEIFS('BAZA DANYCH'!$AB:$AB,'BAZA DANYCH'!$A:$A,$A77,'BAZA DANYCH'!$U:$U,D$71,'BAZA DANYCH'!$F:$F,$B77),0)</f>
        <v>6.6666666666666666E-2</v>
      </c>
      <c r="E77" s="90">
        <f>IFERROR(AVERAGEIFS('BAZA DANYCH'!$AB:$AB,'BAZA DANYCH'!$A:$A,$A77,'BAZA DANYCH'!$U:$U,E$71,'BAZA DANYCH'!$F:$F,$B77),0)</f>
        <v>0.10833333333333334</v>
      </c>
      <c r="F77" s="90">
        <f>IFERROR(AVERAGEIFS('BAZA DANYCH'!$AB:$AB,'BAZA DANYCH'!$A:$A,$A77,'BAZA DANYCH'!$U:$U,F$71,'BAZA DANYCH'!$F:$F,$B77),0)</f>
        <v>0</v>
      </c>
      <c r="G77" s="90">
        <f>IFERROR(AVERAGEIFS('BAZA DANYCH'!$AB:$AB,'BAZA DANYCH'!$A:$A,$A77,'BAZA DANYCH'!$U:$U,G$71,'BAZA DANYCH'!$F:$F,$B77),0)</f>
        <v>0.5</v>
      </c>
      <c r="H77" s="90">
        <f>IFERROR(AVERAGEIFS('BAZA DANYCH'!$AB:$AB,'BAZA DANYCH'!$A:$A,$A77,'BAZA DANYCH'!$U:$U,H$71,'BAZA DANYCH'!$F:$F,$B77),0)</f>
        <v>0.23333333333333331</v>
      </c>
      <c r="I77" s="90">
        <f>IFERROR(AVERAGEIFS('BAZA DANYCH'!$AB:$AB,'BAZA DANYCH'!$A:$A,$A77,'BAZA DANYCH'!$U:$U,I$71,'BAZA DANYCH'!$F:$F,$B77),0)</f>
        <v>0.1</v>
      </c>
      <c r="J77" s="90">
        <f>IFERROR(AVERAGEIFS('BAZA DANYCH'!$AB:$AB,'BAZA DANYCH'!$A:$A,$A77,'BAZA DANYCH'!$U:$U,J$71,'BAZA DANYCH'!$F:$F,$B77),0)</f>
        <v>0.1</v>
      </c>
      <c r="K77" s="90">
        <f>IFERROR(AVERAGEIFS('BAZA DANYCH'!$AB:$AB,'BAZA DANYCH'!$A:$A,$A77,'BAZA DANYCH'!$U:$U,K$71,'BAZA DANYCH'!$F:$F,$B77),0)</f>
        <v>0.1</v>
      </c>
      <c r="L77" s="113"/>
      <c r="M77" s="113"/>
      <c r="O77" s="113"/>
      <c r="P77" s="113"/>
    </row>
    <row r="78" spans="1:16" x14ac:dyDescent="0.2">
      <c r="A78" s="80" t="str">
        <f t="shared" si="5"/>
        <v>Oleśnica</v>
      </c>
      <c r="B78" s="80" t="str">
        <f t="shared" si="5"/>
        <v>rk_06</v>
      </c>
      <c r="C78" s="137">
        <f>IFERROR(AVERAGEIFS('BAZA DANYCH'!$AB:$AB,'BAZA DANYCH'!$A:$A,$A78,'BAZA DANYCH'!$F:$F,$B78),0)</f>
        <v>0.63222256049134329</v>
      </c>
      <c r="D78" s="136">
        <f>IFERROR(AVERAGEIFS('BAZA DANYCH'!$AB:$AB,'BAZA DANYCH'!$A:$A,$A78,'BAZA DANYCH'!$U:$U,D$71,'BAZA DANYCH'!$F:$F,$B78),0)</f>
        <v>0.80909090909090908</v>
      </c>
      <c r="E78" s="90">
        <f>IFERROR(AVERAGEIFS('BAZA DANYCH'!$AB:$AB,'BAZA DANYCH'!$A:$A,$A78,'BAZA DANYCH'!$U:$U,E$71,'BAZA DANYCH'!$F:$F,$B78),0)</f>
        <v>0.46684068406840684</v>
      </c>
      <c r="F78" s="90">
        <f>IFERROR(AVERAGEIFS('BAZA DANYCH'!$AB:$AB,'BAZA DANYCH'!$A:$A,$A78,'BAZA DANYCH'!$U:$U,F$71,'BAZA DANYCH'!$F:$F,$B78),0)</f>
        <v>0.71306818181818177</v>
      </c>
      <c r="G78" s="90">
        <f>IFERROR(AVERAGEIFS('BAZA DANYCH'!$AB:$AB,'BAZA DANYCH'!$A:$A,$A78,'BAZA DANYCH'!$U:$U,G$71,'BAZA DANYCH'!$F:$F,$B78),0)</f>
        <v>0.50909090909090904</v>
      </c>
      <c r="H78" s="90">
        <f>IFERROR(AVERAGEIFS('BAZA DANYCH'!$AB:$AB,'BAZA DANYCH'!$A:$A,$A78,'BAZA DANYCH'!$U:$U,H$71,'BAZA DANYCH'!$F:$F,$B78),0)</f>
        <v>0.74727272727272731</v>
      </c>
      <c r="I78" s="90">
        <f>IFERROR(AVERAGEIFS('BAZA DANYCH'!$AB:$AB,'BAZA DANYCH'!$A:$A,$A78,'BAZA DANYCH'!$U:$U,I$71,'BAZA DANYCH'!$F:$F,$B78),0)</f>
        <v>0.58909090909090911</v>
      </c>
      <c r="J78" s="90">
        <f>IFERROR(AVERAGEIFS('BAZA DANYCH'!$AB:$AB,'BAZA DANYCH'!$A:$A,$A78,'BAZA DANYCH'!$U:$U,J$71,'BAZA DANYCH'!$F:$F,$B78),0)</f>
        <v>0.58909090909090911</v>
      </c>
      <c r="K78" s="90">
        <f>IFERROR(AVERAGEIFS('BAZA DANYCH'!$AB:$AB,'BAZA DANYCH'!$A:$A,$A78,'BAZA DANYCH'!$U:$U,K$71,'BAZA DANYCH'!$F:$F,$B78),0)</f>
        <v>0.58727272727272728</v>
      </c>
      <c r="L78" s="113"/>
      <c r="M78" s="113"/>
      <c r="O78" s="113"/>
      <c r="P78" s="113"/>
    </row>
    <row r="79" spans="1:16" x14ac:dyDescent="0.2">
      <c r="A79" s="80" t="str">
        <f t="shared" si="5"/>
        <v>Oleśnica</v>
      </c>
      <c r="B79" s="80" t="str">
        <f t="shared" si="5"/>
        <v>rk_07_DW451</v>
      </c>
      <c r="C79" s="137">
        <f>IFERROR(AVERAGEIFS('BAZA DANYCH'!$AB:$AB,'BAZA DANYCH'!$A:$A,$A79,'BAZA DANYCH'!$F:$F,$B79),0)</f>
        <v>8.1363636363636374E-2</v>
      </c>
      <c r="D79" s="136">
        <f>IFERROR(AVERAGEIFS('BAZA DANYCH'!$AB:$AB,'BAZA DANYCH'!$A:$A,$A79,'BAZA DANYCH'!$U:$U,D$71,'BAZA DANYCH'!$F:$F,$B79),0)</f>
        <v>6.6666666666666666E-2</v>
      </c>
      <c r="E79" s="90">
        <f>IFERROR(AVERAGEIFS('BAZA DANYCH'!$AB:$AB,'BAZA DANYCH'!$A:$A,$A79,'BAZA DANYCH'!$U:$U,E$71,'BAZA DANYCH'!$F:$F,$B79),0)</f>
        <v>6.6666666666666666E-2</v>
      </c>
      <c r="F79" s="90">
        <f>IFERROR(AVERAGEIFS('BAZA DANYCH'!$AB:$AB,'BAZA DANYCH'!$A:$A,$A79,'BAZA DANYCH'!$U:$U,F$71,'BAZA DANYCH'!$F:$F,$B79),0)</f>
        <v>5.4545454545454543E-2</v>
      </c>
      <c r="G79" s="90">
        <f>IFERROR(AVERAGEIFS('BAZA DANYCH'!$AB:$AB,'BAZA DANYCH'!$A:$A,$A79,'BAZA DANYCH'!$U:$U,G$71,'BAZA DANYCH'!$F:$F,$B79),0)</f>
        <v>0.18363636363636365</v>
      </c>
      <c r="H79" s="90">
        <f>IFERROR(AVERAGEIFS('BAZA DANYCH'!$AB:$AB,'BAZA DANYCH'!$A:$A,$A79,'BAZA DANYCH'!$U:$U,H$71,'BAZA DANYCH'!$F:$F,$B79),0)</f>
        <v>0.05</v>
      </c>
      <c r="I79" s="90">
        <f>IFERROR(AVERAGEIFS('BAZA DANYCH'!$AB:$AB,'BAZA DANYCH'!$A:$A,$A79,'BAZA DANYCH'!$U:$U,I$71,'BAZA DANYCH'!$F:$F,$B79),0)</f>
        <v>3.3333333333333333E-2</v>
      </c>
      <c r="J79" s="90">
        <f>IFERROR(AVERAGEIFS('BAZA DANYCH'!$AB:$AB,'BAZA DANYCH'!$A:$A,$A79,'BAZA DANYCH'!$U:$U,J$71,'BAZA DANYCH'!$F:$F,$B79),0)</f>
        <v>0</v>
      </c>
      <c r="K79" s="90">
        <f>IFERROR(AVERAGEIFS('BAZA DANYCH'!$AB:$AB,'BAZA DANYCH'!$A:$A,$A79,'BAZA DANYCH'!$U:$U,K$71,'BAZA DANYCH'!$F:$F,$B79),0)</f>
        <v>0</v>
      </c>
      <c r="L79" s="113"/>
      <c r="M79" s="113"/>
      <c r="O79" s="113"/>
      <c r="P79" s="113"/>
    </row>
    <row r="80" spans="1:16" x14ac:dyDescent="0.2">
      <c r="A80" s="80" t="str">
        <f t="shared" si="5"/>
        <v>Jelcz-Laskowice</v>
      </c>
      <c r="B80" s="80" t="str">
        <f t="shared" si="5"/>
        <v>rk_08_DW396</v>
      </c>
      <c r="C80" s="137">
        <f>IFERROR(AVERAGEIFS('BAZA DANYCH'!$AB:$AB,'BAZA DANYCH'!$A:$A,$A80,'BAZA DANYCH'!$F:$F,$B80),0)</f>
        <v>0.19220779220779222</v>
      </c>
      <c r="D80" s="136">
        <f>IFERROR(AVERAGEIFS('BAZA DANYCH'!$AB:$AB,'BAZA DANYCH'!$A:$A,$A80,'BAZA DANYCH'!$U:$U,D$71,'BAZA DANYCH'!$F:$F,$B80),0)</f>
        <v>0.10909090909090909</v>
      </c>
      <c r="E80" s="90">
        <f>IFERROR(AVERAGEIFS('BAZA DANYCH'!$AB:$AB,'BAZA DANYCH'!$A:$A,$A80,'BAZA DANYCH'!$U:$U,E$71,'BAZA DANYCH'!$F:$F,$B80),0)</f>
        <v>0</v>
      </c>
      <c r="F80" s="90">
        <f>IFERROR(AVERAGEIFS('BAZA DANYCH'!$AB:$AB,'BAZA DANYCH'!$A:$A,$A80,'BAZA DANYCH'!$U:$U,F$71,'BAZA DANYCH'!$F:$F,$B80),0)</f>
        <v>0.90909090909090906</v>
      </c>
      <c r="G80" s="90">
        <f>IFERROR(AVERAGEIFS('BAZA DANYCH'!$AB:$AB,'BAZA DANYCH'!$A:$A,$A80,'BAZA DANYCH'!$U:$U,G$71,'BAZA DANYCH'!$F:$F,$B80),0)</f>
        <v>0</v>
      </c>
      <c r="H80" s="90">
        <f>IFERROR(AVERAGEIFS('BAZA DANYCH'!$AB:$AB,'BAZA DANYCH'!$A:$A,$A80,'BAZA DANYCH'!$U:$U,H$71,'BAZA DANYCH'!$F:$F,$B80),0)</f>
        <v>5.4545454545454543E-2</v>
      </c>
      <c r="I80" s="90">
        <f>IFERROR(AVERAGEIFS('BAZA DANYCH'!$AB:$AB,'BAZA DANYCH'!$A:$A,$A80,'BAZA DANYCH'!$U:$U,I$71,'BAZA DANYCH'!$F:$F,$B80),0)</f>
        <v>0.10909090909090909</v>
      </c>
      <c r="J80" s="90">
        <f>IFERROR(AVERAGEIFS('BAZA DANYCH'!$AB:$AB,'BAZA DANYCH'!$A:$A,$A80,'BAZA DANYCH'!$U:$U,J$71,'BAZA DANYCH'!$F:$F,$B80),0)</f>
        <v>0</v>
      </c>
      <c r="K80" s="90">
        <f>IFERROR(AVERAGEIFS('BAZA DANYCH'!$AB:$AB,'BAZA DANYCH'!$A:$A,$A80,'BAZA DANYCH'!$U:$U,K$71,'BAZA DANYCH'!$F:$F,$B80),0)</f>
        <v>0</v>
      </c>
      <c r="L80" s="113"/>
      <c r="M80" s="113"/>
      <c r="O80" s="113"/>
      <c r="P80" s="113"/>
    </row>
    <row r="81" spans="1:36" x14ac:dyDescent="0.2">
      <c r="A81" s="80" t="str">
        <f t="shared" si="5"/>
        <v>Oława</v>
      </c>
      <c r="B81" s="80" t="str">
        <f t="shared" si="5"/>
        <v>rk_09_DK94</v>
      </c>
      <c r="C81" s="137">
        <f>IFERROR(AVERAGEIFS('BAZA DANYCH'!$AB:$AB,'BAZA DANYCH'!$A:$A,$A81,'BAZA DANYCH'!$F:$F,$B81),0)</f>
        <v>0.24619834710743801</v>
      </c>
      <c r="D81" s="136">
        <f>IFERROR(AVERAGEIFS('BAZA DANYCH'!$AB:$AB,'BAZA DANYCH'!$A:$A,$A81,'BAZA DANYCH'!$U:$U,D$71,'BAZA DANYCH'!$F:$F,$B81),0)</f>
        <v>3.6363636363636362E-2</v>
      </c>
      <c r="E81" s="90">
        <f>IFERROR(AVERAGEIFS('BAZA DANYCH'!$AB:$AB,'BAZA DANYCH'!$A:$A,$A81,'BAZA DANYCH'!$U:$U,E$71,'BAZA DANYCH'!$F:$F,$B81),0)</f>
        <v>0.28321678321678317</v>
      </c>
      <c r="F81" s="90">
        <f>IFERROR(AVERAGEIFS('BAZA DANYCH'!$AB:$AB,'BAZA DANYCH'!$A:$A,$A81,'BAZA DANYCH'!$U:$U,F$71,'BAZA DANYCH'!$F:$F,$B81),0)</f>
        <v>0.50909090909090904</v>
      </c>
      <c r="G81" s="90">
        <f>IFERROR(AVERAGEIFS('BAZA DANYCH'!$AB:$AB,'BAZA DANYCH'!$A:$A,$A81,'BAZA DANYCH'!$U:$U,G$71,'BAZA DANYCH'!$F:$F,$B81),0)</f>
        <v>0.3443181818181818</v>
      </c>
      <c r="H81" s="90">
        <f>IFERROR(AVERAGEIFS('BAZA DANYCH'!$AB:$AB,'BAZA DANYCH'!$A:$A,$A81,'BAZA DANYCH'!$U:$U,H$71,'BAZA DANYCH'!$F:$F,$B81),0)</f>
        <v>0.28424242424242424</v>
      </c>
      <c r="I81" s="90">
        <f>IFERROR(AVERAGEIFS('BAZA DANYCH'!$AB:$AB,'BAZA DANYCH'!$A:$A,$A81,'BAZA DANYCH'!$U:$U,I$71,'BAZA DANYCH'!$F:$F,$B81),0)</f>
        <v>0.13181818181818181</v>
      </c>
      <c r="J81" s="90">
        <f>IFERROR(AVERAGEIFS('BAZA DANYCH'!$AB:$AB,'BAZA DANYCH'!$A:$A,$A81,'BAZA DANYCH'!$U:$U,J$71,'BAZA DANYCH'!$F:$F,$B81),0)</f>
        <v>0</v>
      </c>
      <c r="K81" s="90">
        <f>IFERROR(AVERAGEIFS('BAZA DANYCH'!$AB:$AB,'BAZA DANYCH'!$A:$A,$A81,'BAZA DANYCH'!$U:$U,K$71,'BAZA DANYCH'!$F:$F,$B81),0)</f>
        <v>0.45454545454545453</v>
      </c>
      <c r="L81" s="113"/>
      <c r="M81" s="113"/>
      <c r="O81" s="113"/>
      <c r="P81" s="113"/>
    </row>
    <row r="82" spans="1:36" x14ac:dyDescent="0.2">
      <c r="A82" s="80" t="str">
        <f t="shared" si="5"/>
        <v>Strzelin</v>
      </c>
      <c r="B82" s="80" t="str">
        <f t="shared" si="5"/>
        <v>rk_11_DK39</v>
      </c>
      <c r="C82" s="137">
        <f>IFERROR(AVERAGEIFS('BAZA DANYCH'!$AB:$AB,'BAZA DANYCH'!$A:$A,$A82,'BAZA DANYCH'!$F:$F,$B82),0)</f>
        <v>0.42237215909090897</v>
      </c>
      <c r="D82" s="136">
        <f>IFERROR(AVERAGEIFS('BAZA DANYCH'!$AB:$AB,'BAZA DANYCH'!$A:$A,$A82,'BAZA DANYCH'!$U:$U,D$71,'BAZA DANYCH'!$F:$F,$B82),0)</f>
        <v>0.23977272727272725</v>
      </c>
      <c r="E82" s="90">
        <f>IFERROR(AVERAGEIFS('BAZA DANYCH'!$AB:$AB,'BAZA DANYCH'!$A:$A,$A82,'BAZA DANYCH'!$U:$U,E$71,'BAZA DANYCH'!$F:$F,$B82),0)</f>
        <v>0.36969696969696969</v>
      </c>
      <c r="F82" s="90">
        <f>IFERROR(AVERAGEIFS('BAZA DANYCH'!$AB:$AB,'BAZA DANYCH'!$A:$A,$A82,'BAZA DANYCH'!$U:$U,F$71,'BAZA DANYCH'!$F:$F,$B82),0)</f>
        <v>0.50454545454545452</v>
      </c>
      <c r="G82" s="90">
        <f>IFERROR(AVERAGEIFS('BAZA DANYCH'!$AB:$AB,'BAZA DANYCH'!$A:$A,$A82,'BAZA DANYCH'!$U:$U,G$71,'BAZA DANYCH'!$F:$F,$B82),0)</f>
        <v>0.9</v>
      </c>
      <c r="H82" s="90">
        <f>IFERROR(AVERAGEIFS('BAZA DANYCH'!$AB:$AB,'BAZA DANYCH'!$A:$A,$A82,'BAZA DANYCH'!$U:$U,H$71,'BAZA DANYCH'!$F:$F,$B82),0)</f>
        <v>0.70454545454545459</v>
      </c>
      <c r="I82" s="90">
        <f>IFERROR(AVERAGEIFS('BAZA DANYCH'!$AB:$AB,'BAZA DANYCH'!$A:$A,$A82,'BAZA DANYCH'!$U:$U,I$71,'BAZA DANYCH'!$F:$F,$B82),0)</f>
        <v>0.41903409090909088</v>
      </c>
      <c r="J82" s="90">
        <f>IFERROR(AVERAGEIFS('BAZA DANYCH'!$AB:$AB,'BAZA DANYCH'!$A:$A,$A82,'BAZA DANYCH'!$U:$U,J$71,'BAZA DANYCH'!$F:$F,$B82),0)</f>
        <v>0.15</v>
      </c>
      <c r="K82" s="90">
        <f>IFERROR(AVERAGEIFS('BAZA DANYCH'!$AB:$AB,'BAZA DANYCH'!$A:$A,$A82,'BAZA DANYCH'!$U:$U,K$71,'BAZA DANYCH'!$F:$F,$B82),0)</f>
        <v>0.90454545454545454</v>
      </c>
      <c r="L82" s="113"/>
      <c r="M82" s="113"/>
      <c r="O82" s="113"/>
      <c r="P82" s="113"/>
    </row>
    <row r="83" spans="1:36" x14ac:dyDescent="0.2">
      <c r="A83" s="80" t="str">
        <f t="shared" si="5"/>
        <v>Strzelin</v>
      </c>
      <c r="B83" s="80" t="str">
        <f t="shared" si="5"/>
        <v>rk_12_DW378</v>
      </c>
      <c r="C83" s="137">
        <f>IFERROR(AVERAGEIFS('BAZA DANYCH'!$AB:$AB,'BAZA DANYCH'!$A:$A,$A83,'BAZA DANYCH'!$F:$F,$B83),0)</f>
        <v>6.4772727272727273E-2</v>
      </c>
      <c r="D83" s="136">
        <f>IFERROR(AVERAGEIFS('BAZA DANYCH'!$AB:$AB,'BAZA DANYCH'!$A:$A,$A83,'BAZA DANYCH'!$U:$U,D$71,'BAZA DANYCH'!$F:$F,$B83),0)</f>
        <v>0</v>
      </c>
      <c r="E83" s="90">
        <f>IFERROR(AVERAGEIFS('BAZA DANYCH'!$AB:$AB,'BAZA DANYCH'!$A:$A,$A83,'BAZA DANYCH'!$U:$U,E$71,'BAZA DANYCH'!$F:$F,$B83),0)</f>
        <v>0.10909090909090909</v>
      </c>
      <c r="F83" s="90">
        <f>IFERROR(AVERAGEIFS('BAZA DANYCH'!$AB:$AB,'BAZA DANYCH'!$A:$A,$A83,'BAZA DANYCH'!$U:$U,F$71,'BAZA DANYCH'!$F:$F,$B83),0)</f>
        <v>7.2727272727272724E-2</v>
      </c>
      <c r="G83" s="90">
        <f>IFERROR(AVERAGEIFS('BAZA DANYCH'!$AB:$AB,'BAZA DANYCH'!$A:$A,$A83,'BAZA DANYCH'!$U:$U,G$71,'BAZA DANYCH'!$F:$F,$B83),0)</f>
        <v>0</v>
      </c>
      <c r="H83" s="90">
        <f>IFERROR(AVERAGEIFS('BAZA DANYCH'!$AB:$AB,'BAZA DANYCH'!$A:$A,$A83,'BAZA DANYCH'!$U:$U,H$71,'BAZA DANYCH'!$F:$F,$B83),0)</f>
        <v>6.9696969696969702E-2</v>
      </c>
      <c r="I83" s="90">
        <f>IFERROR(AVERAGEIFS('BAZA DANYCH'!$AB:$AB,'BAZA DANYCH'!$A:$A,$A83,'BAZA DANYCH'!$U:$U,I$71,'BAZA DANYCH'!$F:$F,$B83),0)</f>
        <v>0.10454545454545455</v>
      </c>
      <c r="J83" s="90">
        <f>IFERROR(AVERAGEIFS('BAZA DANYCH'!$AB:$AB,'BAZA DANYCH'!$A:$A,$A83,'BAZA DANYCH'!$U:$U,J$71,'BAZA DANYCH'!$F:$F,$B83),0)</f>
        <v>0</v>
      </c>
      <c r="K83" s="90">
        <f>IFERROR(AVERAGEIFS('BAZA DANYCH'!$AB:$AB,'BAZA DANYCH'!$A:$A,$A83,'BAZA DANYCH'!$U:$U,K$71,'BAZA DANYCH'!$F:$F,$B83),0)</f>
        <v>0</v>
      </c>
      <c r="L83" s="113"/>
      <c r="M83" s="113"/>
      <c r="N83" s="104"/>
      <c r="O83" s="113"/>
      <c r="P83" s="113"/>
    </row>
    <row r="84" spans="1:36" x14ac:dyDescent="0.2">
      <c r="A84" s="80" t="str">
        <f t="shared" si="5"/>
        <v>Strzelin</v>
      </c>
      <c r="B84" s="80" t="str">
        <f t="shared" si="5"/>
        <v>rk_13_DK395</v>
      </c>
      <c r="C84" s="137">
        <f>IFERROR(AVERAGEIFS('BAZA DANYCH'!$AB:$AB,'BAZA DANYCH'!$A:$A,$A84,'BAZA DANYCH'!$F:$F,$B84),0)</f>
        <v>0.18995215311004782</v>
      </c>
      <c r="D84" s="136">
        <f>IFERROR(AVERAGEIFS('BAZA DANYCH'!$AB:$AB,'BAZA DANYCH'!$A:$A,$A84,'BAZA DANYCH'!$U:$U,D$71,'BAZA DANYCH'!$F:$F,$B84),0)</f>
        <v>8.1818181818181818E-2</v>
      </c>
      <c r="E84" s="90">
        <f>IFERROR(AVERAGEIFS('BAZA DANYCH'!$AB:$AB,'BAZA DANYCH'!$A:$A,$A84,'BAZA DANYCH'!$U:$U,E$71,'BAZA DANYCH'!$F:$F,$B84),0)</f>
        <v>0.25</v>
      </c>
      <c r="F84" s="90">
        <f>IFERROR(AVERAGEIFS('BAZA DANYCH'!$AB:$AB,'BAZA DANYCH'!$A:$A,$A84,'BAZA DANYCH'!$U:$U,F$71,'BAZA DANYCH'!$F:$F,$B84),0)</f>
        <v>0.17402597402597403</v>
      </c>
      <c r="G84" s="90">
        <f>IFERROR(AVERAGEIFS('BAZA DANYCH'!$AB:$AB,'BAZA DANYCH'!$A:$A,$A84,'BAZA DANYCH'!$U:$U,G$71,'BAZA DANYCH'!$F:$F,$B84),0)</f>
        <v>0</v>
      </c>
      <c r="H84" s="90">
        <f>IFERROR(AVERAGEIFS('BAZA DANYCH'!$AB:$AB,'BAZA DANYCH'!$A:$A,$A84,'BAZA DANYCH'!$U:$U,H$71,'BAZA DANYCH'!$F:$F,$B84),0)</f>
        <v>0.36969696969696969</v>
      </c>
      <c r="I84" s="90">
        <f>IFERROR(AVERAGEIFS('BAZA DANYCH'!$AB:$AB,'BAZA DANYCH'!$A:$A,$A84,'BAZA DANYCH'!$U:$U,I$71,'BAZA DANYCH'!$F:$F,$B84),0)</f>
        <v>0.1212121212121212</v>
      </c>
      <c r="J84" s="90">
        <f>IFERROR(AVERAGEIFS('BAZA DANYCH'!$AB:$AB,'BAZA DANYCH'!$A:$A,$A84,'BAZA DANYCH'!$U:$U,J$71,'BAZA DANYCH'!$F:$F,$B84),0)</f>
        <v>0.19393939393939397</v>
      </c>
      <c r="K84" s="90">
        <f>IFERROR(AVERAGEIFS('BAZA DANYCH'!$AB:$AB,'BAZA DANYCH'!$A:$A,$A84,'BAZA DANYCH'!$U:$U,K$71,'BAZA DANYCH'!$F:$F,$B84),0)</f>
        <v>0.33636363636363636</v>
      </c>
      <c r="L84" s="113"/>
      <c r="M84" s="113"/>
      <c r="N84" s="104"/>
      <c r="O84" s="113"/>
      <c r="P84" s="113"/>
    </row>
    <row r="85" spans="1:36" x14ac:dyDescent="0.2">
      <c r="A85" s="80" t="str">
        <f t="shared" si="5"/>
        <v>Strzelin</v>
      </c>
      <c r="B85" s="80" t="str">
        <f t="shared" si="5"/>
        <v>rk_14_DK39</v>
      </c>
      <c r="C85" s="137">
        <f>IFERROR(AVERAGEIFS('BAZA DANYCH'!$AB:$AB,'BAZA DANYCH'!$A:$A,$A85,'BAZA DANYCH'!$F:$F,$B85),0)</f>
        <v>0.30936363636363634</v>
      </c>
      <c r="D85" s="136">
        <f>IFERROR(AVERAGEIFS('BAZA DANYCH'!$AB:$AB,'BAZA DANYCH'!$A:$A,$A85,'BAZA DANYCH'!$U:$U,D$71,'BAZA DANYCH'!$F:$F,$B85),0)</f>
        <v>0.46666666666666662</v>
      </c>
      <c r="E85" s="90">
        <f>IFERROR(AVERAGEIFS('BAZA DANYCH'!$AB:$AB,'BAZA DANYCH'!$A:$A,$A85,'BAZA DANYCH'!$U:$U,E$71,'BAZA DANYCH'!$F:$F,$B85),0)</f>
        <v>0.20876623376623374</v>
      </c>
      <c r="F85" s="90">
        <f>IFERROR(AVERAGEIFS('BAZA DANYCH'!$AB:$AB,'BAZA DANYCH'!$A:$A,$A85,'BAZA DANYCH'!$U:$U,F$71,'BAZA DANYCH'!$F:$F,$B85),0)</f>
        <v>0</v>
      </c>
      <c r="G85" s="90">
        <f>IFERROR(AVERAGEIFS('BAZA DANYCH'!$AB:$AB,'BAZA DANYCH'!$A:$A,$A85,'BAZA DANYCH'!$U:$U,G$71,'BAZA DANYCH'!$F:$F,$B85),0)</f>
        <v>0</v>
      </c>
      <c r="H85" s="90">
        <f>IFERROR(AVERAGEIFS('BAZA DANYCH'!$AB:$AB,'BAZA DANYCH'!$A:$A,$A85,'BAZA DANYCH'!$U:$U,H$71,'BAZA DANYCH'!$F:$F,$B85),0)</f>
        <v>0.90909090909090906</v>
      </c>
      <c r="I85" s="90">
        <f>IFERROR(AVERAGEIFS('BAZA DANYCH'!$AB:$AB,'BAZA DANYCH'!$A:$A,$A85,'BAZA DANYCH'!$U:$U,I$71,'BAZA DANYCH'!$F:$F,$B85),0)</f>
        <v>0.17954545454545454</v>
      </c>
      <c r="J85" s="90">
        <f>IFERROR(AVERAGEIFS('BAZA DANYCH'!$AB:$AB,'BAZA DANYCH'!$A:$A,$A85,'BAZA DANYCH'!$U:$U,J$71,'BAZA DANYCH'!$F:$F,$B85),0)</f>
        <v>0.30909090909090908</v>
      </c>
      <c r="K85" s="90">
        <f>IFERROR(AVERAGEIFS('BAZA DANYCH'!$AB:$AB,'BAZA DANYCH'!$A:$A,$A85,'BAZA DANYCH'!$U:$U,K$71,'BAZA DANYCH'!$F:$F,$B85),0)</f>
        <v>0.33484848484848478</v>
      </c>
      <c r="L85" s="113"/>
      <c r="M85" s="113"/>
      <c r="N85" s="113"/>
      <c r="O85" s="113"/>
      <c r="P85" s="113"/>
    </row>
    <row r="86" spans="1:36" x14ac:dyDescent="0.2">
      <c r="A86" s="80" t="str">
        <f t="shared" si="5"/>
        <v>Kobierzyce</v>
      </c>
      <c r="B86" s="80" t="str">
        <f t="shared" si="5"/>
        <v>rk_15_DK8</v>
      </c>
      <c r="C86" s="137">
        <f>IFERROR(AVERAGEIFS('BAZA DANYCH'!$AB:$AB,'BAZA DANYCH'!$A:$A,$A86,'BAZA DANYCH'!$F:$F,$B86),0)</f>
        <v>0.52504669987546704</v>
      </c>
      <c r="D86" s="136">
        <f>IFERROR(AVERAGEIFS('BAZA DANYCH'!$AB:$AB,'BAZA DANYCH'!$A:$A,$A86,'BAZA DANYCH'!$U:$U,D$71,'BAZA DANYCH'!$F:$F,$B86),0)</f>
        <v>0.50649350649350644</v>
      </c>
      <c r="E86" s="90">
        <f>IFERROR(AVERAGEIFS('BAZA DANYCH'!$AB:$AB,'BAZA DANYCH'!$A:$A,$A86,'BAZA DANYCH'!$U:$U,E$71,'BAZA DANYCH'!$F:$F,$B86),0)</f>
        <v>0.5055944055944056</v>
      </c>
      <c r="F86" s="90">
        <f>IFERROR(AVERAGEIFS('BAZA DANYCH'!$AB:$AB,'BAZA DANYCH'!$A:$A,$A86,'BAZA DANYCH'!$U:$U,F$71,'BAZA DANYCH'!$F:$F,$B86),0)</f>
        <v>0.54928229665071782</v>
      </c>
      <c r="G86" s="90">
        <f>IFERROR(AVERAGEIFS('BAZA DANYCH'!$AB:$AB,'BAZA DANYCH'!$A:$A,$A86,'BAZA DANYCH'!$U:$U,G$71,'BAZA DANYCH'!$F:$F,$B86),0)</f>
        <v>0.375</v>
      </c>
      <c r="H86" s="90">
        <f>IFERROR(AVERAGEIFS('BAZA DANYCH'!$AB:$AB,'BAZA DANYCH'!$A:$A,$A86,'BAZA DANYCH'!$U:$U,H$71,'BAZA DANYCH'!$F:$F,$B86),0)</f>
        <v>0.51323529411764701</v>
      </c>
      <c r="I86" s="90">
        <f>IFERROR(AVERAGEIFS('BAZA DANYCH'!$AB:$AB,'BAZA DANYCH'!$A:$A,$A86,'BAZA DANYCH'!$U:$U,I$71,'BAZA DANYCH'!$F:$F,$B86),0)</f>
        <v>0.54963636363636359</v>
      </c>
      <c r="J86" s="90">
        <f>IFERROR(AVERAGEIFS('BAZA DANYCH'!$AB:$AB,'BAZA DANYCH'!$A:$A,$A86,'BAZA DANYCH'!$U:$U,J$71,'BAZA DANYCH'!$F:$F,$B86),0)</f>
        <v>0.67136363636363627</v>
      </c>
      <c r="K86" s="90">
        <f>IFERROR(AVERAGEIFS('BAZA DANYCH'!$AB:$AB,'BAZA DANYCH'!$A:$A,$A86,'BAZA DANYCH'!$U:$U,K$71,'BAZA DANYCH'!$F:$F,$B86),0)</f>
        <v>0.47454545454545449</v>
      </c>
      <c r="L86" s="113"/>
      <c r="M86" s="113"/>
      <c r="N86" s="113"/>
      <c r="O86" s="113"/>
      <c r="P86" s="113"/>
    </row>
    <row r="87" spans="1:36" x14ac:dyDescent="0.2">
      <c r="A87" s="80" t="str">
        <f t="shared" si="5"/>
        <v>Kąty Wrocławskie</v>
      </c>
      <c r="B87" s="80" t="str">
        <f t="shared" si="5"/>
        <v>rk_16_DK35</v>
      </c>
      <c r="C87" s="137">
        <f>IFERROR(AVERAGEIFS('BAZA DANYCH'!$AB:$AB,'BAZA DANYCH'!$A:$A,$A87,'BAZA DANYCH'!$F:$F,$B87),0)</f>
        <v>0.35878447395301338</v>
      </c>
      <c r="D87" s="136">
        <f>IFERROR(AVERAGEIFS('BAZA DANYCH'!$AB:$AB,'BAZA DANYCH'!$A:$A,$A87,'BAZA DANYCH'!$U:$U,D$71,'BAZA DANYCH'!$F:$F,$B87),0)</f>
        <v>0.34458041958041957</v>
      </c>
      <c r="E87" s="90">
        <f>IFERROR(AVERAGEIFS('BAZA DANYCH'!$AB:$AB,'BAZA DANYCH'!$A:$A,$A87,'BAZA DANYCH'!$U:$U,E$71,'BAZA DANYCH'!$F:$F,$B87),0)</f>
        <v>0.3418181818181818</v>
      </c>
      <c r="F87" s="90">
        <f>IFERROR(AVERAGEIFS('BAZA DANYCH'!$AB:$AB,'BAZA DANYCH'!$A:$A,$A87,'BAZA DANYCH'!$U:$U,F$71,'BAZA DANYCH'!$F:$F,$B87),0)</f>
        <v>0.59545454545454546</v>
      </c>
      <c r="G87" s="90">
        <f>IFERROR(AVERAGEIFS('BAZA DANYCH'!$AB:$AB,'BAZA DANYCH'!$A:$A,$A87,'BAZA DANYCH'!$U:$U,G$71,'BAZA DANYCH'!$F:$F,$B87),0)</f>
        <v>0.45937499999999998</v>
      </c>
      <c r="H87" s="90">
        <f>IFERROR(AVERAGEIFS('BAZA DANYCH'!$AB:$AB,'BAZA DANYCH'!$A:$A,$A87,'BAZA DANYCH'!$U:$U,H$71,'BAZA DANYCH'!$F:$F,$B87),0)</f>
        <v>0.17516233766233763</v>
      </c>
      <c r="I87" s="90">
        <f>IFERROR(AVERAGEIFS('BAZA DANYCH'!$AB:$AB,'BAZA DANYCH'!$A:$A,$A87,'BAZA DANYCH'!$U:$U,I$71,'BAZA DANYCH'!$F:$F,$B87),0)</f>
        <v>0.27148760330578514</v>
      </c>
      <c r="J87" s="90">
        <f>IFERROR(AVERAGEIFS('BAZA DANYCH'!$AB:$AB,'BAZA DANYCH'!$A:$A,$A87,'BAZA DANYCH'!$U:$U,J$71,'BAZA DANYCH'!$F:$F,$B87),0)</f>
        <v>0.42954545454545451</v>
      </c>
      <c r="K87" s="90">
        <f>IFERROR(AVERAGEIFS('BAZA DANYCH'!$AB:$AB,'BAZA DANYCH'!$A:$A,$A87,'BAZA DANYCH'!$U:$U,K$71,'BAZA DANYCH'!$F:$F,$B87),0)</f>
        <v>0.3879545454545455</v>
      </c>
      <c r="L87" s="113"/>
      <c r="M87" s="113"/>
      <c r="N87" s="113"/>
      <c r="O87" s="113"/>
      <c r="P87" s="113"/>
    </row>
    <row r="88" spans="1:36" x14ac:dyDescent="0.2">
      <c r="A88" s="80" t="str">
        <f t="shared" si="5"/>
        <v>Kostomłoty</v>
      </c>
      <c r="B88" s="80" t="str">
        <f t="shared" si="5"/>
        <v>rk_17_DK5</v>
      </c>
      <c r="C88" s="137">
        <f>IFERROR(AVERAGEIFS('BAZA DANYCH'!$AB:$AB,'BAZA DANYCH'!$A:$A,$A88,'BAZA DANYCH'!$F:$F,$B88),0)</f>
        <v>0.61481682496607848</v>
      </c>
      <c r="D88" s="136">
        <f>IFERROR(AVERAGEIFS('BAZA DANYCH'!$AB:$AB,'BAZA DANYCH'!$A:$A,$A88,'BAZA DANYCH'!$U:$U,D$71,'BAZA DANYCH'!$F:$F,$B88),0)</f>
        <v>0.72987012987012989</v>
      </c>
      <c r="E88" s="90">
        <f>IFERROR(AVERAGEIFS('BAZA DANYCH'!$AB:$AB,'BAZA DANYCH'!$A:$A,$A88,'BAZA DANYCH'!$U:$U,E$71,'BAZA DANYCH'!$F:$F,$B88),0)</f>
        <v>0.48347107438016529</v>
      </c>
      <c r="F88" s="90">
        <f>IFERROR(AVERAGEIFS('BAZA DANYCH'!$AB:$AB,'BAZA DANYCH'!$A:$A,$A88,'BAZA DANYCH'!$U:$U,F$71,'BAZA DANYCH'!$F:$F,$B88),0)</f>
        <v>0.56704545454545452</v>
      </c>
      <c r="G88" s="90">
        <f>IFERROR(AVERAGEIFS('BAZA DANYCH'!$AB:$AB,'BAZA DANYCH'!$A:$A,$A88,'BAZA DANYCH'!$U:$U,G$71,'BAZA DANYCH'!$F:$F,$B88),0)</f>
        <v>0.73484848484848486</v>
      </c>
      <c r="H88" s="90">
        <f>IFERROR(AVERAGEIFS('BAZA DANYCH'!$AB:$AB,'BAZA DANYCH'!$A:$A,$A88,'BAZA DANYCH'!$U:$U,H$71,'BAZA DANYCH'!$F:$F,$B88),0)</f>
        <v>0.59212121212121205</v>
      </c>
      <c r="I88" s="90">
        <f>IFERROR(AVERAGEIFS('BAZA DANYCH'!$AB:$AB,'BAZA DANYCH'!$A:$A,$A88,'BAZA DANYCH'!$U:$U,I$71,'BAZA DANYCH'!$F:$F,$B88),0)</f>
        <v>0.45858585858585854</v>
      </c>
      <c r="J88" s="90">
        <f>IFERROR(AVERAGEIFS('BAZA DANYCH'!$AB:$AB,'BAZA DANYCH'!$A:$A,$A88,'BAZA DANYCH'!$U:$U,J$71,'BAZA DANYCH'!$F:$F,$B88),0)</f>
        <v>0.65340909090909094</v>
      </c>
      <c r="K88" s="90">
        <f>IFERROR(AVERAGEIFS('BAZA DANYCH'!$AB:$AB,'BAZA DANYCH'!$A:$A,$A88,'BAZA DANYCH'!$U:$U,K$71,'BAZA DANYCH'!$F:$F,$B88),0)</f>
        <v>0.79292929292929293</v>
      </c>
      <c r="L88" s="113"/>
      <c r="M88" s="113"/>
      <c r="N88" s="113"/>
      <c r="O88" s="113"/>
      <c r="P88" s="113"/>
    </row>
    <row r="89" spans="1:36" x14ac:dyDescent="0.2">
      <c r="A89" s="80" t="str">
        <f t="shared" si="5"/>
        <v>Środa Śląska</v>
      </c>
      <c r="B89" s="80" t="str">
        <f t="shared" si="5"/>
        <v>rk_19_DK94</v>
      </c>
      <c r="C89" s="137">
        <f>IFERROR(AVERAGEIFS('BAZA DANYCH'!$AB:$AB,'BAZA DANYCH'!$A:$A,$A89,'BAZA DANYCH'!$F:$F,$B89),0)</f>
        <v>0.40309917355371905</v>
      </c>
      <c r="D89" s="136">
        <f>IFERROR(AVERAGEIFS('BAZA DANYCH'!$AB:$AB,'BAZA DANYCH'!$A:$A,$A89,'BAZA DANYCH'!$U:$U,D$71,'BAZA DANYCH'!$F:$F,$B89),0)</f>
        <v>0.23636363636363633</v>
      </c>
      <c r="E89" s="90">
        <f>IFERROR(AVERAGEIFS('BAZA DANYCH'!$AB:$AB,'BAZA DANYCH'!$A:$A,$A89,'BAZA DANYCH'!$U:$U,E$71,'BAZA DANYCH'!$F:$F,$B89),0)</f>
        <v>0.15151515151515152</v>
      </c>
      <c r="F89" s="90">
        <f>IFERROR(AVERAGEIFS('BAZA DANYCH'!$AB:$AB,'BAZA DANYCH'!$A:$A,$A89,'BAZA DANYCH'!$U:$U,F$71,'BAZA DANYCH'!$F:$F,$B89),0)</f>
        <v>0.10181818181818181</v>
      </c>
      <c r="G89" s="90">
        <f>IFERROR(AVERAGEIFS('BAZA DANYCH'!$AB:$AB,'BAZA DANYCH'!$A:$A,$A89,'BAZA DANYCH'!$U:$U,G$71,'BAZA DANYCH'!$F:$F,$B89),0)</f>
        <v>0.24848484848484842</v>
      </c>
      <c r="H89" s="90">
        <f>IFERROR(AVERAGEIFS('BAZA DANYCH'!$AB:$AB,'BAZA DANYCH'!$A:$A,$A89,'BAZA DANYCH'!$U:$U,H$71,'BAZA DANYCH'!$F:$F,$B89),0)</f>
        <v>0.55340909090909096</v>
      </c>
      <c r="I89" s="90">
        <f>IFERROR(AVERAGEIFS('BAZA DANYCH'!$AB:$AB,'BAZA DANYCH'!$A:$A,$A89,'BAZA DANYCH'!$U:$U,I$71,'BAZA DANYCH'!$F:$F,$B89),0)</f>
        <v>0.63636363636363635</v>
      </c>
      <c r="J89" s="90">
        <f>IFERROR(AVERAGEIFS('BAZA DANYCH'!$AB:$AB,'BAZA DANYCH'!$A:$A,$A89,'BAZA DANYCH'!$U:$U,J$71,'BAZA DANYCH'!$F:$F,$B89),0)</f>
        <v>0.837878787878788</v>
      </c>
      <c r="K89" s="90">
        <f>IFERROR(AVERAGEIFS('BAZA DANYCH'!$AB:$AB,'BAZA DANYCH'!$A:$A,$A89,'BAZA DANYCH'!$U:$U,K$71,'BAZA DANYCH'!$F:$F,$B89),0)</f>
        <v>0.5022727272727272</v>
      </c>
      <c r="L89" s="113"/>
      <c r="M89" s="113"/>
      <c r="N89" s="113"/>
      <c r="O89" s="113"/>
      <c r="P89" s="113"/>
    </row>
    <row r="90" spans="1:36" x14ac:dyDescent="0.2">
      <c r="A90" s="80" t="str">
        <f t="shared" si="5"/>
        <v>Brzeg Dolny</v>
      </c>
      <c r="B90" s="80" t="str">
        <f t="shared" si="5"/>
        <v>rk_20_DW341</v>
      </c>
      <c r="C90" s="137">
        <f>IFERROR(AVERAGEIFS('BAZA DANYCH'!$AB:$AB,'BAZA DANYCH'!$A:$A,$A90,'BAZA DANYCH'!$F:$F,$B90),0)</f>
        <v>0.5</v>
      </c>
      <c r="D90" s="136">
        <f>IFERROR(AVERAGEIFS('BAZA DANYCH'!$AB:$AB,'BAZA DANYCH'!$A:$A,$A90,'BAZA DANYCH'!$U:$U,D$71,'BAZA DANYCH'!$F:$F,$B90),0)</f>
        <v>0</v>
      </c>
      <c r="E90" s="90">
        <f>IFERROR(AVERAGEIFS('BAZA DANYCH'!$AB:$AB,'BAZA DANYCH'!$A:$A,$A90,'BAZA DANYCH'!$U:$U,E$71,'BAZA DANYCH'!$F:$F,$B90),0)</f>
        <v>0.5</v>
      </c>
      <c r="F90" s="90">
        <f>IFERROR(AVERAGEIFS('BAZA DANYCH'!$AB:$AB,'BAZA DANYCH'!$A:$A,$A90,'BAZA DANYCH'!$U:$U,F$71,'BAZA DANYCH'!$F:$F,$B90),0)</f>
        <v>0</v>
      </c>
      <c r="G90" s="90">
        <f>IFERROR(AVERAGEIFS('BAZA DANYCH'!$AB:$AB,'BAZA DANYCH'!$A:$A,$A90,'BAZA DANYCH'!$U:$U,G$71,'BAZA DANYCH'!$F:$F,$B90),0)</f>
        <v>0</v>
      </c>
      <c r="H90" s="90">
        <f>IFERROR(AVERAGEIFS('BAZA DANYCH'!$AB:$AB,'BAZA DANYCH'!$A:$A,$A90,'BAZA DANYCH'!$U:$U,H$71,'BAZA DANYCH'!$F:$F,$B90),0)</f>
        <v>0.5</v>
      </c>
      <c r="I90" s="90">
        <f>IFERROR(AVERAGEIFS('BAZA DANYCH'!$AB:$AB,'BAZA DANYCH'!$A:$A,$A90,'BAZA DANYCH'!$U:$U,I$71,'BAZA DANYCH'!$F:$F,$B90),0)</f>
        <v>0</v>
      </c>
      <c r="J90" s="90">
        <f>IFERROR(AVERAGEIFS('BAZA DANYCH'!$AB:$AB,'BAZA DANYCH'!$A:$A,$A90,'BAZA DANYCH'!$U:$U,J$71,'BAZA DANYCH'!$F:$F,$B90),0)</f>
        <v>0</v>
      </c>
      <c r="K90" s="90">
        <f>IFERROR(AVERAGEIFS('BAZA DANYCH'!$AB:$AB,'BAZA DANYCH'!$A:$A,$A90,'BAZA DANYCH'!$U:$U,K$71,'BAZA DANYCH'!$F:$F,$B90),0)</f>
        <v>0</v>
      </c>
      <c r="L90" s="113"/>
      <c r="M90" s="113"/>
      <c r="N90" s="113"/>
      <c r="O90" s="113"/>
      <c r="P90" s="113"/>
    </row>
    <row r="91" spans="1:36" x14ac:dyDescent="0.2">
      <c r="A91" s="80" t="str">
        <f t="shared" si="5"/>
        <v>Brzeg Dolny</v>
      </c>
      <c r="B91" s="80" t="str">
        <f t="shared" si="5"/>
        <v>rk_21_DW340</v>
      </c>
      <c r="C91" s="137">
        <f>IFERROR(AVERAGEIFS('BAZA DANYCH'!$AB:$AB,'BAZA DANYCH'!$A:$A,$A91,'BAZA DANYCH'!$F:$F,$B91),0)</f>
        <v>0.22662337662337664</v>
      </c>
      <c r="D91" s="136">
        <f>IFERROR(AVERAGEIFS('BAZA DANYCH'!$AB:$AB,'BAZA DANYCH'!$A:$A,$A91,'BAZA DANYCH'!$U:$U,D$71,'BAZA DANYCH'!$F:$F,$B91),0)</f>
        <v>0.50909090909090904</v>
      </c>
      <c r="E91" s="90">
        <f>IFERROR(AVERAGEIFS('BAZA DANYCH'!$AB:$AB,'BAZA DANYCH'!$A:$A,$A91,'BAZA DANYCH'!$U:$U,E$71,'BAZA DANYCH'!$F:$F,$B91),0)</f>
        <v>0.25454545454545452</v>
      </c>
      <c r="F91" s="90">
        <f>IFERROR(AVERAGEIFS('BAZA DANYCH'!$AB:$AB,'BAZA DANYCH'!$A:$A,$A91,'BAZA DANYCH'!$U:$U,F$71,'BAZA DANYCH'!$F:$F,$B91),0)</f>
        <v>0</v>
      </c>
      <c r="G91" s="90">
        <f>IFERROR(AVERAGEIFS('BAZA DANYCH'!$AB:$AB,'BAZA DANYCH'!$A:$A,$A91,'BAZA DANYCH'!$U:$U,G$71,'BAZA DANYCH'!$F:$F,$B91),0)</f>
        <v>0</v>
      </c>
      <c r="H91" s="90">
        <f>IFERROR(AVERAGEIFS('BAZA DANYCH'!$AB:$AB,'BAZA DANYCH'!$A:$A,$A91,'BAZA DANYCH'!$U:$U,H$71,'BAZA DANYCH'!$F:$F,$B91),0)</f>
        <v>0.16704545454545455</v>
      </c>
      <c r="I91" s="90">
        <f>IFERROR(AVERAGEIFS('BAZA DANYCH'!$AB:$AB,'BAZA DANYCH'!$A:$A,$A91,'BAZA DANYCH'!$U:$U,I$71,'BAZA DANYCH'!$F:$F,$B91),0)</f>
        <v>0.11704545454545454</v>
      </c>
      <c r="J91" s="90">
        <f>IFERROR(AVERAGEIFS('BAZA DANYCH'!$AB:$AB,'BAZA DANYCH'!$A:$A,$A91,'BAZA DANYCH'!$U:$U,J$71,'BAZA DANYCH'!$F:$F,$B91),0)</f>
        <v>0</v>
      </c>
      <c r="K91" s="90">
        <f>IFERROR(AVERAGEIFS('BAZA DANYCH'!$AB:$AB,'BAZA DANYCH'!$A:$A,$A91,'BAZA DANYCH'!$U:$U,K$71,'BAZA DANYCH'!$F:$F,$B91),0)</f>
        <v>0</v>
      </c>
      <c r="L91" s="113"/>
      <c r="M91" s="113"/>
      <c r="N91" s="113"/>
      <c r="O91" s="113"/>
      <c r="P91" s="113"/>
    </row>
    <row r="92" spans="1:36" ht="18" customHeight="1" x14ac:dyDescent="0.2">
      <c r="B92" s="78"/>
      <c r="C92" s="78"/>
    </row>
    <row r="93" spans="1:36" s="68" customFormat="1" ht="18" customHeight="1" thickBot="1" x14ac:dyDescent="0.25">
      <c r="A93" s="94" t="s">
        <v>384</v>
      </c>
      <c r="B93" s="96"/>
      <c r="C93" s="96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  <c r="AF93" s="95"/>
      <c r="AG93" s="95"/>
      <c r="AH93" s="95"/>
      <c r="AI93" s="95"/>
      <c r="AJ93" s="95"/>
    </row>
    <row r="94" spans="1:36" s="68" customFormat="1" ht="18" customHeight="1" thickTop="1" x14ac:dyDescent="0.2">
      <c r="A94" s="114" t="s">
        <v>162</v>
      </c>
      <c r="B94" s="69"/>
      <c r="C94" s="69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70"/>
      <c r="AH94" s="70"/>
      <c r="AI94" s="70"/>
      <c r="AJ94" s="70"/>
    </row>
    <row r="95" spans="1:36" ht="18" customHeight="1" x14ac:dyDescent="0.2">
      <c r="B95" s="78"/>
      <c r="C95" s="78"/>
    </row>
    <row r="96" spans="1:36" ht="18" customHeight="1" x14ac:dyDescent="0.2">
      <c r="B96" s="324" t="s">
        <v>624</v>
      </c>
      <c r="C96" s="251" t="s">
        <v>138</v>
      </c>
      <c r="D96" s="226">
        <v>0.25</v>
      </c>
      <c r="E96" s="226">
        <v>0.26041666666666669</v>
      </c>
      <c r="F96" s="226">
        <v>0.27083333333333298</v>
      </c>
      <c r="G96" s="226">
        <v>0.28125</v>
      </c>
      <c r="H96" s="226">
        <v>0.29166666666666702</v>
      </c>
      <c r="I96" s="226">
        <v>0.30208333333333298</v>
      </c>
      <c r="J96" s="226">
        <v>0.3125</v>
      </c>
      <c r="K96" s="226">
        <v>0.32291666666666702</v>
      </c>
      <c r="L96" s="226">
        <v>0.33333333333333298</v>
      </c>
      <c r="M96" s="226">
        <v>0.34375</v>
      </c>
      <c r="N96" s="226">
        <v>0.35416666666666702</v>
      </c>
      <c r="O96" s="226">
        <v>0.36458333333333331</v>
      </c>
      <c r="P96" s="226">
        <v>0.375</v>
      </c>
      <c r="Q96" s="226">
        <v>0.38541666666666702</v>
      </c>
      <c r="R96" s="226">
        <v>0.39583333333333331</v>
      </c>
      <c r="S96" s="226">
        <v>0.40625</v>
      </c>
      <c r="T96" s="226">
        <v>0.58333333333333337</v>
      </c>
      <c r="U96" s="226">
        <v>0.59375</v>
      </c>
      <c r="V96" s="226">
        <v>0.60416666666666696</v>
      </c>
      <c r="W96" s="226">
        <v>0.61458333333333337</v>
      </c>
      <c r="X96" s="226">
        <v>0.625</v>
      </c>
      <c r="Y96" s="226">
        <v>0.63541666666666696</v>
      </c>
      <c r="Z96" s="226">
        <v>0.64583333333333337</v>
      </c>
      <c r="AA96" s="226">
        <v>0.65625</v>
      </c>
      <c r="AB96" s="226">
        <v>0.66666666666666696</v>
      </c>
      <c r="AC96" s="226">
        <v>0.67708333333333337</v>
      </c>
      <c r="AD96" s="226">
        <v>0.6875</v>
      </c>
      <c r="AE96" s="226">
        <v>0.69791666666666696</v>
      </c>
      <c r="AF96" s="226">
        <v>0.70833333333333337</v>
      </c>
      <c r="AG96" s="226">
        <v>0.71875</v>
      </c>
      <c r="AH96" s="226">
        <v>0.72916666666666663</v>
      </c>
      <c r="AI96" s="226">
        <v>0.73958333333333337</v>
      </c>
    </row>
    <row r="97" spans="1:35" ht="18" customHeight="1" x14ac:dyDescent="0.2">
      <c r="B97" s="324"/>
      <c r="C97" s="251" t="s">
        <v>138</v>
      </c>
      <c r="D97" s="226">
        <v>0.26041666666666669</v>
      </c>
      <c r="E97" s="226">
        <v>0.27083333333333298</v>
      </c>
      <c r="F97" s="226">
        <v>0.28125</v>
      </c>
      <c r="G97" s="226">
        <v>0.29166666666666702</v>
      </c>
      <c r="H97" s="226">
        <v>0.30208333333333298</v>
      </c>
      <c r="I97" s="226">
        <v>0.3125</v>
      </c>
      <c r="J97" s="226">
        <v>0.32291666666666702</v>
      </c>
      <c r="K97" s="226">
        <v>0.33333333333333298</v>
      </c>
      <c r="L97" s="226">
        <v>0.34375</v>
      </c>
      <c r="M97" s="226">
        <v>0.35416666666666702</v>
      </c>
      <c r="N97" s="226">
        <v>0.36458333333333398</v>
      </c>
      <c r="O97" s="226">
        <v>0.375</v>
      </c>
      <c r="P97" s="226">
        <v>0.38541666666666702</v>
      </c>
      <c r="Q97" s="226">
        <v>0.39583333333333398</v>
      </c>
      <c r="R97" s="226">
        <v>0.40625</v>
      </c>
      <c r="S97" s="226">
        <v>0.58333333333333404</v>
      </c>
      <c r="T97" s="226">
        <v>0.593750000000001</v>
      </c>
      <c r="U97" s="226">
        <v>0.60416666666666696</v>
      </c>
      <c r="V97" s="226">
        <v>0.61458333333333404</v>
      </c>
      <c r="W97" s="226">
        <v>0.625000000000001</v>
      </c>
      <c r="X97" s="226">
        <v>0.63541666666666696</v>
      </c>
      <c r="Y97" s="226">
        <v>0.64583333333333404</v>
      </c>
      <c r="Z97" s="226">
        <v>0.656250000000001</v>
      </c>
      <c r="AA97" s="226">
        <v>0.66666666666666696</v>
      </c>
      <c r="AB97" s="226">
        <v>0.67708333333333404</v>
      </c>
      <c r="AC97" s="226">
        <v>0.687500000000001</v>
      </c>
      <c r="AD97" s="226">
        <v>0.69791666666666696</v>
      </c>
      <c r="AE97" s="226">
        <v>0.70833333333333404</v>
      </c>
      <c r="AF97" s="226">
        <v>0.718750000000001</v>
      </c>
      <c r="AG97" s="226">
        <v>0.72916666666666796</v>
      </c>
      <c r="AH97" s="226">
        <v>0.73958333333333404</v>
      </c>
      <c r="AI97" s="226">
        <v>0.750000000000001</v>
      </c>
    </row>
    <row r="98" spans="1:35" x14ac:dyDescent="0.2">
      <c r="B98" s="81" t="s">
        <v>173</v>
      </c>
      <c r="C98" s="242">
        <f>IFERROR(AVERAGEIFS('BAZA DANYCH'!$AB:$AB,'BAZA DANYCH'!$A:$A,$B98),0)</f>
        <v>0.1393939393939394</v>
      </c>
      <c r="D98" s="250">
        <f>IFERROR(AVERAGEIFS('BAZA DANYCH'!$AB:$AB,'BAZA DANYCH'!$A:$A,$B98,'BAZA DANYCH'!$T:$T,D$96),0)</f>
        <v>0</v>
      </c>
      <c r="E98" s="250">
        <f>IFERROR(AVERAGEIFS('BAZA DANYCH'!$AB:$AB,'BAZA DANYCH'!$A:$A,$B98,'BAZA DANYCH'!$T:$T,E$96),0)</f>
        <v>0</v>
      </c>
      <c r="F98" s="250">
        <f>IFERROR(AVERAGEIFS('BAZA DANYCH'!$AB:$AB,'BAZA DANYCH'!$A:$A,$B98,'BAZA DANYCH'!$T:$T,F$96),0)</f>
        <v>0</v>
      </c>
      <c r="G98" s="250">
        <f>IFERROR(AVERAGEIFS('BAZA DANYCH'!$AB:$AB,'BAZA DANYCH'!$A:$A,$B98,'BAZA DANYCH'!$T:$T,G$96),0)</f>
        <v>0.10909090909090909</v>
      </c>
      <c r="H98" s="250">
        <f>IFERROR(AVERAGEIFS('BAZA DANYCH'!$AB:$AB,'BAZA DANYCH'!$A:$A,$B98,'BAZA DANYCH'!$T:$T,H$96),0)</f>
        <v>0</v>
      </c>
      <c r="I98" s="250">
        <f>IFERROR(AVERAGEIFS('BAZA DANYCH'!$AB:$AB,'BAZA DANYCH'!$A:$A,$B98,'BAZA DANYCH'!$T:$T,I$96),0)</f>
        <v>0.1</v>
      </c>
      <c r="J98" s="250">
        <f>IFERROR(AVERAGEIFS('BAZA DANYCH'!$AB:$AB,'BAZA DANYCH'!$A:$A,$B98,'BAZA DANYCH'!$T:$T,J$96),0)</f>
        <v>0.50909090909090904</v>
      </c>
      <c r="K98" s="250">
        <f>IFERROR(AVERAGEIFS('BAZA DANYCH'!$AB:$AB,'BAZA DANYCH'!$A:$A,$B98,'BAZA DANYCH'!$T:$T,K$96),0)</f>
        <v>0.10909090909090909</v>
      </c>
      <c r="L98" s="250">
        <f>IFERROR(AVERAGEIFS('BAZA DANYCH'!$AB:$AB,'BAZA DANYCH'!$A:$A,$B98,'BAZA DANYCH'!$T:$T,L$96),0)</f>
        <v>0</v>
      </c>
      <c r="M98" s="250">
        <f>IFERROR(AVERAGEIFS('BAZA DANYCH'!$AB:$AB,'BAZA DANYCH'!$A:$A,$B98,'BAZA DANYCH'!$T:$T,M$96),0)</f>
        <v>0</v>
      </c>
      <c r="N98" s="250">
        <f>IFERROR(AVERAGEIFS('BAZA DANYCH'!$AB:$AB,'BAZA DANYCH'!$A:$A,$B98,'BAZA DANYCH'!$T:$T,N$96),0)</f>
        <v>0</v>
      </c>
      <c r="O98" s="250">
        <f>IFERROR(AVERAGEIFS('BAZA DANYCH'!$AB:$AB,'BAZA DANYCH'!$A:$A,$B98,'BAZA DANYCH'!$T:$T,O$96),0)</f>
        <v>0</v>
      </c>
      <c r="P98" s="250">
        <f>IFERROR(AVERAGEIFS('BAZA DANYCH'!$AB:$AB,'BAZA DANYCH'!$A:$A,$B98,'BAZA DANYCH'!$T:$T,P$96),0)</f>
        <v>0</v>
      </c>
      <c r="Q98" s="250">
        <f>IFERROR(AVERAGEIFS('BAZA DANYCH'!$AB:$AB,'BAZA DANYCH'!$A:$A,$B98,'BAZA DANYCH'!$T:$T,Q$96),0)</f>
        <v>0</v>
      </c>
      <c r="R98" s="250">
        <f>IFERROR(AVERAGEIFS('BAZA DANYCH'!$AB:$AB,'BAZA DANYCH'!$A:$A,$B98,'BAZA DANYCH'!$T:$T,R$96),0)</f>
        <v>0</v>
      </c>
      <c r="S98" s="250">
        <f>IFERROR(AVERAGEIFS('BAZA DANYCH'!$AB:$AB,'BAZA DANYCH'!$A:$A,$B98,'BAZA DANYCH'!$T:$T,S$96),0)</f>
        <v>0</v>
      </c>
      <c r="T98" s="250">
        <f>IFERROR(AVERAGEIFS('BAZA DANYCH'!$AB:$AB,'BAZA DANYCH'!$A:$A,$B98,'BAZA DANYCH'!$T:$T,T$96),0)</f>
        <v>0</v>
      </c>
      <c r="U98" s="250">
        <f>IFERROR(AVERAGEIFS('BAZA DANYCH'!$AB:$AB,'BAZA DANYCH'!$A:$A,$B98,'BAZA DANYCH'!$T:$T,U$96),0)</f>
        <v>0.1</v>
      </c>
      <c r="V98" s="250">
        <f>IFERROR(AVERAGEIFS('BAZA DANYCH'!$AB:$AB,'BAZA DANYCH'!$A:$A,$B98,'BAZA DANYCH'!$T:$T,V$96),0)</f>
        <v>0</v>
      </c>
      <c r="W98" s="250">
        <f>IFERROR(AVERAGEIFS('BAZA DANYCH'!$AB:$AB,'BAZA DANYCH'!$A:$A,$B98,'BAZA DANYCH'!$T:$T,W$96),0)</f>
        <v>0.10909090909090909</v>
      </c>
      <c r="X98" s="250">
        <f>IFERROR(AVERAGEIFS('BAZA DANYCH'!$AB:$AB,'BAZA DANYCH'!$A:$A,$B98,'BAZA DANYCH'!$T:$T,X$96),0)</f>
        <v>0</v>
      </c>
      <c r="Y98" s="250">
        <f>IFERROR(AVERAGEIFS('BAZA DANYCH'!$AB:$AB,'BAZA DANYCH'!$A:$A,$B98,'BAZA DANYCH'!$T:$T,Y$96),0)</f>
        <v>0</v>
      </c>
      <c r="Z98" s="250">
        <f>IFERROR(AVERAGEIFS('BAZA DANYCH'!$AB:$AB,'BAZA DANYCH'!$A:$A,$B98,'BAZA DANYCH'!$T:$T,Z$96),0)</f>
        <v>0.10909090909090909</v>
      </c>
      <c r="AA98" s="250">
        <f>IFERROR(AVERAGEIFS('BAZA DANYCH'!$AB:$AB,'BAZA DANYCH'!$A:$A,$B98,'BAZA DANYCH'!$T:$T,AA$96),0)</f>
        <v>0.10909090909090909</v>
      </c>
      <c r="AB98" s="250">
        <f>IFERROR(AVERAGEIFS('BAZA DANYCH'!$AB:$AB,'BAZA DANYCH'!$A:$A,$B98,'BAZA DANYCH'!$T:$T,AB$96),0)</f>
        <v>0</v>
      </c>
      <c r="AC98" s="250">
        <f>IFERROR(AVERAGEIFS('BAZA DANYCH'!$AB:$AB,'BAZA DANYCH'!$A:$A,$B98,'BAZA DANYCH'!$T:$T,AC$96),0)</f>
        <v>0</v>
      </c>
      <c r="AD98" s="250">
        <f>IFERROR(AVERAGEIFS('BAZA DANYCH'!$AB:$AB,'BAZA DANYCH'!$A:$A,$B98,'BAZA DANYCH'!$T:$T,AD$96),0)</f>
        <v>0</v>
      </c>
      <c r="AE98" s="250">
        <f>IFERROR(AVERAGEIFS('BAZA DANYCH'!$AB:$AB,'BAZA DANYCH'!$A:$A,$B98,'BAZA DANYCH'!$T:$T,AE$96),0)</f>
        <v>0</v>
      </c>
      <c r="AF98" s="250">
        <f>IFERROR(AVERAGEIFS('BAZA DANYCH'!$AB:$AB,'BAZA DANYCH'!$A:$A,$B98,'BAZA DANYCH'!$T:$T,AF$96),0)</f>
        <v>0</v>
      </c>
      <c r="AG98" s="250">
        <f>IFERROR(AVERAGEIFS('BAZA DANYCH'!$AB:$AB,'BAZA DANYCH'!$A:$A,$B98,'BAZA DANYCH'!$T:$T,AG$96),0)</f>
        <v>0</v>
      </c>
      <c r="AH98" s="250">
        <f>IFERROR(AVERAGEIFS('BAZA DANYCH'!$AB:$AB,'BAZA DANYCH'!$A:$A,$B98,'BAZA DANYCH'!$T:$T,AH$96),0)</f>
        <v>0</v>
      </c>
      <c r="AI98" s="250">
        <f>IFERROR(AVERAGEIFS('BAZA DANYCH'!$AB:$AB,'BAZA DANYCH'!$A:$A,$B98,'BAZA DANYCH'!$T:$T,AI$96),0)</f>
        <v>0</v>
      </c>
    </row>
    <row r="99" spans="1:35" x14ac:dyDescent="0.2">
      <c r="B99" s="81" t="s">
        <v>178</v>
      </c>
      <c r="C99" s="242">
        <f>IFERROR(AVERAGEIFS('BAZA DANYCH'!$AB:$AB,'BAZA DANYCH'!$A:$A,$B99),0)</f>
        <v>0.21590909090909077</v>
      </c>
      <c r="D99" s="250">
        <f>IFERROR(AVERAGEIFS('BAZA DANYCH'!$AB:$AB,'BAZA DANYCH'!$A:$A,$B99,'BAZA DANYCH'!$T:$T,D$96),0)</f>
        <v>0</v>
      </c>
      <c r="E99" s="250">
        <f>IFERROR(AVERAGEIFS('BAZA DANYCH'!$AB:$AB,'BAZA DANYCH'!$A:$A,$B99,'BAZA DANYCH'!$T:$T,E$96),0)</f>
        <v>0.2</v>
      </c>
      <c r="F99" s="250">
        <f>IFERROR(AVERAGEIFS('BAZA DANYCH'!$AB:$AB,'BAZA DANYCH'!$A:$A,$B99,'BAZA DANYCH'!$T:$T,F$96),0)</f>
        <v>0.20454545454545453</v>
      </c>
      <c r="G99" s="250">
        <f>IFERROR(AVERAGEIFS('BAZA DANYCH'!$AB:$AB,'BAZA DANYCH'!$A:$A,$B99,'BAZA DANYCH'!$T:$T,G$96),0)</f>
        <v>0</v>
      </c>
      <c r="H99" s="250">
        <f>IFERROR(AVERAGEIFS('BAZA DANYCH'!$AB:$AB,'BAZA DANYCH'!$A:$A,$B99,'BAZA DANYCH'!$T:$T,H$96),0)</f>
        <v>0.05</v>
      </c>
      <c r="I99" s="250">
        <f>IFERROR(AVERAGEIFS('BAZA DANYCH'!$AB:$AB,'BAZA DANYCH'!$A:$A,$B99,'BAZA DANYCH'!$T:$T,I$96),0)</f>
        <v>0.18863636363636363</v>
      </c>
      <c r="J99" s="250">
        <f>IFERROR(AVERAGEIFS('BAZA DANYCH'!$AB:$AB,'BAZA DANYCH'!$A:$A,$B99,'BAZA DANYCH'!$T:$T,J$96),0)</f>
        <v>0.10303030303030303</v>
      </c>
      <c r="K99" s="250">
        <f>IFERROR(AVERAGEIFS('BAZA DANYCH'!$AB:$AB,'BAZA DANYCH'!$A:$A,$B99,'BAZA DANYCH'!$T:$T,K$96),0)</f>
        <v>0.11136363636363637</v>
      </c>
      <c r="L99" s="250">
        <f>IFERROR(AVERAGEIFS('BAZA DANYCH'!$AB:$AB,'BAZA DANYCH'!$A:$A,$B99,'BAZA DANYCH'!$T:$T,L$96),0)</f>
        <v>0.1</v>
      </c>
      <c r="M99" s="250">
        <f>IFERROR(AVERAGEIFS('BAZA DANYCH'!$AB:$AB,'BAZA DANYCH'!$A:$A,$B99,'BAZA DANYCH'!$T:$T,M$96),0)</f>
        <v>0.24166666666666667</v>
      </c>
      <c r="N99" s="250">
        <f>IFERROR(AVERAGEIFS('BAZA DANYCH'!$AB:$AB,'BAZA DANYCH'!$A:$A,$B99,'BAZA DANYCH'!$T:$T,N$96),0)</f>
        <v>0</v>
      </c>
      <c r="O99" s="250">
        <f>IFERROR(AVERAGEIFS('BAZA DANYCH'!$AB:$AB,'BAZA DANYCH'!$A:$A,$B99,'BAZA DANYCH'!$T:$T,O$96),0)</f>
        <v>0.25</v>
      </c>
      <c r="P99" s="250">
        <f>IFERROR(AVERAGEIFS('BAZA DANYCH'!$AB:$AB,'BAZA DANYCH'!$A:$A,$B99,'BAZA DANYCH'!$T:$T,P$96),0)</f>
        <v>0</v>
      </c>
      <c r="Q99" s="250">
        <f>IFERROR(AVERAGEIFS('BAZA DANYCH'!$AB:$AB,'BAZA DANYCH'!$A:$A,$B99,'BAZA DANYCH'!$T:$T,Q$96),0)</f>
        <v>0.3125</v>
      </c>
      <c r="R99" s="250">
        <f>IFERROR(AVERAGEIFS('BAZA DANYCH'!$AB:$AB,'BAZA DANYCH'!$A:$A,$B99,'BAZA DANYCH'!$T:$T,R$96),0)</f>
        <v>0.50909090909090904</v>
      </c>
      <c r="S99" s="250">
        <f>IFERROR(AVERAGEIFS('BAZA DANYCH'!$AB:$AB,'BAZA DANYCH'!$A:$A,$B99,'BAZA DANYCH'!$T:$T,S$96),0)</f>
        <v>0.50454545454545452</v>
      </c>
      <c r="T99" s="250">
        <f>IFERROR(AVERAGEIFS('BAZA DANYCH'!$AB:$AB,'BAZA DANYCH'!$A:$A,$B99,'BAZA DANYCH'!$T:$T,T$96),0)</f>
        <v>0.90909090909090906</v>
      </c>
      <c r="U99" s="250">
        <f>IFERROR(AVERAGEIFS('BAZA DANYCH'!$AB:$AB,'BAZA DANYCH'!$A:$A,$B99,'BAZA DANYCH'!$T:$T,U$96),0)</f>
        <v>0</v>
      </c>
      <c r="V99" s="250">
        <f>IFERROR(AVERAGEIFS('BAZA DANYCH'!$AB:$AB,'BAZA DANYCH'!$A:$A,$B99,'BAZA DANYCH'!$T:$T,V$96),0)</f>
        <v>0.23636363636363633</v>
      </c>
      <c r="W99" s="250">
        <f>IFERROR(AVERAGEIFS('BAZA DANYCH'!$AB:$AB,'BAZA DANYCH'!$A:$A,$B99,'BAZA DANYCH'!$T:$T,W$96),0)</f>
        <v>0.14675324675324677</v>
      </c>
      <c r="X99" s="250">
        <f>IFERROR(AVERAGEIFS('BAZA DANYCH'!$AB:$AB,'BAZA DANYCH'!$A:$A,$B99,'BAZA DANYCH'!$T:$T,X$96),0)</f>
        <v>0.31666666666666665</v>
      </c>
      <c r="Y99" s="250">
        <f>IFERROR(AVERAGEIFS('BAZA DANYCH'!$AB:$AB,'BAZA DANYCH'!$A:$A,$B99,'BAZA DANYCH'!$T:$T,Y$96),0)</f>
        <v>0.25454545454545452</v>
      </c>
      <c r="Z99" s="250">
        <f>IFERROR(AVERAGEIFS('BAZA DANYCH'!$AB:$AB,'BAZA DANYCH'!$A:$A,$B99,'BAZA DANYCH'!$T:$T,Z$96),0)</f>
        <v>0.23636363636363636</v>
      </c>
      <c r="AA99" s="250">
        <f>IFERROR(AVERAGEIFS('BAZA DANYCH'!$AB:$AB,'BAZA DANYCH'!$A:$A,$B99,'BAZA DANYCH'!$T:$T,AA$96),0)</f>
        <v>0.32727272727272722</v>
      </c>
      <c r="AB99" s="250">
        <f>IFERROR(AVERAGEIFS('BAZA DANYCH'!$AB:$AB,'BAZA DANYCH'!$A:$A,$B99,'BAZA DANYCH'!$T:$T,AB$96),0)</f>
        <v>0.25</v>
      </c>
      <c r="AC99" s="250">
        <f>IFERROR(AVERAGEIFS('BAZA DANYCH'!$AB:$AB,'BAZA DANYCH'!$A:$A,$B99,'BAZA DANYCH'!$T:$T,AC$96),0)</f>
        <v>0.10909090909090909</v>
      </c>
      <c r="AD99" s="250">
        <f>IFERROR(AVERAGEIFS('BAZA DANYCH'!$AB:$AB,'BAZA DANYCH'!$A:$A,$B99,'BAZA DANYCH'!$T:$T,AD$96),0)</f>
        <v>0.5</v>
      </c>
      <c r="AE99" s="250">
        <f>IFERROR(AVERAGEIFS('BAZA DANYCH'!$AB:$AB,'BAZA DANYCH'!$A:$A,$B99,'BAZA DANYCH'!$T:$T,AE$96),0)</f>
        <v>5.4545454545454543E-2</v>
      </c>
      <c r="AF99" s="250">
        <f>IFERROR(AVERAGEIFS('BAZA DANYCH'!$AB:$AB,'BAZA DANYCH'!$A:$A,$B99,'BAZA DANYCH'!$T:$T,AF$96),0)</f>
        <v>6.9696969696969702E-2</v>
      </c>
      <c r="AG99" s="250">
        <f>IFERROR(AVERAGEIFS('BAZA DANYCH'!$AB:$AB,'BAZA DANYCH'!$A:$A,$B99,'BAZA DANYCH'!$T:$T,AG$96),0)</f>
        <v>0</v>
      </c>
      <c r="AH99" s="250">
        <f>IFERROR(AVERAGEIFS('BAZA DANYCH'!$AB:$AB,'BAZA DANYCH'!$A:$A,$B99,'BAZA DANYCH'!$T:$T,AH$96),0)</f>
        <v>0</v>
      </c>
      <c r="AI99" s="250">
        <f>IFERROR(AVERAGEIFS('BAZA DANYCH'!$AB:$AB,'BAZA DANYCH'!$A:$A,$B99,'BAZA DANYCH'!$T:$T,AI$96),0)</f>
        <v>0.15303030303030304</v>
      </c>
    </row>
    <row r="100" spans="1:35" x14ac:dyDescent="0.2">
      <c r="B100" s="81" t="s">
        <v>130</v>
      </c>
      <c r="C100" s="242">
        <f>IFERROR(AVERAGEIFS('BAZA DANYCH'!$AB:$AB,'BAZA DANYCH'!$A:$A,$B100),0)</f>
        <v>0.3621227747774779</v>
      </c>
      <c r="D100" s="250">
        <f>IFERROR(AVERAGEIFS('BAZA DANYCH'!$AB:$AB,'BAZA DANYCH'!$A:$A,$B100,'BAZA DANYCH'!$T:$T,D$96),0)</f>
        <v>0.50606060606060599</v>
      </c>
      <c r="E100" s="250">
        <f>IFERROR(AVERAGEIFS('BAZA DANYCH'!$AB:$AB,'BAZA DANYCH'!$A:$A,$B100,'BAZA DANYCH'!$T:$T,E$96),0)</f>
        <v>6.6666666666666666E-2</v>
      </c>
      <c r="F100" s="250">
        <f>IFERROR(AVERAGEIFS('BAZA DANYCH'!$AB:$AB,'BAZA DANYCH'!$A:$A,$B100,'BAZA DANYCH'!$T:$T,F$96),0)</f>
        <v>0.90909090909090906</v>
      </c>
      <c r="G100" s="250">
        <f>IFERROR(AVERAGEIFS('BAZA DANYCH'!$AB:$AB,'BAZA DANYCH'!$A:$A,$B100,'BAZA DANYCH'!$T:$T,G$96),0)</f>
        <v>0.33636363636363636</v>
      </c>
      <c r="H100" s="250">
        <f>IFERROR(AVERAGEIFS('BAZA DANYCH'!$AB:$AB,'BAZA DANYCH'!$A:$A,$B100,'BAZA DANYCH'!$T:$T,H$96),0)</f>
        <v>0.41136363636363638</v>
      </c>
      <c r="I100" s="250">
        <f>IFERROR(AVERAGEIFS('BAZA DANYCH'!$AB:$AB,'BAZA DANYCH'!$A:$A,$B100,'BAZA DANYCH'!$T:$T,I$96),0)</f>
        <v>0.23636363636363633</v>
      </c>
      <c r="J100" s="250">
        <f>IFERROR(AVERAGEIFS('BAZA DANYCH'!$AB:$AB,'BAZA DANYCH'!$A:$A,$B100,'BAZA DANYCH'!$T:$T,J$96),0)</f>
        <v>0.13344155844155842</v>
      </c>
      <c r="K100" s="250">
        <f>IFERROR(AVERAGEIFS('BAZA DANYCH'!$AB:$AB,'BAZA DANYCH'!$A:$A,$B100,'BAZA DANYCH'!$T:$T,K$96),0)</f>
        <v>0.30693069306930693</v>
      </c>
      <c r="L100" s="250">
        <f>IFERROR(AVERAGEIFS('BAZA DANYCH'!$AB:$AB,'BAZA DANYCH'!$A:$A,$B100,'BAZA DANYCH'!$T:$T,L$96),0)</f>
        <v>0</v>
      </c>
      <c r="M100" s="250">
        <f>IFERROR(AVERAGEIFS('BAZA DANYCH'!$AB:$AB,'BAZA DANYCH'!$A:$A,$B100,'BAZA DANYCH'!$T:$T,M$96),0)</f>
        <v>0.90909090909090906</v>
      </c>
      <c r="N100" s="250">
        <f>IFERROR(AVERAGEIFS('BAZA DANYCH'!$AB:$AB,'BAZA DANYCH'!$A:$A,$B100,'BAZA DANYCH'!$T:$T,N$96),0)</f>
        <v>0.64242424242424245</v>
      </c>
      <c r="O100" s="250">
        <f>IFERROR(AVERAGEIFS('BAZA DANYCH'!$AB:$AB,'BAZA DANYCH'!$A:$A,$B100,'BAZA DANYCH'!$T:$T,O$96),0)</f>
        <v>6.25E-2</v>
      </c>
      <c r="P100" s="250">
        <f>IFERROR(AVERAGEIFS('BAZA DANYCH'!$AB:$AB,'BAZA DANYCH'!$A:$A,$B100,'BAZA DANYCH'!$T:$T,P$96),0)</f>
        <v>0.30454545454545462</v>
      </c>
      <c r="Q100" s="250">
        <f>IFERROR(AVERAGEIFS('BAZA DANYCH'!$AB:$AB,'BAZA DANYCH'!$A:$A,$B100,'BAZA DANYCH'!$T:$T,Q$96),0)</f>
        <v>0.1</v>
      </c>
      <c r="R100" s="250">
        <f>IFERROR(AVERAGEIFS('BAZA DANYCH'!$AB:$AB,'BAZA DANYCH'!$A:$A,$B100,'BAZA DANYCH'!$T:$T,R$96),0)</f>
        <v>0.5</v>
      </c>
      <c r="S100" s="250">
        <f>IFERROR(AVERAGEIFS('BAZA DANYCH'!$AB:$AB,'BAZA DANYCH'!$A:$A,$B100,'BAZA DANYCH'!$T:$T,S$96),0)</f>
        <v>0</v>
      </c>
      <c r="T100" s="250">
        <f>IFERROR(AVERAGEIFS('BAZA DANYCH'!$AB:$AB,'BAZA DANYCH'!$A:$A,$B100,'BAZA DANYCH'!$T:$T,T$96),0)</f>
        <v>0.40545454545454546</v>
      </c>
      <c r="U100" s="250">
        <f>IFERROR(AVERAGEIFS('BAZA DANYCH'!$AB:$AB,'BAZA DANYCH'!$A:$A,$B100,'BAZA DANYCH'!$T:$T,U$96),0)</f>
        <v>0</v>
      </c>
      <c r="V100" s="250">
        <f>IFERROR(AVERAGEIFS('BAZA DANYCH'!$AB:$AB,'BAZA DANYCH'!$A:$A,$B100,'BAZA DANYCH'!$T:$T,V$96),0)</f>
        <v>0.40227272727272723</v>
      </c>
      <c r="W100" s="250">
        <f>IFERROR(AVERAGEIFS('BAZA DANYCH'!$AB:$AB,'BAZA DANYCH'!$A:$A,$B100,'BAZA DANYCH'!$T:$T,W$96),0)</f>
        <v>0.9</v>
      </c>
      <c r="X100" s="250">
        <f>IFERROR(AVERAGEIFS('BAZA DANYCH'!$AB:$AB,'BAZA DANYCH'!$A:$A,$B100,'BAZA DANYCH'!$T:$T,X$96),0)</f>
        <v>0.50909090909090915</v>
      </c>
      <c r="Y100" s="250">
        <f>IFERROR(AVERAGEIFS('BAZA DANYCH'!$AB:$AB,'BAZA DANYCH'!$A:$A,$B100,'BAZA DANYCH'!$T:$T,Y$96),0)</f>
        <v>0.1</v>
      </c>
      <c r="Z100" s="250">
        <f>IFERROR(AVERAGEIFS('BAZA DANYCH'!$AB:$AB,'BAZA DANYCH'!$A:$A,$B100,'BAZA DANYCH'!$T:$T,Z$96),0)</f>
        <v>0.25227272727272726</v>
      </c>
      <c r="AA100" s="250">
        <f>IFERROR(AVERAGEIFS('BAZA DANYCH'!$AB:$AB,'BAZA DANYCH'!$A:$A,$B100,'BAZA DANYCH'!$T:$T,AA$96),0)</f>
        <v>0.30454545454545451</v>
      </c>
      <c r="AB100" s="250">
        <f>IFERROR(AVERAGEIFS('BAZA DANYCH'!$AB:$AB,'BAZA DANYCH'!$A:$A,$B100,'BAZA DANYCH'!$T:$T,AB$96),0)</f>
        <v>0.25454545454545452</v>
      </c>
      <c r="AC100" s="250">
        <f>IFERROR(AVERAGEIFS('BAZA DANYCH'!$AB:$AB,'BAZA DANYCH'!$A:$A,$B100,'BAZA DANYCH'!$T:$T,AC$96),0)</f>
        <v>0.50909090909090904</v>
      </c>
      <c r="AD100" s="250">
        <f>IFERROR(AVERAGEIFS('BAZA DANYCH'!$AB:$AB,'BAZA DANYCH'!$A:$A,$B100,'BAZA DANYCH'!$T:$T,AD$96),0)</f>
        <v>0.30454545454545451</v>
      </c>
      <c r="AE100" s="250">
        <f>IFERROR(AVERAGEIFS('BAZA DANYCH'!$AB:$AB,'BAZA DANYCH'!$A:$A,$B100,'BAZA DANYCH'!$T:$T,AE$96),0)</f>
        <v>0.90909090909090906</v>
      </c>
      <c r="AF100" s="250">
        <f>IFERROR(AVERAGEIFS('BAZA DANYCH'!$AB:$AB,'BAZA DANYCH'!$A:$A,$B100,'BAZA DANYCH'!$T:$T,AF$96),0)</f>
        <v>0.10909090909090909</v>
      </c>
      <c r="AG100" s="250">
        <f>IFERROR(AVERAGEIFS('BAZA DANYCH'!$AB:$AB,'BAZA DANYCH'!$A:$A,$B100,'BAZA DANYCH'!$T:$T,AG$96),0)</f>
        <v>0</v>
      </c>
      <c r="AH100" s="250">
        <f>IFERROR(AVERAGEIFS('BAZA DANYCH'!$AB:$AB,'BAZA DANYCH'!$A:$A,$B100,'BAZA DANYCH'!$T:$T,AH$96),0)</f>
        <v>0.58545454545454545</v>
      </c>
      <c r="AI100" s="250">
        <f>IFERROR(AVERAGEIFS('BAZA DANYCH'!$AB:$AB,'BAZA DANYCH'!$A:$A,$B100,'BAZA DANYCH'!$T:$T,AI$96),0)</f>
        <v>0</v>
      </c>
    </row>
    <row r="101" spans="1:35" x14ac:dyDescent="0.2">
      <c r="B101" s="81" t="s">
        <v>128</v>
      </c>
      <c r="C101" s="242">
        <f>IFERROR(AVERAGEIFS('BAZA DANYCH'!$AB:$AB,'BAZA DANYCH'!$A:$A,$B101),0)</f>
        <v>0.19220779220779222</v>
      </c>
      <c r="D101" s="250">
        <f>IFERROR(AVERAGEIFS('BAZA DANYCH'!$AB:$AB,'BAZA DANYCH'!$A:$A,$B101,'BAZA DANYCH'!$T:$T,D$96),0)</f>
        <v>0</v>
      </c>
      <c r="E101" s="250">
        <f>IFERROR(AVERAGEIFS('BAZA DANYCH'!$AB:$AB,'BAZA DANYCH'!$A:$A,$B101,'BAZA DANYCH'!$T:$T,E$96),0)</f>
        <v>0</v>
      </c>
      <c r="F101" s="250">
        <f>IFERROR(AVERAGEIFS('BAZA DANYCH'!$AB:$AB,'BAZA DANYCH'!$A:$A,$B101,'BAZA DANYCH'!$T:$T,F$96),0)</f>
        <v>0.10909090909090909</v>
      </c>
      <c r="G101" s="250">
        <f>IFERROR(AVERAGEIFS('BAZA DANYCH'!$AB:$AB,'BAZA DANYCH'!$A:$A,$B101,'BAZA DANYCH'!$T:$T,G$96),0)</f>
        <v>0</v>
      </c>
      <c r="H101" s="250">
        <f>IFERROR(AVERAGEIFS('BAZA DANYCH'!$AB:$AB,'BAZA DANYCH'!$A:$A,$B101,'BAZA DANYCH'!$T:$T,H$96),0)</f>
        <v>0</v>
      </c>
      <c r="I101" s="250">
        <f>IFERROR(AVERAGEIFS('BAZA DANYCH'!$AB:$AB,'BAZA DANYCH'!$A:$A,$B101,'BAZA DANYCH'!$T:$T,I$96),0)</f>
        <v>0</v>
      </c>
      <c r="J101" s="250">
        <f>IFERROR(AVERAGEIFS('BAZA DANYCH'!$AB:$AB,'BAZA DANYCH'!$A:$A,$B101,'BAZA DANYCH'!$T:$T,J$96),0)</f>
        <v>0</v>
      </c>
      <c r="K101" s="250">
        <f>IFERROR(AVERAGEIFS('BAZA DANYCH'!$AB:$AB,'BAZA DANYCH'!$A:$A,$B101,'BAZA DANYCH'!$T:$T,K$96),0)</f>
        <v>0</v>
      </c>
      <c r="L101" s="250">
        <f>IFERROR(AVERAGEIFS('BAZA DANYCH'!$AB:$AB,'BAZA DANYCH'!$A:$A,$B101,'BAZA DANYCH'!$T:$T,L$96),0)</f>
        <v>0</v>
      </c>
      <c r="M101" s="250">
        <f>IFERROR(AVERAGEIFS('BAZA DANYCH'!$AB:$AB,'BAZA DANYCH'!$A:$A,$B101,'BAZA DANYCH'!$T:$T,M$96),0)</f>
        <v>0</v>
      </c>
      <c r="N101" s="250">
        <f>IFERROR(AVERAGEIFS('BAZA DANYCH'!$AB:$AB,'BAZA DANYCH'!$A:$A,$B101,'BAZA DANYCH'!$T:$T,N$96),0)</f>
        <v>0</v>
      </c>
      <c r="O101" s="250">
        <f>IFERROR(AVERAGEIFS('BAZA DANYCH'!$AB:$AB,'BAZA DANYCH'!$A:$A,$B101,'BAZA DANYCH'!$T:$T,O$96),0)</f>
        <v>0.90909090909090906</v>
      </c>
      <c r="P101" s="250">
        <f>IFERROR(AVERAGEIFS('BAZA DANYCH'!$AB:$AB,'BAZA DANYCH'!$A:$A,$B101,'BAZA DANYCH'!$T:$T,P$96),0)</f>
        <v>0</v>
      </c>
      <c r="Q101" s="250">
        <f>IFERROR(AVERAGEIFS('BAZA DANYCH'!$AB:$AB,'BAZA DANYCH'!$A:$A,$B101,'BAZA DANYCH'!$T:$T,Q$96),0)</f>
        <v>0</v>
      </c>
      <c r="R101" s="250">
        <f>IFERROR(AVERAGEIFS('BAZA DANYCH'!$AB:$AB,'BAZA DANYCH'!$A:$A,$B101,'BAZA DANYCH'!$T:$T,R$96),0)</f>
        <v>0</v>
      </c>
      <c r="S101" s="250">
        <f>IFERROR(AVERAGEIFS('BAZA DANYCH'!$AB:$AB,'BAZA DANYCH'!$A:$A,$B101,'BAZA DANYCH'!$T:$T,S$96),0)</f>
        <v>0</v>
      </c>
      <c r="T101" s="250">
        <f>IFERROR(AVERAGEIFS('BAZA DANYCH'!$AB:$AB,'BAZA DANYCH'!$A:$A,$B101,'BAZA DANYCH'!$T:$T,T$96),0)</f>
        <v>0</v>
      </c>
      <c r="U101" s="250">
        <f>IFERROR(AVERAGEIFS('BAZA DANYCH'!$AB:$AB,'BAZA DANYCH'!$A:$A,$B101,'BAZA DANYCH'!$T:$T,U$96),0)</f>
        <v>0.10909090909090909</v>
      </c>
      <c r="V101" s="250">
        <f>IFERROR(AVERAGEIFS('BAZA DANYCH'!$AB:$AB,'BAZA DANYCH'!$A:$A,$B101,'BAZA DANYCH'!$T:$T,V$96),0)</f>
        <v>0</v>
      </c>
      <c r="W101" s="250">
        <f>IFERROR(AVERAGEIFS('BAZA DANYCH'!$AB:$AB,'BAZA DANYCH'!$A:$A,$B101,'BAZA DANYCH'!$T:$T,W$96),0)</f>
        <v>0</v>
      </c>
      <c r="X101" s="250">
        <f>IFERROR(AVERAGEIFS('BAZA DANYCH'!$AB:$AB,'BAZA DANYCH'!$A:$A,$B101,'BAZA DANYCH'!$T:$T,X$96),0)</f>
        <v>0</v>
      </c>
      <c r="Y101" s="250">
        <f>IFERROR(AVERAGEIFS('BAZA DANYCH'!$AB:$AB,'BAZA DANYCH'!$A:$A,$B101,'BAZA DANYCH'!$T:$T,Y$96),0)</f>
        <v>0.10909090909090909</v>
      </c>
      <c r="Z101" s="250">
        <f>IFERROR(AVERAGEIFS('BAZA DANYCH'!$AB:$AB,'BAZA DANYCH'!$A:$A,$B101,'BAZA DANYCH'!$T:$T,Z$96),0)</f>
        <v>0</v>
      </c>
      <c r="AA101" s="250">
        <f>IFERROR(AVERAGEIFS('BAZA DANYCH'!$AB:$AB,'BAZA DANYCH'!$A:$A,$B101,'BAZA DANYCH'!$T:$T,AA$96),0)</f>
        <v>0.10909090909090909</v>
      </c>
      <c r="AB101" s="250">
        <f>IFERROR(AVERAGEIFS('BAZA DANYCH'!$AB:$AB,'BAZA DANYCH'!$A:$A,$B101,'BAZA DANYCH'!$T:$T,AB$96),0)</f>
        <v>0</v>
      </c>
      <c r="AC101" s="250">
        <f>IFERROR(AVERAGEIFS('BAZA DANYCH'!$AB:$AB,'BAZA DANYCH'!$A:$A,$B101,'BAZA DANYCH'!$T:$T,AC$96),0)</f>
        <v>0</v>
      </c>
      <c r="AD101" s="250">
        <f>IFERROR(AVERAGEIFS('BAZA DANYCH'!$AB:$AB,'BAZA DANYCH'!$A:$A,$B101,'BAZA DANYCH'!$T:$T,AD$96),0)</f>
        <v>0</v>
      </c>
      <c r="AE101" s="250">
        <f>IFERROR(AVERAGEIFS('BAZA DANYCH'!$AB:$AB,'BAZA DANYCH'!$A:$A,$B101,'BAZA DANYCH'!$T:$T,AE$96),0)</f>
        <v>0</v>
      </c>
      <c r="AF101" s="250">
        <f>IFERROR(AVERAGEIFS('BAZA DANYCH'!$AB:$AB,'BAZA DANYCH'!$A:$A,$B101,'BAZA DANYCH'!$T:$T,AF$96),0)</f>
        <v>0</v>
      </c>
      <c r="AG101" s="250">
        <f>IFERROR(AVERAGEIFS('BAZA DANYCH'!$AB:$AB,'BAZA DANYCH'!$A:$A,$B101,'BAZA DANYCH'!$T:$T,AG$96),0)</f>
        <v>0</v>
      </c>
      <c r="AH101" s="250">
        <f>IFERROR(AVERAGEIFS('BAZA DANYCH'!$AB:$AB,'BAZA DANYCH'!$A:$A,$B101,'BAZA DANYCH'!$T:$T,AH$96),0)</f>
        <v>0</v>
      </c>
      <c r="AI101" s="250">
        <f>IFERROR(AVERAGEIFS('BAZA DANYCH'!$AB:$AB,'BAZA DANYCH'!$A:$A,$B101,'BAZA DANYCH'!$T:$T,AI$96),0)</f>
        <v>0</v>
      </c>
    </row>
    <row r="102" spans="1:35" x14ac:dyDescent="0.2">
      <c r="B102" s="81" t="s">
        <v>129</v>
      </c>
      <c r="C102" s="242">
        <f>IFERROR(AVERAGEIFS('BAZA DANYCH'!$AB:$AB,'BAZA DANYCH'!$A:$A,$B102),0)</f>
        <v>0.24619834710743801</v>
      </c>
      <c r="D102" s="250">
        <f>IFERROR(AVERAGEIFS('BAZA DANYCH'!$AB:$AB,'BAZA DANYCH'!$A:$A,$B102,'BAZA DANYCH'!$T:$T,D$96),0)</f>
        <v>0</v>
      </c>
      <c r="E102" s="250">
        <f>IFERROR(AVERAGEIFS('BAZA DANYCH'!$AB:$AB,'BAZA DANYCH'!$A:$A,$B102,'BAZA DANYCH'!$T:$T,E$96),0)</f>
        <v>3.6363636363636362E-2</v>
      </c>
      <c r="F102" s="250">
        <f>IFERROR(AVERAGEIFS('BAZA DANYCH'!$AB:$AB,'BAZA DANYCH'!$A:$A,$B102,'BAZA DANYCH'!$T:$T,F$96),0)</f>
        <v>5.4545454545454543E-2</v>
      </c>
      <c r="G102" s="250">
        <f>IFERROR(AVERAGEIFS('BAZA DANYCH'!$AB:$AB,'BAZA DANYCH'!$A:$A,$B102,'BAZA DANYCH'!$T:$T,G$96),0)</f>
        <v>0</v>
      </c>
      <c r="H102" s="250">
        <f>IFERROR(AVERAGEIFS('BAZA DANYCH'!$AB:$AB,'BAZA DANYCH'!$A:$A,$B102,'BAZA DANYCH'!$T:$T,H$96),0)</f>
        <v>0.10303030303030303</v>
      </c>
      <c r="I102" s="250">
        <f>IFERROR(AVERAGEIFS('BAZA DANYCH'!$AB:$AB,'BAZA DANYCH'!$A:$A,$B102,'BAZA DANYCH'!$T:$T,I$96),0)</f>
        <v>0.36262626262626252</v>
      </c>
      <c r="J102" s="250">
        <f>IFERROR(AVERAGEIFS('BAZA DANYCH'!$AB:$AB,'BAZA DANYCH'!$A:$A,$B102,'BAZA DANYCH'!$T:$T,J$96),0)</f>
        <v>0</v>
      </c>
      <c r="K102" s="250">
        <f>IFERROR(AVERAGEIFS('BAZA DANYCH'!$AB:$AB,'BAZA DANYCH'!$A:$A,$B102,'BAZA DANYCH'!$T:$T,K$96),0)</f>
        <v>0.10909090909090909</v>
      </c>
      <c r="L102" s="250">
        <f>IFERROR(AVERAGEIFS('BAZA DANYCH'!$AB:$AB,'BAZA DANYCH'!$A:$A,$B102,'BAZA DANYCH'!$T:$T,L$96),0)</f>
        <v>0.50909090909090904</v>
      </c>
      <c r="M102" s="250">
        <f>IFERROR(AVERAGEIFS('BAZA DANYCH'!$AB:$AB,'BAZA DANYCH'!$A:$A,$B102,'BAZA DANYCH'!$T:$T,M$96),0)</f>
        <v>0</v>
      </c>
      <c r="N102" s="250">
        <f>IFERROR(AVERAGEIFS('BAZA DANYCH'!$AB:$AB,'BAZA DANYCH'!$A:$A,$B102,'BAZA DANYCH'!$T:$T,N$96),0)</f>
        <v>0</v>
      </c>
      <c r="O102" s="250">
        <f>IFERROR(AVERAGEIFS('BAZA DANYCH'!$AB:$AB,'BAZA DANYCH'!$A:$A,$B102,'BAZA DANYCH'!$T:$T,O$96),0)</f>
        <v>0</v>
      </c>
      <c r="P102" s="250">
        <f>IFERROR(AVERAGEIFS('BAZA DANYCH'!$AB:$AB,'BAZA DANYCH'!$A:$A,$B102,'BAZA DANYCH'!$T:$T,P$96),0)</f>
        <v>0.4068181818181818</v>
      </c>
      <c r="Q102" s="250">
        <f>IFERROR(AVERAGEIFS('BAZA DANYCH'!$AB:$AB,'BAZA DANYCH'!$A:$A,$B102,'BAZA DANYCH'!$T:$T,Q$96),0)</f>
        <v>0.50909090909090904</v>
      </c>
      <c r="R102" s="250">
        <f>IFERROR(AVERAGEIFS('BAZA DANYCH'!$AB:$AB,'BAZA DANYCH'!$A:$A,$B102,'BAZA DANYCH'!$T:$T,R$96),0)</f>
        <v>0.10909090909090909</v>
      </c>
      <c r="S102" s="250">
        <f>IFERROR(AVERAGEIFS('BAZA DANYCH'!$AB:$AB,'BAZA DANYCH'!$A:$A,$B102,'BAZA DANYCH'!$T:$T,S$96),0)</f>
        <v>0</v>
      </c>
      <c r="T102" s="250">
        <f>IFERROR(AVERAGEIFS('BAZA DANYCH'!$AB:$AB,'BAZA DANYCH'!$A:$A,$B102,'BAZA DANYCH'!$T:$T,T$96),0)</f>
        <v>0.10909090909090909</v>
      </c>
      <c r="U102" s="250">
        <f>IFERROR(AVERAGEIFS('BAZA DANYCH'!$AB:$AB,'BAZA DANYCH'!$A:$A,$B102,'BAZA DANYCH'!$T:$T,U$96),0)</f>
        <v>0</v>
      </c>
      <c r="V102" s="250">
        <f>IFERROR(AVERAGEIFS('BAZA DANYCH'!$AB:$AB,'BAZA DANYCH'!$A:$A,$B102,'BAZA DANYCH'!$T:$T,V$96),0)</f>
        <v>0.37575757575757573</v>
      </c>
      <c r="W102" s="250">
        <f>IFERROR(AVERAGEIFS('BAZA DANYCH'!$AB:$AB,'BAZA DANYCH'!$A:$A,$B102,'BAZA DANYCH'!$T:$T,W$96),0)</f>
        <v>0.23454545454545453</v>
      </c>
      <c r="X102" s="250">
        <f>IFERROR(AVERAGEIFS('BAZA DANYCH'!$AB:$AB,'BAZA DANYCH'!$A:$A,$B102,'BAZA DANYCH'!$T:$T,X$96),0)</f>
        <v>0.10909090909090909</v>
      </c>
      <c r="Y102" s="250">
        <f>IFERROR(AVERAGEIFS('BAZA DANYCH'!$AB:$AB,'BAZA DANYCH'!$A:$A,$B102,'BAZA DANYCH'!$T:$T,Y$96),0)</f>
        <v>0.10909090909090909</v>
      </c>
      <c r="Z102" s="250">
        <f>IFERROR(AVERAGEIFS('BAZA DANYCH'!$AB:$AB,'BAZA DANYCH'!$A:$A,$B102,'BAZA DANYCH'!$T:$T,Z$96),0)</f>
        <v>7.2727272727272724E-2</v>
      </c>
      <c r="AA102" s="250">
        <f>IFERROR(AVERAGEIFS('BAZA DANYCH'!$AB:$AB,'BAZA DANYCH'!$A:$A,$B102,'BAZA DANYCH'!$T:$T,AA$96),0)</f>
        <v>0.20606060606060606</v>
      </c>
      <c r="AB102" s="250">
        <f>IFERROR(AVERAGEIFS('BAZA DANYCH'!$AB:$AB,'BAZA DANYCH'!$A:$A,$B102,'BAZA DANYCH'!$T:$T,AB$96),0)</f>
        <v>0</v>
      </c>
      <c r="AC102" s="250">
        <f>IFERROR(AVERAGEIFS('BAZA DANYCH'!$AB:$AB,'BAZA DANYCH'!$A:$A,$B102,'BAZA DANYCH'!$T:$T,AC$96),0)</f>
        <v>0</v>
      </c>
      <c r="AD102" s="250">
        <f>IFERROR(AVERAGEIFS('BAZA DANYCH'!$AB:$AB,'BAZA DANYCH'!$A:$A,$B102,'BAZA DANYCH'!$T:$T,AD$96),0)</f>
        <v>0</v>
      </c>
      <c r="AE102" s="250">
        <f>IFERROR(AVERAGEIFS('BAZA DANYCH'!$AB:$AB,'BAZA DANYCH'!$A:$A,$B102,'BAZA DANYCH'!$T:$T,AE$96),0)</f>
        <v>0</v>
      </c>
      <c r="AF102" s="250">
        <f>IFERROR(AVERAGEIFS('BAZA DANYCH'!$AB:$AB,'BAZA DANYCH'!$A:$A,$B102,'BAZA DANYCH'!$T:$T,AF$96),0)</f>
        <v>0.45454545454545453</v>
      </c>
      <c r="AG102" s="250">
        <f>IFERROR(AVERAGEIFS('BAZA DANYCH'!$AB:$AB,'BAZA DANYCH'!$A:$A,$B102,'BAZA DANYCH'!$T:$T,AG$96),0)</f>
        <v>0</v>
      </c>
      <c r="AH102" s="250">
        <f>IFERROR(AVERAGEIFS('BAZA DANYCH'!$AB:$AB,'BAZA DANYCH'!$A:$A,$B102,'BAZA DANYCH'!$T:$T,AH$96),0)</f>
        <v>0</v>
      </c>
      <c r="AI102" s="250">
        <f>IFERROR(AVERAGEIFS('BAZA DANYCH'!$AB:$AB,'BAZA DANYCH'!$A:$A,$B102,'BAZA DANYCH'!$T:$T,AI$96),0)</f>
        <v>0</v>
      </c>
    </row>
    <row r="103" spans="1:35" x14ac:dyDescent="0.2">
      <c r="B103" s="81" t="s">
        <v>242</v>
      </c>
      <c r="C103" s="242">
        <f>IFERROR(AVERAGEIFS('BAZA DANYCH'!$AB:$AB,'BAZA DANYCH'!$A:$A,$B103),0)</f>
        <v>0.26580671580671578</v>
      </c>
      <c r="D103" s="250">
        <f>IFERROR(AVERAGEIFS('BAZA DANYCH'!$AB:$AB,'BAZA DANYCH'!$A:$A,$B103,'BAZA DANYCH'!$T:$T,D$96),0)</f>
        <v>0.9</v>
      </c>
      <c r="E103" s="250">
        <f>IFERROR(AVERAGEIFS('BAZA DANYCH'!$AB:$AB,'BAZA DANYCH'!$A:$A,$B103,'BAZA DANYCH'!$T:$T,E$96),0)</f>
        <v>0.25227272727272726</v>
      </c>
      <c r="F103" s="250">
        <f>IFERROR(AVERAGEIFS('BAZA DANYCH'!$AB:$AB,'BAZA DANYCH'!$A:$A,$B103,'BAZA DANYCH'!$T:$T,F$96),0)</f>
        <v>0.10454545454545455</v>
      </c>
      <c r="G103" s="250">
        <f>IFERROR(AVERAGEIFS('BAZA DANYCH'!$AB:$AB,'BAZA DANYCH'!$A:$A,$B103,'BAZA DANYCH'!$T:$T,G$96),0)</f>
        <v>0.1787878787878788</v>
      </c>
      <c r="H103" s="250">
        <f>IFERROR(AVERAGEIFS('BAZA DANYCH'!$AB:$AB,'BAZA DANYCH'!$A:$A,$B103,'BAZA DANYCH'!$T:$T,H$96),0)</f>
        <v>8.9393939393939401E-2</v>
      </c>
      <c r="I103" s="250">
        <f>IFERROR(AVERAGEIFS('BAZA DANYCH'!$AB:$AB,'BAZA DANYCH'!$A:$A,$B103,'BAZA DANYCH'!$T:$T,I$96),0)</f>
        <v>0.05</v>
      </c>
      <c r="J103" s="250">
        <f>IFERROR(AVERAGEIFS('BAZA DANYCH'!$AB:$AB,'BAZA DANYCH'!$A:$A,$B103,'BAZA DANYCH'!$T:$T,J$96),0)</f>
        <v>0.46666666666666662</v>
      </c>
      <c r="K103" s="250">
        <f>IFERROR(AVERAGEIFS('BAZA DANYCH'!$AB:$AB,'BAZA DANYCH'!$A:$A,$B103,'BAZA DANYCH'!$T:$T,K$96),0)</f>
        <v>0.41079545454545452</v>
      </c>
      <c r="L103" s="250">
        <f>IFERROR(AVERAGEIFS('BAZA DANYCH'!$AB:$AB,'BAZA DANYCH'!$A:$A,$B103,'BAZA DANYCH'!$T:$T,L$96),0)</f>
        <v>0.20259740259740261</v>
      </c>
      <c r="M103" s="250">
        <f>IFERROR(AVERAGEIFS('BAZA DANYCH'!$AB:$AB,'BAZA DANYCH'!$A:$A,$B103,'BAZA DANYCH'!$T:$T,M$96),0)</f>
        <v>0.17954545454545454</v>
      </c>
      <c r="N103" s="250">
        <f>IFERROR(AVERAGEIFS('BAZA DANYCH'!$AB:$AB,'BAZA DANYCH'!$A:$A,$B103,'BAZA DANYCH'!$T:$T,N$96),0)</f>
        <v>0.125</v>
      </c>
      <c r="O103" s="250">
        <f>IFERROR(AVERAGEIFS('BAZA DANYCH'!$AB:$AB,'BAZA DANYCH'!$A:$A,$B103,'BAZA DANYCH'!$T:$T,O$96),0)</f>
        <v>0.1</v>
      </c>
      <c r="P103" s="250">
        <f>IFERROR(AVERAGEIFS('BAZA DANYCH'!$AB:$AB,'BAZA DANYCH'!$A:$A,$B103,'BAZA DANYCH'!$T:$T,P$96),0)</f>
        <v>0</v>
      </c>
      <c r="Q103" s="250">
        <f>IFERROR(AVERAGEIFS('BAZA DANYCH'!$AB:$AB,'BAZA DANYCH'!$A:$A,$B103,'BAZA DANYCH'!$T:$T,Q$96),0)</f>
        <v>0.45</v>
      </c>
      <c r="R103" s="250">
        <f>IFERROR(AVERAGEIFS('BAZA DANYCH'!$AB:$AB,'BAZA DANYCH'!$A:$A,$B103,'BAZA DANYCH'!$T:$T,R$96),0)</f>
        <v>0</v>
      </c>
      <c r="S103" s="250">
        <f>IFERROR(AVERAGEIFS('BAZA DANYCH'!$AB:$AB,'BAZA DANYCH'!$A:$A,$B103,'BAZA DANYCH'!$T:$T,S$96),0)</f>
        <v>0</v>
      </c>
      <c r="T103" s="250">
        <f>IFERROR(AVERAGEIFS('BAZA DANYCH'!$AB:$AB,'BAZA DANYCH'!$A:$A,$B103,'BAZA DANYCH'!$T:$T,T$96),0)</f>
        <v>0.5</v>
      </c>
      <c r="U103" s="250">
        <f>IFERROR(AVERAGEIFS('BAZA DANYCH'!$AB:$AB,'BAZA DANYCH'!$A:$A,$B103,'BAZA DANYCH'!$T:$T,U$96),0)</f>
        <v>0.50909090909090904</v>
      </c>
      <c r="V103" s="250">
        <f>IFERROR(AVERAGEIFS('BAZA DANYCH'!$AB:$AB,'BAZA DANYCH'!$A:$A,$B103,'BAZA DANYCH'!$T:$T,V$96),0)</f>
        <v>0.50606060606060599</v>
      </c>
      <c r="W103" s="250">
        <f>IFERROR(AVERAGEIFS('BAZA DANYCH'!$AB:$AB,'BAZA DANYCH'!$A:$A,$B103,'BAZA DANYCH'!$T:$T,W$96),0)</f>
        <v>0.40181818181818185</v>
      </c>
      <c r="X103" s="250">
        <f>IFERROR(AVERAGEIFS('BAZA DANYCH'!$AB:$AB,'BAZA DANYCH'!$A:$A,$B103,'BAZA DANYCH'!$T:$T,X$96),0)</f>
        <v>0.24204545454545456</v>
      </c>
      <c r="Y103" s="250">
        <f>IFERROR(AVERAGEIFS('BAZA DANYCH'!$AB:$AB,'BAZA DANYCH'!$A:$A,$B103,'BAZA DANYCH'!$T:$T,Y$96),0)</f>
        <v>0.37537878787878781</v>
      </c>
      <c r="Z103" s="250">
        <f>IFERROR(AVERAGEIFS('BAZA DANYCH'!$AB:$AB,'BAZA DANYCH'!$A:$A,$B103,'BAZA DANYCH'!$T:$T,Z$96),0)</f>
        <v>0.10303030303030303</v>
      </c>
      <c r="AA103" s="250">
        <f>IFERROR(AVERAGEIFS('BAZA DANYCH'!$AB:$AB,'BAZA DANYCH'!$A:$A,$B103,'BAZA DANYCH'!$T:$T,AA$96),0)</f>
        <v>0.16969696969696968</v>
      </c>
      <c r="AB103" s="250">
        <f>IFERROR(AVERAGEIFS('BAZA DANYCH'!$AB:$AB,'BAZA DANYCH'!$A:$A,$B103,'BAZA DANYCH'!$T:$T,AB$96),0)</f>
        <v>0.39090909090909093</v>
      </c>
      <c r="AC103" s="250">
        <f>IFERROR(AVERAGEIFS('BAZA DANYCH'!$AB:$AB,'BAZA DANYCH'!$A:$A,$B103,'BAZA DANYCH'!$T:$T,AC$96),0)</f>
        <v>6.363636363636363E-2</v>
      </c>
      <c r="AD103" s="250">
        <f>IFERROR(AVERAGEIFS('BAZA DANYCH'!$AB:$AB,'BAZA DANYCH'!$A:$A,$B103,'BAZA DANYCH'!$T:$T,AD$96),0)</f>
        <v>0.10303030303030303</v>
      </c>
      <c r="AE103" s="250">
        <f>IFERROR(AVERAGEIFS('BAZA DANYCH'!$AB:$AB,'BAZA DANYCH'!$A:$A,$B103,'BAZA DANYCH'!$T:$T,AE$96),0)</f>
        <v>7.2727272727272724E-2</v>
      </c>
      <c r="AF103" s="250">
        <f>IFERROR(AVERAGEIFS('BAZA DANYCH'!$AB:$AB,'BAZA DANYCH'!$A:$A,$B103,'BAZA DANYCH'!$T:$T,AF$96),0)</f>
        <v>0.37727272727272726</v>
      </c>
      <c r="AG103" s="250">
        <f>IFERROR(AVERAGEIFS('BAZA DANYCH'!$AB:$AB,'BAZA DANYCH'!$A:$A,$B103,'BAZA DANYCH'!$T:$T,AG$96),0)</f>
        <v>0</v>
      </c>
      <c r="AH103" s="250">
        <f>IFERROR(AVERAGEIFS('BAZA DANYCH'!$AB:$AB,'BAZA DANYCH'!$A:$A,$B103,'BAZA DANYCH'!$T:$T,AH$96),0)</f>
        <v>0.46181818181818179</v>
      </c>
      <c r="AI103" s="250">
        <f>IFERROR(AVERAGEIFS('BAZA DANYCH'!$AB:$AB,'BAZA DANYCH'!$A:$A,$B103,'BAZA DANYCH'!$T:$T,AI$96),0)</f>
        <v>0.50454545454545452</v>
      </c>
    </row>
    <row r="104" spans="1:35" x14ac:dyDescent="0.2">
      <c r="B104" s="81" t="s">
        <v>275</v>
      </c>
      <c r="C104" s="242">
        <f>IFERROR(AVERAGEIFS('BAZA DANYCH'!$AB:$AB,'BAZA DANYCH'!$A:$A,$B104),0)</f>
        <v>0.52504669987546704</v>
      </c>
      <c r="D104" s="250">
        <f>IFERROR(AVERAGEIFS('BAZA DANYCH'!$AB:$AB,'BAZA DANYCH'!$A:$A,$B104,'BAZA DANYCH'!$T:$T,D$96),0)</f>
        <v>0.42909090909090902</v>
      </c>
      <c r="E104" s="250">
        <f>IFERROR(AVERAGEIFS('BAZA DANYCH'!$AB:$AB,'BAZA DANYCH'!$A:$A,$B104,'BAZA DANYCH'!$T:$T,E$96),0)</f>
        <v>0.43787878787878792</v>
      </c>
      <c r="F104" s="250">
        <f>IFERROR(AVERAGEIFS('BAZA DANYCH'!$AB:$AB,'BAZA DANYCH'!$A:$A,$B104,'BAZA DANYCH'!$T:$T,F$96),0)</f>
        <v>0.64090909090909087</v>
      </c>
      <c r="G104" s="250">
        <f>IFERROR(AVERAGEIFS('BAZA DANYCH'!$AB:$AB,'BAZA DANYCH'!$A:$A,$B104,'BAZA DANYCH'!$T:$T,G$96),0)</f>
        <v>0.50454545454545452</v>
      </c>
      <c r="H104" s="250">
        <f>IFERROR(AVERAGEIFS('BAZA DANYCH'!$AB:$AB,'BAZA DANYCH'!$A:$A,$B104,'BAZA DANYCH'!$T:$T,H$96),0)</f>
        <v>0.30909090909090908</v>
      </c>
      <c r="I104" s="250">
        <f>IFERROR(AVERAGEIFS('BAZA DANYCH'!$AB:$AB,'BAZA DANYCH'!$A:$A,$B104,'BAZA DANYCH'!$T:$T,I$96),0)</f>
        <v>0.70909090909090899</v>
      </c>
      <c r="J104" s="250">
        <f>IFERROR(AVERAGEIFS('BAZA DANYCH'!$AB:$AB,'BAZA DANYCH'!$A:$A,$B104,'BAZA DANYCH'!$T:$T,J$96),0)</f>
        <v>0.45340909090909087</v>
      </c>
      <c r="K104" s="250">
        <f>IFERROR(AVERAGEIFS('BAZA DANYCH'!$AB:$AB,'BAZA DANYCH'!$A:$A,$B104,'BAZA DANYCH'!$T:$T,K$96),0)</f>
        <v>0.90909090909090906</v>
      </c>
      <c r="L104" s="250">
        <f>IFERROR(AVERAGEIFS('BAZA DANYCH'!$AB:$AB,'BAZA DANYCH'!$A:$A,$B104,'BAZA DANYCH'!$T:$T,L$96),0)</f>
        <v>0.70454545454545459</v>
      </c>
      <c r="M104" s="250">
        <f>IFERROR(AVERAGEIFS('BAZA DANYCH'!$AB:$AB,'BAZA DANYCH'!$A:$A,$B104,'BAZA DANYCH'!$T:$T,M$96),0)</f>
        <v>0.50909090909090904</v>
      </c>
      <c r="N104" s="250">
        <f>IFERROR(AVERAGEIFS('BAZA DANYCH'!$AB:$AB,'BAZA DANYCH'!$A:$A,$B104,'BAZA DANYCH'!$T:$T,N$96),0)</f>
        <v>0.56363636363636371</v>
      </c>
      <c r="O104" s="250">
        <f>IFERROR(AVERAGEIFS('BAZA DANYCH'!$AB:$AB,'BAZA DANYCH'!$A:$A,$B104,'BAZA DANYCH'!$T:$T,O$96),0)</f>
        <v>0.50779220779220768</v>
      </c>
      <c r="P104" s="250">
        <f>IFERROR(AVERAGEIFS('BAZA DANYCH'!$AB:$AB,'BAZA DANYCH'!$A:$A,$B104,'BAZA DANYCH'!$T:$T,P$96),0)</f>
        <v>0.4068181818181818</v>
      </c>
      <c r="Q104" s="250">
        <f>IFERROR(AVERAGEIFS('BAZA DANYCH'!$AB:$AB,'BAZA DANYCH'!$A:$A,$B104,'BAZA DANYCH'!$T:$T,Q$96),0)</f>
        <v>0.57121212121212117</v>
      </c>
      <c r="R104" s="250">
        <f>IFERROR(AVERAGEIFS('BAZA DANYCH'!$AB:$AB,'BAZA DANYCH'!$A:$A,$B104,'BAZA DANYCH'!$T:$T,R$96),0)</f>
        <v>0.10909090909090909</v>
      </c>
      <c r="S104" s="250">
        <f>IFERROR(AVERAGEIFS('BAZA DANYCH'!$AB:$AB,'BAZA DANYCH'!$A:$A,$B104,'BAZA DANYCH'!$T:$T,S$96),0)</f>
        <v>0.1672727272727273</v>
      </c>
      <c r="T104" s="250">
        <f>IFERROR(AVERAGEIFS('BAZA DANYCH'!$AB:$AB,'BAZA DANYCH'!$A:$A,$B104,'BAZA DANYCH'!$T:$T,T$96),0)</f>
        <v>0</v>
      </c>
      <c r="U104" s="250">
        <f>IFERROR(AVERAGEIFS('BAZA DANYCH'!$AB:$AB,'BAZA DANYCH'!$A:$A,$B104,'BAZA DANYCH'!$T:$T,U$96),0)</f>
        <v>0.29090909090909089</v>
      </c>
      <c r="V104" s="250">
        <f>IFERROR(AVERAGEIFS('BAZA DANYCH'!$AB:$AB,'BAZA DANYCH'!$A:$A,$B104,'BAZA DANYCH'!$T:$T,V$96),0)</f>
        <v>0.6633838383838383</v>
      </c>
      <c r="W104" s="250">
        <f>IFERROR(AVERAGEIFS('BAZA DANYCH'!$AB:$AB,'BAZA DANYCH'!$A:$A,$B104,'BAZA DANYCH'!$T:$T,W$96),0)</f>
        <v>0.50454545454545452</v>
      </c>
      <c r="X104" s="250">
        <f>IFERROR(AVERAGEIFS('BAZA DANYCH'!$AB:$AB,'BAZA DANYCH'!$A:$A,$B104,'BAZA DANYCH'!$T:$T,X$96),0)</f>
        <v>0.59053030303030296</v>
      </c>
      <c r="Y104" s="250">
        <f>IFERROR(AVERAGEIFS('BAZA DANYCH'!$AB:$AB,'BAZA DANYCH'!$A:$A,$B104,'BAZA DANYCH'!$T:$T,Y$96),0)</f>
        <v>1</v>
      </c>
      <c r="Z104" s="250">
        <f>IFERROR(AVERAGEIFS('BAZA DANYCH'!$AB:$AB,'BAZA DANYCH'!$A:$A,$B104,'BAZA DANYCH'!$T:$T,Z$96),0)</f>
        <v>0.5193181818181819</v>
      </c>
      <c r="AA104" s="250">
        <f>IFERROR(AVERAGEIFS('BAZA DANYCH'!$AB:$AB,'BAZA DANYCH'!$A:$A,$B104,'BAZA DANYCH'!$T:$T,AA$96),0)</f>
        <v>0.48181818181818176</v>
      </c>
      <c r="AB104" s="250">
        <f>IFERROR(AVERAGEIFS('BAZA DANYCH'!$AB:$AB,'BAZA DANYCH'!$A:$A,$B104,'BAZA DANYCH'!$T:$T,AB$96),0)</f>
        <v>0.10909090909090909</v>
      </c>
      <c r="AC104" s="250">
        <f>IFERROR(AVERAGEIFS('BAZA DANYCH'!$AB:$AB,'BAZA DANYCH'!$A:$A,$B104,'BAZA DANYCH'!$T:$T,AC$96),0)</f>
        <v>0.75454545454545452</v>
      </c>
      <c r="AD104" s="250">
        <f>IFERROR(AVERAGEIFS('BAZA DANYCH'!$AB:$AB,'BAZA DANYCH'!$A:$A,$B104,'BAZA DANYCH'!$T:$T,AD$96),0)</f>
        <v>0.84727272727272729</v>
      </c>
      <c r="AE104" s="250">
        <f>IFERROR(AVERAGEIFS('BAZA DANYCH'!$AB:$AB,'BAZA DANYCH'!$A:$A,$B104,'BAZA DANYCH'!$T:$T,AE$96),0)</f>
        <v>0.10606060606060606</v>
      </c>
      <c r="AF104" s="250">
        <f>IFERROR(AVERAGEIFS('BAZA DANYCH'!$AB:$AB,'BAZA DANYCH'!$A:$A,$B104,'BAZA DANYCH'!$T:$T,AF$96),0)</f>
        <v>0.50909090909090904</v>
      </c>
      <c r="AG104" s="250">
        <f>IFERROR(AVERAGEIFS('BAZA DANYCH'!$AB:$AB,'BAZA DANYCH'!$A:$A,$B104,'BAZA DANYCH'!$T:$T,AG$96),0)</f>
        <v>0.50681818181818183</v>
      </c>
      <c r="AH104" s="250">
        <f>IFERROR(AVERAGEIFS('BAZA DANYCH'!$AB:$AB,'BAZA DANYCH'!$A:$A,$B104,'BAZA DANYCH'!$T:$T,AH$96),0)</f>
        <v>0.64242424242424234</v>
      </c>
      <c r="AI104" s="250">
        <f>IFERROR(AVERAGEIFS('BAZA DANYCH'!$AB:$AB,'BAZA DANYCH'!$A:$A,$B104,'BAZA DANYCH'!$T:$T,AI$96),0)</f>
        <v>0.20606060606060606</v>
      </c>
    </row>
    <row r="105" spans="1:35" x14ac:dyDescent="0.2">
      <c r="B105" s="81" t="s">
        <v>131</v>
      </c>
      <c r="C105" s="242">
        <f>IFERROR(AVERAGEIFS('BAZA DANYCH'!$AB:$AB,'BAZA DANYCH'!$A:$A,$B105),0)</f>
        <v>0.35878447395301338</v>
      </c>
      <c r="D105" s="250">
        <f>IFERROR(AVERAGEIFS('BAZA DANYCH'!$AB:$AB,'BAZA DANYCH'!$A:$A,$B105,'BAZA DANYCH'!$T:$T,D$96),0)</f>
        <v>0.26331168831168827</v>
      </c>
      <c r="E105" s="250">
        <f>IFERROR(AVERAGEIFS('BAZA DANYCH'!$AB:$AB,'BAZA DANYCH'!$A:$A,$B105,'BAZA DANYCH'!$T:$T,E$96),0)</f>
        <v>0.10909090909090909</v>
      </c>
      <c r="F105" s="250">
        <f>IFERROR(AVERAGEIFS('BAZA DANYCH'!$AB:$AB,'BAZA DANYCH'!$A:$A,$B105,'BAZA DANYCH'!$T:$T,F$96),0)</f>
        <v>0.1</v>
      </c>
      <c r="G105" s="250">
        <f>IFERROR(AVERAGEIFS('BAZA DANYCH'!$AB:$AB,'BAZA DANYCH'!$A:$A,$B105,'BAZA DANYCH'!$T:$T,G$96),0)</f>
        <v>0.7727272727272726</v>
      </c>
      <c r="H105" s="250">
        <f>IFERROR(AVERAGEIFS('BAZA DANYCH'!$AB:$AB,'BAZA DANYCH'!$A:$A,$B105,'BAZA DANYCH'!$T:$T,H$96),0)</f>
        <v>0.41136363636363632</v>
      </c>
      <c r="I105" s="250">
        <f>IFERROR(AVERAGEIFS('BAZA DANYCH'!$AB:$AB,'BAZA DANYCH'!$A:$A,$B105,'BAZA DANYCH'!$T:$T,I$96),0)</f>
        <v>0.24166666666666667</v>
      </c>
      <c r="J105" s="250">
        <f>IFERROR(AVERAGEIFS('BAZA DANYCH'!$AB:$AB,'BAZA DANYCH'!$A:$A,$B105,'BAZA DANYCH'!$T:$T,J$96),0)</f>
        <v>0.36704545454545451</v>
      </c>
      <c r="K105" s="250">
        <f>IFERROR(AVERAGEIFS('BAZA DANYCH'!$AB:$AB,'BAZA DANYCH'!$A:$A,$B105,'BAZA DANYCH'!$T:$T,K$96),0)</f>
        <v>0.36249999999999999</v>
      </c>
      <c r="L105" s="250">
        <f>IFERROR(AVERAGEIFS('BAZA DANYCH'!$AB:$AB,'BAZA DANYCH'!$A:$A,$B105,'BAZA DANYCH'!$T:$T,L$96),0)</f>
        <v>0</v>
      </c>
      <c r="M105" s="250">
        <f>IFERROR(AVERAGEIFS('BAZA DANYCH'!$AB:$AB,'BAZA DANYCH'!$A:$A,$B105,'BAZA DANYCH'!$T:$T,M$96),0)</f>
        <v>0.56704545454545452</v>
      </c>
      <c r="N105" s="250">
        <f>IFERROR(AVERAGEIFS('BAZA DANYCH'!$AB:$AB,'BAZA DANYCH'!$A:$A,$B105,'BAZA DANYCH'!$T:$T,N$96),0)</f>
        <v>0</v>
      </c>
      <c r="O105" s="250">
        <f>IFERROR(AVERAGEIFS('BAZA DANYCH'!$AB:$AB,'BAZA DANYCH'!$A:$A,$B105,'BAZA DANYCH'!$T:$T,O$96),0)</f>
        <v>0.60681818181818181</v>
      </c>
      <c r="P105" s="250">
        <f>IFERROR(AVERAGEIFS('BAZA DANYCH'!$AB:$AB,'BAZA DANYCH'!$A:$A,$B105,'BAZA DANYCH'!$T:$T,P$96),0)</f>
        <v>0.51249999999999996</v>
      </c>
      <c r="Q105" s="250">
        <f>IFERROR(AVERAGEIFS('BAZA DANYCH'!$AB:$AB,'BAZA DANYCH'!$A:$A,$B105,'BAZA DANYCH'!$T:$T,Q$96),0)</f>
        <v>0.7</v>
      </c>
      <c r="R105" s="250">
        <f>IFERROR(AVERAGEIFS('BAZA DANYCH'!$AB:$AB,'BAZA DANYCH'!$A:$A,$B105,'BAZA DANYCH'!$T:$T,R$96),0)</f>
        <v>0.5</v>
      </c>
      <c r="S105" s="250">
        <f>IFERROR(AVERAGEIFS('BAZA DANYCH'!$AB:$AB,'BAZA DANYCH'!$A:$A,$B105,'BAZA DANYCH'!$T:$T,S$96),0)</f>
        <v>0.25</v>
      </c>
      <c r="T105" s="250">
        <f>IFERROR(AVERAGEIFS('BAZA DANYCH'!$AB:$AB,'BAZA DANYCH'!$A:$A,$B105,'BAZA DANYCH'!$T:$T,T$96),0)</f>
        <v>0.125</v>
      </c>
      <c r="U105" s="250">
        <f>IFERROR(AVERAGEIFS('BAZA DANYCH'!$AB:$AB,'BAZA DANYCH'!$A:$A,$B105,'BAZA DANYCH'!$T:$T,U$96),0)</f>
        <v>0.23352272727272727</v>
      </c>
      <c r="V105" s="250">
        <f>IFERROR(AVERAGEIFS('BAZA DANYCH'!$AB:$AB,'BAZA DANYCH'!$A:$A,$B105,'BAZA DANYCH'!$T:$T,V$96),0)</f>
        <v>0.3</v>
      </c>
      <c r="W105" s="250">
        <f>IFERROR(AVERAGEIFS('BAZA DANYCH'!$AB:$AB,'BAZA DANYCH'!$A:$A,$B105,'BAZA DANYCH'!$T:$T,W$96),0)</f>
        <v>0.11136363636363637</v>
      </c>
      <c r="X105" s="250">
        <f>IFERROR(AVERAGEIFS('BAZA DANYCH'!$AB:$AB,'BAZA DANYCH'!$A:$A,$B105,'BAZA DANYCH'!$T:$T,X$96),0)</f>
        <v>0.10303030303030303</v>
      </c>
      <c r="Y105" s="250">
        <f>IFERROR(AVERAGEIFS('BAZA DANYCH'!$AB:$AB,'BAZA DANYCH'!$A:$A,$B105,'BAZA DANYCH'!$T:$T,Y$96),0)</f>
        <v>0.30454545454545456</v>
      </c>
      <c r="Z105" s="250">
        <f>IFERROR(AVERAGEIFS('BAZA DANYCH'!$AB:$AB,'BAZA DANYCH'!$A:$A,$B105,'BAZA DANYCH'!$T:$T,Z$96),0)</f>
        <v>0.31969696969696965</v>
      </c>
      <c r="AA105" s="250">
        <f>IFERROR(AVERAGEIFS('BAZA DANYCH'!$AB:$AB,'BAZA DANYCH'!$A:$A,$B105,'BAZA DANYCH'!$T:$T,AA$96),0)</f>
        <v>0.5</v>
      </c>
      <c r="AB105" s="250">
        <f>IFERROR(AVERAGEIFS('BAZA DANYCH'!$AB:$AB,'BAZA DANYCH'!$A:$A,$B105,'BAZA DANYCH'!$T:$T,AB$96),0)</f>
        <v>0.34181818181818185</v>
      </c>
      <c r="AC105" s="250">
        <f>IFERROR(AVERAGEIFS('BAZA DANYCH'!$AB:$AB,'BAZA DANYCH'!$A:$A,$B105,'BAZA DANYCH'!$T:$T,AC$96),0)</f>
        <v>0.23939393939393941</v>
      </c>
      <c r="AD105" s="250">
        <f>IFERROR(AVERAGEIFS('BAZA DANYCH'!$AB:$AB,'BAZA DANYCH'!$A:$A,$B105,'BAZA DANYCH'!$T:$T,AD$96),0)</f>
        <v>0.57272727272727264</v>
      </c>
      <c r="AE105" s="250">
        <f>IFERROR(AVERAGEIFS('BAZA DANYCH'!$AB:$AB,'BAZA DANYCH'!$A:$A,$B105,'BAZA DANYCH'!$T:$T,AE$96),0)</f>
        <v>0.50454545454545452</v>
      </c>
      <c r="AF105" s="250">
        <f>IFERROR(AVERAGEIFS('BAZA DANYCH'!$AB:$AB,'BAZA DANYCH'!$A:$A,$B105,'BAZA DANYCH'!$T:$T,AF$96),0)</f>
        <v>0.1</v>
      </c>
      <c r="AG105" s="250">
        <f>IFERROR(AVERAGEIFS('BAZA DANYCH'!$AB:$AB,'BAZA DANYCH'!$A:$A,$B105,'BAZA DANYCH'!$T:$T,AG$96),0)</f>
        <v>0.23939393939393938</v>
      </c>
      <c r="AH105" s="250">
        <f>IFERROR(AVERAGEIFS('BAZA DANYCH'!$AB:$AB,'BAZA DANYCH'!$A:$A,$B105,'BAZA DANYCH'!$T:$T,AH$96),0)</f>
        <v>0.70909090909090899</v>
      </c>
      <c r="AI105" s="250">
        <f>IFERROR(AVERAGEIFS('BAZA DANYCH'!$AB:$AB,'BAZA DANYCH'!$A:$A,$B105,'BAZA DANYCH'!$T:$T,AI$96),0)</f>
        <v>0.41079545454545452</v>
      </c>
    </row>
    <row r="106" spans="1:35" x14ac:dyDescent="0.2">
      <c r="B106" s="81" t="s">
        <v>342</v>
      </c>
      <c r="C106" s="242">
        <f>IFERROR(AVERAGEIFS('BAZA DANYCH'!$AB:$AB,'BAZA DANYCH'!$A:$A,$B106),0)</f>
        <v>0.61481682496607848</v>
      </c>
      <c r="D106" s="250">
        <f>IFERROR(AVERAGEIFS('BAZA DANYCH'!$AB:$AB,'BAZA DANYCH'!$A:$A,$B106,'BAZA DANYCH'!$T:$T,D$96),0)</f>
        <v>0.5</v>
      </c>
      <c r="E106" s="250">
        <f>IFERROR(AVERAGEIFS('BAZA DANYCH'!$AB:$AB,'BAZA DANYCH'!$A:$A,$B106,'BAZA DANYCH'!$T:$T,E$96),0)</f>
        <v>0</v>
      </c>
      <c r="F106" s="250">
        <f>IFERROR(AVERAGEIFS('BAZA DANYCH'!$AB:$AB,'BAZA DANYCH'!$A:$A,$B106,'BAZA DANYCH'!$T:$T,F$96),0)</f>
        <v>0.97727272727272729</v>
      </c>
      <c r="G106" s="250">
        <f>IFERROR(AVERAGEIFS('BAZA DANYCH'!$AB:$AB,'BAZA DANYCH'!$A:$A,$B106,'BAZA DANYCH'!$T:$T,G$96),0)</f>
        <v>0.35</v>
      </c>
      <c r="H106" s="250">
        <f>IFERROR(AVERAGEIFS('BAZA DANYCH'!$AB:$AB,'BAZA DANYCH'!$A:$A,$B106,'BAZA DANYCH'!$T:$T,H$96),0)</f>
        <v>0.72499999999999998</v>
      </c>
      <c r="I106" s="250">
        <f>IFERROR(AVERAGEIFS('BAZA DANYCH'!$AB:$AB,'BAZA DANYCH'!$A:$A,$B106,'BAZA DANYCH'!$T:$T,I$96),0)</f>
        <v>0.6</v>
      </c>
      <c r="J106" s="250">
        <f>IFERROR(AVERAGEIFS('BAZA DANYCH'!$AB:$AB,'BAZA DANYCH'!$A:$A,$B106,'BAZA DANYCH'!$T:$T,J$96),0)</f>
        <v>6.9696969696969702E-2</v>
      </c>
      <c r="K106" s="250">
        <f>IFERROR(AVERAGEIFS('BAZA DANYCH'!$AB:$AB,'BAZA DANYCH'!$A:$A,$B106,'BAZA DANYCH'!$T:$T,K$96),0)</f>
        <v>0.50454545454545452</v>
      </c>
      <c r="L106" s="250">
        <f>IFERROR(AVERAGEIFS('BAZA DANYCH'!$AB:$AB,'BAZA DANYCH'!$A:$A,$B106,'BAZA DANYCH'!$T:$T,L$96),0)</f>
        <v>0.70454545454545459</v>
      </c>
      <c r="M106" s="250">
        <f>IFERROR(AVERAGEIFS('BAZA DANYCH'!$AB:$AB,'BAZA DANYCH'!$A:$A,$B106,'BAZA DANYCH'!$T:$T,M$96),0)</f>
        <v>0.60454545454545461</v>
      </c>
      <c r="N106" s="250">
        <f>IFERROR(AVERAGEIFS('BAZA DANYCH'!$AB:$AB,'BAZA DANYCH'!$A:$A,$B106,'BAZA DANYCH'!$T:$T,N$96),0)</f>
        <v>0.25454545454545452</v>
      </c>
      <c r="O106" s="250">
        <f>IFERROR(AVERAGEIFS('BAZA DANYCH'!$AB:$AB,'BAZA DANYCH'!$A:$A,$B106,'BAZA DANYCH'!$T:$T,O$96),0)</f>
        <v>0.70454545454545459</v>
      </c>
      <c r="P106" s="250">
        <f>IFERROR(AVERAGEIFS('BAZA DANYCH'!$AB:$AB,'BAZA DANYCH'!$A:$A,$B106,'BAZA DANYCH'!$T:$T,P$96),0)</f>
        <v>0.8</v>
      </c>
      <c r="Q106" s="250">
        <f>IFERROR(AVERAGEIFS('BAZA DANYCH'!$AB:$AB,'BAZA DANYCH'!$A:$A,$B106,'BAZA DANYCH'!$T:$T,Q$96),0)</f>
        <v>0.90909090909090906</v>
      </c>
      <c r="R106" s="250">
        <f>IFERROR(AVERAGEIFS('BAZA DANYCH'!$AB:$AB,'BAZA DANYCH'!$A:$A,$B106,'BAZA DANYCH'!$T:$T,R$96),0)</f>
        <v>0.5</v>
      </c>
      <c r="S106" s="250">
        <f>IFERROR(AVERAGEIFS('BAZA DANYCH'!$AB:$AB,'BAZA DANYCH'!$A:$A,$B106,'BAZA DANYCH'!$T:$T,S$96),0)</f>
        <v>0.9</v>
      </c>
      <c r="T106" s="250">
        <f>IFERROR(AVERAGEIFS('BAZA DANYCH'!$AB:$AB,'BAZA DANYCH'!$A:$A,$B106,'BAZA DANYCH'!$T:$T,T$96),0)</f>
        <v>0.36499999999999999</v>
      </c>
      <c r="U106" s="250">
        <f>IFERROR(AVERAGEIFS('BAZA DANYCH'!$AB:$AB,'BAZA DANYCH'!$A:$A,$B106,'BAZA DANYCH'!$T:$T,U$96),0)</f>
        <v>0.90909090909090906</v>
      </c>
      <c r="V106" s="250">
        <f>IFERROR(AVERAGEIFS('BAZA DANYCH'!$AB:$AB,'BAZA DANYCH'!$A:$A,$B106,'BAZA DANYCH'!$T:$T,V$96),0)</f>
        <v>0.62</v>
      </c>
      <c r="W106" s="250">
        <f>IFERROR(AVERAGEIFS('BAZA DANYCH'!$AB:$AB,'BAZA DANYCH'!$A:$A,$B106,'BAZA DANYCH'!$T:$T,W$96),0)</f>
        <v>1.1000000000000001</v>
      </c>
      <c r="X106" s="250">
        <f>IFERROR(AVERAGEIFS('BAZA DANYCH'!$AB:$AB,'BAZA DANYCH'!$A:$A,$B106,'BAZA DANYCH'!$T:$T,X$96),0)</f>
        <v>0.70454545454545459</v>
      </c>
      <c r="Y106" s="250">
        <f>IFERROR(AVERAGEIFS('BAZA DANYCH'!$AB:$AB,'BAZA DANYCH'!$A:$A,$B106,'BAZA DANYCH'!$T:$T,Y$96),0)</f>
        <v>0.20227272727272727</v>
      </c>
      <c r="Z106" s="250">
        <f>IFERROR(AVERAGEIFS('BAZA DANYCH'!$AB:$AB,'BAZA DANYCH'!$A:$A,$B106,'BAZA DANYCH'!$T:$T,Z$96),0)</f>
        <v>0.63636363636363635</v>
      </c>
      <c r="AA106" s="250">
        <f>IFERROR(AVERAGEIFS('BAZA DANYCH'!$AB:$AB,'BAZA DANYCH'!$A:$A,$B106,'BAZA DANYCH'!$T:$T,AA$96),0)</f>
        <v>0</v>
      </c>
      <c r="AB106" s="250">
        <f>IFERROR(AVERAGEIFS('BAZA DANYCH'!$AB:$AB,'BAZA DANYCH'!$A:$A,$B106,'BAZA DANYCH'!$T:$T,AB$96),0)</f>
        <v>0.6333333333333333</v>
      </c>
      <c r="AC106" s="250">
        <f>IFERROR(AVERAGEIFS('BAZA DANYCH'!$AB:$AB,'BAZA DANYCH'!$A:$A,$B106,'BAZA DANYCH'!$T:$T,AC$96),0)</f>
        <v>0.90909090909090906</v>
      </c>
      <c r="AD106" s="250">
        <f>IFERROR(AVERAGEIFS('BAZA DANYCH'!$AB:$AB,'BAZA DANYCH'!$A:$A,$B106,'BAZA DANYCH'!$T:$T,AD$96),0)</f>
        <v>0.70454545454545459</v>
      </c>
      <c r="AE106" s="250">
        <f>IFERROR(AVERAGEIFS('BAZA DANYCH'!$AB:$AB,'BAZA DANYCH'!$A:$A,$B106,'BAZA DANYCH'!$T:$T,AE$96),0)</f>
        <v>0.1</v>
      </c>
      <c r="AF106" s="250">
        <f>IFERROR(AVERAGEIFS('BAZA DANYCH'!$AB:$AB,'BAZA DANYCH'!$A:$A,$B106,'BAZA DANYCH'!$T:$T,AF$96),0)</f>
        <v>0.70606060606060606</v>
      </c>
      <c r="AG106" s="250">
        <f>IFERROR(AVERAGEIFS('BAZA DANYCH'!$AB:$AB,'BAZA DANYCH'!$A:$A,$B106,'BAZA DANYCH'!$T:$T,AG$96),0)</f>
        <v>0.1</v>
      </c>
      <c r="AH106" s="250">
        <f>IFERROR(AVERAGEIFS('BAZA DANYCH'!$AB:$AB,'BAZA DANYCH'!$A:$A,$B106,'BAZA DANYCH'!$T:$T,AH$96),0)</f>
        <v>1.0030303030303029</v>
      </c>
      <c r="AI106" s="250">
        <f>IFERROR(AVERAGEIFS('BAZA DANYCH'!$AB:$AB,'BAZA DANYCH'!$A:$A,$B106,'BAZA DANYCH'!$T:$T,AI$96),0)</f>
        <v>0.95454545454545459</v>
      </c>
    </row>
    <row r="107" spans="1:35" x14ac:dyDescent="0.2">
      <c r="B107" s="81" t="s">
        <v>364</v>
      </c>
      <c r="C107" s="242">
        <f>IFERROR(AVERAGEIFS('BAZA DANYCH'!$AB:$AB,'BAZA DANYCH'!$A:$A,$B107),0)</f>
        <v>0.40309917355371905</v>
      </c>
      <c r="D107" s="250">
        <f>IFERROR(AVERAGEIFS('BAZA DANYCH'!$AB:$AB,'BAZA DANYCH'!$A:$A,$B107,'BAZA DANYCH'!$T:$T,D$96),0)</f>
        <v>0.1</v>
      </c>
      <c r="E107" s="250">
        <f>IFERROR(AVERAGEIFS('BAZA DANYCH'!$AB:$AB,'BAZA DANYCH'!$A:$A,$B107,'BAZA DANYCH'!$T:$T,E$96),0)</f>
        <v>0.1</v>
      </c>
      <c r="F107" s="250">
        <f>IFERROR(AVERAGEIFS('BAZA DANYCH'!$AB:$AB,'BAZA DANYCH'!$A:$A,$B107,'BAZA DANYCH'!$T:$T,F$96),0)</f>
        <v>0</v>
      </c>
      <c r="G107" s="250">
        <f>IFERROR(AVERAGEIFS('BAZA DANYCH'!$AB:$AB,'BAZA DANYCH'!$A:$A,$B107,'BAZA DANYCH'!$T:$T,G$96),0)</f>
        <v>0.50909090909090904</v>
      </c>
      <c r="H107" s="250">
        <f>IFERROR(AVERAGEIFS('BAZA DANYCH'!$AB:$AB,'BAZA DANYCH'!$A:$A,$B107,'BAZA DANYCH'!$T:$T,H$96),0)</f>
        <v>0</v>
      </c>
      <c r="I107" s="250">
        <f>IFERROR(AVERAGEIFS('BAZA DANYCH'!$AB:$AB,'BAZA DANYCH'!$A:$A,$B107,'BAZA DANYCH'!$T:$T,I$96),0)</f>
        <v>0.1</v>
      </c>
      <c r="J107" s="250">
        <f>IFERROR(AVERAGEIFS('BAZA DANYCH'!$AB:$AB,'BAZA DANYCH'!$A:$A,$B107,'BAZA DANYCH'!$T:$T,J$96),0)</f>
        <v>6.9696969696969702E-2</v>
      </c>
      <c r="K107" s="250">
        <f>IFERROR(AVERAGEIFS('BAZA DANYCH'!$AB:$AB,'BAZA DANYCH'!$A:$A,$B107,'BAZA DANYCH'!$T:$T,K$96),0)</f>
        <v>0.5</v>
      </c>
      <c r="L107" s="250">
        <f>IFERROR(AVERAGEIFS('BAZA DANYCH'!$AB:$AB,'BAZA DANYCH'!$A:$A,$B107,'BAZA DANYCH'!$T:$T,L$96),0)</f>
        <v>0</v>
      </c>
      <c r="M107" s="250">
        <f>IFERROR(AVERAGEIFS('BAZA DANYCH'!$AB:$AB,'BAZA DANYCH'!$A:$A,$B107,'BAZA DANYCH'!$T:$T,M$96),0)</f>
        <v>0.1</v>
      </c>
      <c r="N107" s="250">
        <f>IFERROR(AVERAGEIFS('BAZA DANYCH'!$AB:$AB,'BAZA DANYCH'!$A:$A,$B107,'BAZA DANYCH'!$T:$T,N$96),0)</f>
        <v>0</v>
      </c>
      <c r="O107" s="250">
        <f>IFERROR(AVERAGEIFS('BAZA DANYCH'!$AB:$AB,'BAZA DANYCH'!$A:$A,$B107,'BAZA DANYCH'!$T:$T,O$96),0)</f>
        <v>0.10303030303030303</v>
      </c>
      <c r="P107" s="250">
        <f>IFERROR(AVERAGEIFS('BAZA DANYCH'!$AB:$AB,'BAZA DANYCH'!$A:$A,$B107,'BAZA DANYCH'!$T:$T,P$96),0)</f>
        <v>0.50303030303030305</v>
      </c>
      <c r="Q107" s="250">
        <f>IFERROR(AVERAGEIFS('BAZA DANYCH'!$AB:$AB,'BAZA DANYCH'!$A:$A,$B107,'BAZA DANYCH'!$T:$T,Q$96),0)</f>
        <v>0</v>
      </c>
      <c r="R107" s="250">
        <f>IFERROR(AVERAGEIFS('BAZA DANYCH'!$AB:$AB,'BAZA DANYCH'!$A:$A,$B107,'BAZA DANYCH'!$T:$T,R$96),0)</f>
        <v>0.24242424242424243</v>
      </c>
      <c r="S107" s="250">
        <f>IFERROR(AVERAGEIFS('BAZA DANYCH'!$AB:$AB,'BAZA DANYCH'!$A:$A,$B107,'BAZA DANYCH'!$T:$T,S$96),0)</f>
        <v>0</v>
      </c>
      <c r="T107" s="250">
        <f>IFERROR(AVERAGEIFS('BAZA DANYCH'!$AB:$AB,'BAZA DANYCH'!$A:$A,$B107,'BAZA DANYCH'!$T:$T,T$96),0)</f>
        <v>0.5</v>
      </c>
      <c r="U107" s="250">
        <f>IFERROR(AVERAGEIFS('BAZA DANYCH'!$AB:$AB,'BAZA DANYCH'!$A:$A,$B107,'BAZA DANYCH'!$T:$T,U$96),0)</f>
        <v>0.5</v>
      </c>
      <c r="V107" s="250">
        <f>IFERROR(AVERAGEIFS('BAZA DANYCH'!$AB:$AB,'BAZA DANYCH'!$A:$A,$B107,'BAZA DANYCH'!$T:$T,V$96),0)</f>
        <v>0.63939393939393929</v>
      </c>
      <c r="W107" s="250">
        <f>IFERROR(AVERAGEIFS('BAZA DANYCH'!$AB:$AB,'BAZA DANYCH'!$A:$A,$B107,'BAZA DANYCH'!$T:$T,W$96),0)</f>
        <v>0.50303030303030305</v>
      </c>
      <c r="X107" s="250">
        <f>IFERROR(AVERAGEIFS('BAZA DANYCH'!$AB:$AB,'BAZA DANYCH'!$A:$A,$B107,'BAZA DANYCH'!$T:$T,X$96),0)</f>
        <v>0</v>
      </c>
      <c r="Y107" s="250">
        <f>IFERROR(AVERAGEIFS('BAZA DANYCH'!$AB:$AB,'BAZA DANYCH'!$A:$A,$B107,'BAZA DANYCH'!$T:$T,Y$96),0)</f>
        <v>0.9</v>
      </c>
      <c r="Z107" s="250">
        <f>IFERROR(AVERAGEIFS('BAZA DANYCH'!$AB:$AB,'BAZA DANYCH'!$A:$A,$B107,'BAZA DANYCH'!$T:$T,Z$96),0)</f>
        <v>0</v>
      </c>
      <c r="AA107" s="250">
        <f>IFERROR(AVERAGEIFS('BAZA DANYCH'!$AB:$AB,'BAZA DANYCH'!$A:$A,$B107,'BAZA DANYCH'!$T:$T,AA$96),0)</f>
        <v>0.50454545454545452</v>
      </c>
      <c r="AB107" s="250">
        <f>IFERROR(AVERAGEIFS('BAZA DANYCH'!$AB:$AB,'BAZA DANYCH'!$A:$A,$B107,'BAZA DANYCH'!$T:$T,AB$96),0)</f>
        <v>0</v>
      </c>
      <c r="AC107" s="250">
        <f>IFERROR(AVERAGEIFS('BAZA DANYCH'!$AB:$AB,'BAZA DANYCH'!$A:$A,$B107,'BAZA DANYCH'!$T:$T,AC$96),0)</f>
        <v>0.70909090909090899</v>
      </c>
      <c r="AD107" s="250">
        <f>IFERROR(AVERAGEIFS('BAZA DANYCH'!$AB:$AB,'BAZA DANYCH'!$A:$A,$B107,'BAZA DANYCH'!$T:$T,AD$96),0)</f>
        <v>0.90454545454545454</v>
      </c>
      <c r="AE107" s="250">
        <f>IFERROR(AVERAGEIFS('BAZA DANYCH'!$AB:$AB,'BAZA DANYCH'!$A:$A,$B107,'BAZA DANYCH'!$T:$T,AE$96),0)</f>
        <v>0.9</v>
      </c>
      <c r="AF107" s="250">
        <f>IFERROR(AVERAGEIFS('BAZA DANYCH'!$AB:$AB,'BAZA DANYCH'!$A:$A,$B107,'BAZA DANYCH'!$T:$T,AF$96),0)</f>
        <v>0</v>
      </c>
      <c r="AG107" s="250">
        <f>IFERROR(AVERAGEIFS('BAZA DANYCH'!$AB:$AB,'BAZA DANYCH'!$A:$A,$B107,'BAZA DANYCH'!$T:$T,AG$96),0)</f>
        <v>0.5</v>
      </c>
      <c r="AH107" s="250">
        <f>IFERROR(AVERAGEIFS('BAZA DANYCH'!$AB:$AB,'BAZA DANYCH'!$A:$A,$B107,'BAZA DANYCH'!$T:$T,AH$96),0)</f>
        <v>0.5</v>
      </c>
      <c r="AI107" s="250">
        <f>IFERROR(AVERAGEIFS('BAZA DANYCH'!$AB:$AB,'BAZA DANYCH'!$A:$A,$B107,'BAZA DANYCH'!$T:$T,AI$96),0)</f>
        <v>0.50909090909090904</v>
      </c>
    </row>
    <row r="108" spans="1:35" x14ac:dyDescent="0.2">
      <c r="B108" s="81" t="s">
        <v>372</v>
      </c>
      <c r="C108" s="242">
        <f>IFERROR(AVERAGEIFS('BAZA DANYCH'!$AB:$AB,'BAZA DANYCH'!$A:$A,$B108),0)</f>
        <v>0.28737373737373734</v>
      </c>
      <c r="D108" s="250">
        <f>IFERROR(AVERAGEIFS('BAZA DANYCH'!$AB:$AB,'BAZA DANYCH'!$A:$A,$B108,'BAZA DANYCH'!$T:$T,D$96),0)</f>
        <v>0</v>
      </c>
      <c r="E108" s="250">
        <f>IFERROR(AVERAGEIFS('BAZA DANYCH'!$AB:$AB,'BAZA DANYCH'!$A:$A,$B108,'BAZA DANYCH'!$T:$T,E$96),0)</f>
        <v>0</v>
      </c>
      <c r="F108" s="250">
        <f>IFERROR(AVERAGEIFS('BAZA DANYCH'!$AB:$AB,'BAZA DANYCH'!$A:$A,$B108,'BAZA DANYCH'!$T:$T,F$96),0)</f>
        <v>0.50909090909090904</v>
      </c>
      <c r="G108" s="250">
        <f>IFERROR(AVERAGEIFS('BAZA DANYCH'!$AB:$AB,'BAZA DANYCH'!$A:$A,$B108,'BAZA DANYCH'!$T:$T,G$96),0)</f>
        <v>0</v>
      </c>
      <c r="H108" s="250">
        <f>IFERROR(AVERAGEIFS('BAZA DANYCH'!$AB:$AB,'BAZA DANYCH'!$A:$A,$B108,'BAZA DANYCH'!$T:$T,H$96),0)</f>
        <v>0</v>
      </c>
      <c r="I108" s="250">
        <f>IFERROR(AVERAGEIFS('BAZA DANYCH'!$AB:$AB,'BAZA DANYCH'!$A:$A,$B108,'BAZA DANYCH'!$T:$T,I$96),0)</f>
        <v>0.5</v>
      </c>
      <c r="J108" s="250">
        <f>IFERROR(AVERAGEIFS('BAZA DANYCH'!$AB:$AB,'BAZA DANYCH'!$A:$A,$B108,'BAZA DANYCH'!$T:$T,J$96),0)</f>
        <v>0.50909090909090904</v>
      </c>
      <c r="K108" s="250">
        <f>IFERROR(AVERAGEIFS('BAZA DANYCH'!$AB:$AB,'BAZA DANYCH'!$A:$A,$B108,'BAZA DANYCH'!$T:$T,K$96),0)</f>
        <v>0</v>
      </c>
      <c r="L108" s="250">
        <f>IFERROR(AVERAGEIFS('BAZA DANYCH'!$AB:$AB,'BAZA DANYCH'!$A:$A,$B108,'BAZA DANYCH'!$T:$T,L$96),0)</f>
        <v>0</v>
      </c>
      <c r="M108" s="250">
        <f>IFERROR(AVERAGEIFS('BAZA DANYCH'!$AB:$AB,'BAZA DANYCH'!$A:$A,$B108,'BAZA DANYCH'!$T:$T,M$96),0)</f>
        <v>0</v>
      </c>
      <c r="N108" s="250">
        <f>IFERROR(AVERAGEIFS('BAZA DANYCH'!$AB:$AB,'BAZA DANYCH'!$A:$A,$B108,'BAZA DANYCH'!$T:$T,N$96),0)</f>
        <v>0</v>
      </c>
      <c r="O108" s="250">
        <f>IFERROR(AVERAGEIFS('BAZA DANYCH'!$AB:$AB,'BAZA DANYCH'!$A:$A,$B108,'BAZA DANYCH'!$T:$T,O$96),0)</f>
        <v>0</v>
      </c>
      <c r="P108" s="250">
        <f>IFERROR(AVERAGEIFS('BAZA DANYCH'!$AB:$AB,'BAZA DANYCH'!$A:$A,$B108,'BAZA DANYCH'!$T:$T,P$96),0)</f>
        <v>0</v>
      </c>
      <c r="Q108" s="250">
        <f>IFERROR(AVERAGEIFS('BAZA DANYCH'!$AB:$AB,'BAZA DANYCH'!$A:$A,$B108,'BAZA DANYCH'!$T:$T,Q$96),0)</f>
        <v>0</v>
      </c>
      <c r="R108" s="250">
        <f>IFERROR(AVERAGEIFS('BAZA DANYCH'!$AB:$AB,'BAZA DANYCH'!$A:$A,$B108,'BAZA DANYCH'!$T:$T,R$96),0)</f>
        <v>0</v>
      </c>
      <c r="S108" s="250">
        <f>IFERROR(AVERAGEIFS('BAZA DANYCH'!$AB:$AB,'BAZA DANYCH'!$A:$A,$B108,'BAZA DANYCH'!$T:$T,S$96),0)</f>
        <v>0</v>
      </c>
      <c r="T108" s="250">
        <f>IFERROR(AVERAGEIFS('BAZA DANYCH'!$AB:$AB,'BAZA DANYCH'!$A:$A,$B108,'BAZA DANYCH'!$T:$T,T$96),0)</f>
        <v>0.22500000000000001</v>
      </c>
      <c r="U108" s="250">
        <f>IFERROR(AVERAGEIFS('BAZA DANYCH'!$AB:$AB,'BAZA DANYCH'!$A:$A,$B108,'BAZA DANYCH'!$T:$T,U$96),0)</f>
        <v>0.10909090909090909</v>
      </c>
      <c r="V108" s="250">
        <f>IFERROR(AVERAGEIFS('BAZA DANYCH'!$AB:$AB,'BAZA DANYCH'!$A:$A,$B108,'BAZA DANYCH'!$T:$T,V$96),0)</f>
        <v>0.5</v>
      </c>
      <c r="W108" s="250">
        <f>IFERROR(AVERAGEIFS('BAZA DANYCH'!$AB:$AB,'BAZA DANYCH'!$A:$A,$B108,'BAZA DANYCH'!$T:$T,W$96),0)</f>
        <v>0</v>
      </c>
      <c r="X108" s="250">
        <f>IFERROR(AVERAGEIFS('BAZA DANYCH'!$AB:$AB,'BAZA DANYCH'!$A:$A,$B108,'BAZA DANYCH'!$T:$T,X$96),0)</f>
        <v>0.10909090909090909</v>
      </c>
      <c r="Y108" s="250">
        <f>IFERROR(AVERAGEIFS('BAZA DANYCH'!$AB:$AB,'BAZA DANYCH'!$A:$A,$B108,'BAZA DANYCH'!$T:$T,Y$96),0)</f>
        <v>0.125</v>
      </c>
      <c r="Z108" s="250">
        <f>IFERROR(AVERAGEIFS('BAZA DANYCH'!$AB:$AB,'BAZA DANYCH'!$A:$A,$B108,'BAZA DANYCH'!$T:$T,Z$96),0)</f>
        <v>0</v>
      </c>
      <c r="AA108" s="250">
        <f>IFERROR(AVERAGEIFS('BAZA DANYCH'!$AB:$AB,'BAZA DANYCH'!$A:$A,$B108,'BAZA DANYCH'!$T:$T,AA$96),0)</f>
        <v>0</v>
      </c>
      <c r="AB108" s="250">
        <f>IFERROR(AVERAGEIFS('BAZA DANYCH'!$AB:$AB,'BAZA DANYCH'!$A:$A,$B108,'BAZA DANYCH'!$T:$T,AB$96),0)</f>
        <v>0</v>
      </c>
      <c r="AC108" s="250">
        <f>IFERROR(AVERAGEIFS('BAZA DANYCH'!$AB:$AB,'BAZA DANYCH'!$A:$A,$B108,'BAZA DANYCH'!$T:$T,AC$96),0)</f>
        <v>0</v>
      </c>
      <c r="AD108" s="250">
        <f>IFERROR(AVERAGEIFS('BAZA DANYCH'!$AB:$AB,'BAZA DANYCH'!$A:$A,$B108,'BAZA DANYCH'!$T:$T,AD$96),0)</f>
        <v>0</v>
      </c>
      <c r="AE108" s="250">
        <f>IFERROR(AVERAGEIFS('BAZA DANYCH'!$AB:$AB,'BAZA DANYCH'!$A:$A,$B108,'BAZA DANYCH'!$T:$T,AE$96),0)</f>
        <v>0</v>
      </c>
      <c r="AF108" s="250">
        <f>IFERROR(AVERAGEIFS('BAZA DANYCH'!$AB:$AB,'BAZA DANYCH'!$A:$A,$B108,'BAZA DANYCH'!$T:$T,AF$96),0)</f>
        <v>0</v>
      </c>
      <c r="AG108" s="250">
        <f>IFERROR(AVERAGEIFS('BAZA DANYCH'!$AB:$AB,'BAZA DANYCH'!$A:$A,$B108,'BAZA DANYCH'!$T:$T,AG$96),0)</f>
        <v>0</v>
      </c>
      <c r="AH108" s="250">
        <f>IFERROR(AVERAGEIFS('BAZA DANYCH'!$AB:$AB,'BAZA DANYCH'!$A:$A,$B108,'BAZA DANYCH'!$T:$T,AH$96),0)</f>
        <v>0</v>
      </c>
      <c r="AI108" s="250">
        <f>IFERROR(AVERAGEIFS('BAZA DANYCH'!$AB:$AB,'BAZA DANYCH'!$A:$A,$B108,'BAZA DANYCH'!$T:$T,AI$96),0)</f>
        <v>0</v>
      </c>
    </row>
    <row r="109" spans="1:35" x14ac:dyDescent="0.2">
      <c r="B109" s="78"/>
      <c r="C109" s="78"/>
    </row>
    <row r="110" spans="1:35" ht="18" customHeight="1" x14ac:dyDescent="0.2">
      <c r="A110" s="325" t="str">
        <f>A71</f>
        <v>Gmina</v>
      </c>
      <c r="B110" s="324" t="str">
        <f>B71</f>
        <v>Punkt pomiarowy</v>
      </c>
      <c r="C110" s="233" t="s">
        <v>138</v>
      </c>
      <c r="D110" s="226">
        <v>0.25</v>
      </c>
      <c r="E110" s="226">
        <v>0.26041666666666669</v>
      </c>
      <c r="F110" s="226">
        <v>0.27083333333333298</v>
      </c>
      <c r="G110" s="226">
        <v>0.28125</v>
      </c>
      <c r="H110" s="226">
        <v>0.29166666666666702</v>
      </c>
      <c r="I110" s="226">
        <v>0.30208333333333298</v>
      </c>
      <c r="J110" s="226">
        <v>0.3125</v>
      </c>
      <c r="K110" s="226">
        <v>0.32291666666666702</v>
      </c>
      <c r="L110" s="226">
        <v>0.33333333333333298</v>
      </c>
      <c r="M110" s="226">
        <v>0.34375</v>
      </c>
      <c r="N110" s="226">
        <v>0.35416666666666702</v>
      </c>
      <c r="O110" s="226">
        <v>0.36458333333333331</v>
      </c>
      <c r="P110" s="226">
        <v>0.375</v>
      </c>
      <c r="Q110" s="226">
        <v>0.38541666666666702</v>
      </c>
      <c r="R110" s="226">
        <v>0.39583333333333331</v>
      </c>
      <c r="S110" s="226">
        <v>0.40625</v>
      </c>
      <c r="T110" s="226">
        <v>0.58333333333333337</v>
      </c>
      <c r="U110" s="226">
        <v>0.59375</v>
      </c>
      <c r="V110" s="226">
        <v>0.60416666666666696</v>
      </c>
      <c r="W110" s="226">
        <v>0.61458333333333337</v>
      </c>
      <c r="X110" s="226">
        <v>0.625</v>
      </c>
      <c r="Y110" s="226">
        <v>0.63541666666666696</v>
      </c>
      <c r="Z110" s="226">
        <v>0.64583333333333337</v>
      </c>
      <c r="AA110" s="226">
        <v>0.65625</v>
      </c>
      <c r="AB110" s="226">
        <v>0.66666666666666696</v>
      </c>
      <c r="AC110" s="226">
        <v>0.67708333333333337</v>
      </c>
      <c r="AD110" s="226">
        <v>0.6875</v>
      </c>
      <c r="AE110" s="226">
        <v>0.69791666666666696</v>
      </c>
      <c r="AF110" s="226">
        <v>0.70833333333333337</v>
      </c>
      <c r="AG110" s="226">
        <v>0.71875</v>
      </c>
      <c r="AH110" s="226">
        <v>0.72916666666666663</v>
      </c>
      <c r="AI110" s="226">
        <v>0.73958333333333337</v>
      </c>
    </row>
    <row r="111" spans="1:35" ht="18" customHeight="1" x14ac:dyDescent="0.2">
      <c r="A111" s="325"/>
      <c r="B111" s="324"/>
      <c r="C111" s="233" t="s">
        <v>138</v>
      </c>
      <c r="D111" s="226">
        <v>0.26041666666666669</v>
      </c>
      <c r="E111" s="226">
        <v>0.27083333333333298</v>
      </c>
      <c r="F111" s="226">
        <v>0.28125</v>
      </c>
      <c r="G111" s="226">
        <v>0.29166666666666702</v>
      </c>
      <c r="H111" s="226">
        <v>0.30208333333333298</v>
      </c>
      <c r="I111" s="226">
        <v>0.3125</v>
      </c>
      <c r="J111" s="226">
        <v>0.32291666666666702</v>
      </c>
      <c r="K111" s="226">
        <v>0.33333333333333298</v>
      </c>
      <c r="L111" s="226">
        <v>0.34375</v>
      </c>
      <c r="M111" s="226">
        <v>0.35416666666666702</v>
      </c>
      <c r="N111" s="226">
        <v>0.36458333333333398</v>
      </c>
      <c r="O111" s="226">
        <v>0.375</v>
      </c>
      <c r="P111" s="226">
        <v>0.38541666666666702</v>
      </c>
      <c r="Q111" s="226">
        <v>0.39583333333333398</v>
      </c>
      <c r="R111" s="226">
        <v>0.40625</v>
      </c>
      <c r="S111" s="226">
        <v>0.58333333333333404</v>
      </c>
      <c r="T111" s="226">
        <v>0.593750000000001</v>
      </c>
      <c r="U111" s="226">
        <v>0.60416666666666696</v>
      </c>
      <c r="V111" s="226">
        <v>0.61458333333333404</v>
      </c>
      <c r="W111" s="226">
        <v>0.625000000000001</v>
      </c>
      <c r="X111" s="226">
        <v>0.63541666666666696</v>
      </c>
      <c r="Y111" s="226">
        <v>0.64583333333333404</v>
      </c>
      <c r="Z111" s="226">
        <v>0.656250000000001</v>
      </c>
      <c r="AA111" s="226">
        <v>0.66666666666666696</v>
      </c>
      <c r="AB111" s="226">
        <v>0.67708333333333404</v>
      </c>
      <c r="AC111" s="226">
        <v>0.687500000000001</v>
      </c>
      <c r="AD111" s="226">
        <v>0.69791666666666696</v>
      </c>
      <c r="AE111" s="226">
        <v>0.70833333333333404</v>
      </c>
      <c r="AF111" s="226">
        <v>0.718750000000001</v>
      </c>
      <c r="AG111" s="226">
        <v>0.72916666666666796</v>
      </c>
      <c r="AH111" s="226">
        <v>0.73958333333333404</v>
      </c>
      <c r="AI111" s="226">
        <v>0.750000000000001</v>
      </c>
    </row>
    <row r="112" spans="1:35" x14ac:dyDescent="0.2">
      <c r="A112" s="88" t="str">
        <f t="shared" ref="A112:B130" si="6">A73</f>
        <v>Oborniki Śląskie</v>
      </c>
      <c r="B112" s="88" t="str">
        <f t="shared" si="6"/>
        <v>rk_01_DW342</v>
      </c>
      <c r="C112" s="242">
        <f>IFERROR(AVERAGEIFS('BAZA DANYCH'!$AB:$AB,'BAZA DANYCH'!$A:$A,$A112,'BAZA DANYCH'!$F:$F,$B112),0)</f>
        <v>0.1393939393939394</v>
      </c>
      <c r="D112" s="250">
        <f>IFERROR(AVERAGEIFS('BAZA DANYCH'!$AB:$AB,'BAZA DANYCH'!$A:$A,$A112,'BAZA DANYCH'!$T:$T,D$110,'BAZA DANYCH'!$F:$F,$B112),0)</f>
        <v>0</v>
      </c>
      <c r="E112" s="250">
        <f>IFERROR(AVERAGEIFS('BAZA DANYCH'!$AB:$AB,'BAZA DANYCH'!$A:$A,$A112,'BAZA DANYCH'!$T:$T,E$110,'BAZA DANYCH'!$F:$F,$B112),0)</f>
        <v>0</v>
      </c>
      <c r="F112" s="250">
        <f>IFERROR(AVERAGEIFS('BAZA DANYCH'!$AB:$AB,'BAZA DANYCH'!$A:$A,$A112,'BAZA DANYCH'!$T:$T,F$110,'BAZA DANYCH'!$F:$F,$B112),0)</f>
        <v>0</v>
      </c>
      <c r="G112" s="250">
        <f>IFERROR(AVERAGEIFS('BAZA DANYCH'!$AB:$AB,'BAZA DANYCH'!$A:$A,$A112,'BAZA DANYCH'!$T:$T,G$110,'BAZA DANYCH'!$F:$F,$B112),0)</f>
        <v>0.10909090909090909</v>
      </c>
      <c r="H112" s="250">
        <f>IFERROR(AVERAGEIFS('BAZA DANYCH'!$AB:$AB,'BAZA DANYCH'!$A:$A,$A112,'BAZA DANYCH'!$T:$T,H$110,'BAZA DANYCH'!$F:$F,$B112),0)</f>
        <v>0</v>
      </c>
      <c r="I112" s="250">
        <f>IFERROR(AVERAGEIFS('BAZA DANYCH'!$AB:$AB,'BAZA DANYCH'!$A:$A,$A112,'BAZA DANYCH'!$T:$T,I$110,'BAZA DANYCH'!$F:$F,$B112),0)</f>
        <v>0.1</v>
      </c>
      <c r="J112" s="250">
        <f>IFERROR(AVERAGEIFS('BAZA DANYCH'!$AB:$AB,'BAZA DANYCH'!$A:$A,$A112,'BAZA DANYCH'!$T:$T,J$110,'BAZA DANYCH'!$F:$F,$B112),0)</f>
        <v>0.50909090909090904</v>
      </c>
      <c r="K112" s="250">
        <f>IFERROR(AVERAGEIFS('BAZA DANYCH'!$AB:$AB,'BAZA DANYCH'!$A:$A,$A112,'BAZA DANYCH'!$T:$T,K$110,'BAZA DANYCH'!$F:$F,$B112),0)</f>
        <v>0.10909090909090909</v>
      </c>
      <c r="L112" s="250">
        <f>IFERROR(AVERAGEIFS('BAZA DANYCH'!$AB:$AB,'BAZA DANYCH'!$A:$A,$A112,'BAZA DANYCH'!$T:$T,L$110,'BAZA DANYCH'!$F:$F,$B112),0)</f>
        <v>0</v>
      </c>
      <c r="M112" s="250">
        <f>IFERROR(AVERAGEIFS('BAZA DANYCH'!$AB:$AB,'BAZA DANYCH'!$A:$A,$A112,'BAZA DANYCH'!$T:$T,M$110,'BAZA DANYCH'!$F:$F,$B112),0)</f>
        <v>0</v>
      </c>
      <c r="N112" s="250">
        <f>IFERROR(AVERAGEIFS('BAZA DANYCH'!$AB:$AB,'BAZA DANYCH'!$A:$A,$A112,'BAZA DANYCH'!$T:$T,N$110,'BAZA DANYCH'!$F:$F,$B112),0)</f>
        <v>0</v>
      </c>
      <c r="O112" s="250">
        <f>IFERROR(AVERAGEIFS('BAZA DANYCH'!$AB:$AB,'BAZA DANYCH'!$A:$A,$A112,'BAZA DANYCH'!$T:$T,O$110,'BAZA DANYCH'!$F:$F,$B112),0)</f>
        <v>0</v>
      </c>
      <c r="P112" s="250">
        <f>IFERROR(AVERAGEIFS('BAZA DANYCH'!$AB:$AB,'BAZA DANYCH'!$A:$A,$A112,'BAZA DANYCH'!$T:$T,P$110,'BAZA DANYCH'!$F:$F,$B112),0)</f>
        <v>0</v>
      </c>
      <c r="Q112" s="250">
        <f>IFERROR(AVERAGEIFS('BAZA DANYCH'!$AB:$AB,'BAZA DANYCH'!$A:$A,$A112,'BAZA DANYCH'!$T:$T,Q$110,'BAZA DANYCH'!$F:$F,$B112),0)</f>
        <v>0</v>
      </c>
      <c r="R112" s="250">
        <f>IFERROR(AVERAGEIFS('BAZA DANYCH'!$AB:$AB,'BAZA DANYCH'!$A:$A,$A112,'BAZA DANYCH'!$T:$T,R$110,'BAZA DANYCH'!$F:$F,$B112),0)</f>
        <v>0</v>
      </c>
      <c r="S112" s="250">
        <f>IFERROR(AVERAGEIFS('BAZA DANYCH'!$AB:$AB,'BAZA DANYCH'!$A:$A,$A112,'BAZA DANYCH'!$T:$T,S$110,'BAZA DANYCH'!$F:$F,$B112),0)</f>
        <v>0</v>
      </c>
      <c r="T112" s="250">
        <f>IFERROR(AVERAGEIFS('BAZA DANYCH'!$AB:$AB,'BAZA DANYCH'!$A:$A,$A112,'BAZA DANYCH'!$T:$T,T$110,'BAZA DANYCH'!$F:$F,$B112),0)</f>
        <v>0</v>
      </c>
      <c r="U112" s="250">
        <f>IFERROR(AVERAGEIFS('BAZA DANYCH'!$AB:$AB,'BAZA DANYCH'!$A:$A,$A112,'BAZA DANYCH'!$T:$T,U$110,'BAZA DANYCH'!$F:$F,$B112),0)</f>
        <v>0.1</v>
      </c>
      <c r="V112" s="250">
        <f>IFERROR(AVERAGEIFS('BAZA DANYCH'!$AB:$AB,'BAZA DANYCH'!$A:$A,$A112,'BAZA DANYCH'!$T:$T,V$110,'BAZA DANYCH'!$F:$F,$B112),0)</f>
        <v>0</v>
      </c>
      <c r="W112" s="250">
        <f>IFERROR(AVERAGEIFS('BAZA DANYCH'!$AB:$AB,'BAZA DANYCH'!$A:$A,$A112,'BAZA DANYCH'!$T:$T,W$110,'BAZA DANYCH'!$F:$F,$B112),0)</f>
        <v>0.10909090909090909</v>
      </c>
      <c r="X112" s="250">
        <f>IFERROR(AVERAGEIFS('BAZA DANYCH'!$AB:$AB,'BAZA DANYCH'!$A:$A,$A112,'BAZA DANYCH'!$T:$T,X$110,'BAZA DANYCH'!$F:$F,$B112),0)</f>
        <v>0</v>
      </c>
      <c r="Y112" s="250">
        <f>IFERROR(AVERAGEIFS('BAZA DANYCH'!$AB:$AB,'BAZA DANYCH'!$A:$A,$A112,'BAZA DANYCH'!$T:$T,Y$110,'BAZA DANYCH'!$F:$F,$B112),0)</f>
        <v>0</v>
      </c>
      <c r="Z112" s="250">
        <f>IFERROR(AVERAGEIFS('BAZA DANYCH'!$AB:$AB,'BAZA DANYCH'!$A:$A,$A112,'BAZA DANYCH'!$T:$T,Z$110,'BAZA DANYCH'!$F:$F,$B112),0)</f>
        <v>0.10909090909090909</v>
      </c>
      <c r="AA112" s="250">
        <f>IFERROR(AVERAGEIFS('BAZA DANYCH'!$AB:$AB,'BAZA DANYCH'!$A:$A,$A112,'BAZA DANYCH'!$T:$T,AA$110,'BAZA DANYCH'!$F:$F,$B112),0)</f>
        <v>0.10909090909090909</v>
      </c>
      <c r="AB112" s="250">
        <f>IFERROR(AVERAGEIFS('BAZA DANYCH'!$AB:$AB,'BAZA DANYCH'!$A:$A,$A112,'BAZA DANYCH'!$T:$T,AB$110,'BAZA DANYCH'!$F:$F,$B112),0)</f>
        <v>0</v>
      </c>
      <c r="AC112" s="250">
        <f>IFERROR(AVERAGEIFS('BAZA DANYCH'!$AB:$AB,'BAZA DANYCH'!$A:$A,$A112,'BAZA DANYCH'!$T:$T,AC$110,'BAZA DANYCH'!$F:$F,$B112),0)</f>
        <v>0</v>
      </c>
      <c r="AD112" s="250">
        <f>IFERROR(AVERAGEIFS('BAZA DANYCH'!$AB:$AB,'BAZA DANYCH'!$A:$A,$A112,'BAZA DANYCH'!$T:$T,AD$110,'BAZA DANYCH'!$F:$F,$B112),0)</f>
        <v>0</v>
      </c>
      <c r="AE112" s="250">
        <f>IFERROR(AVERAGEIFS('BAZA DANYCH'!$AB:$AB,'BAZA DANYCH'!$A:$A,$A112,'BAZA DANYCH'!$T:$T,AE$110,'BAZA DANYCH'!$F:$F,$B112),0)</f>
        <v>0</v>
      </c>
      <c r="AF112" s="250">
        <f>IFERROR(AVERAGEIFS('BAZA DANYCH'!$AB:$AB,'BAZA DANYCH'!$A:$A,$A112,'BAZA DANYCH'!$T:$T,AF$110,'BAZA DANYCH'!$F:$F,$B112),0)</f>
        <v>0</v>
      </c>
      <c r="AG112" s="250">
        <f>IFERROR(AVERAGEIFS('BAZA DANYCH'!$AB:$AB,'BAZA DANYCH'!$A:$A,$A112,'BAZA DANYCH'!$T:$T,AG$110,'BAZA DANYCH'!$F:$F,$B112),0)</f>
        <v>0</v>
      </c>
      <c r="AH112" s="250">
        <f>IFERROR(AVERAGEIFS('BAZA DANYCH'!$AB:$AB,'BAZA DANYCH'!$A:$A,$A112,'BAZA DANYCH'!$T:$T,AH$110,'BAZA DANYCH'!$F:$F,$B112),0)</f>
        <v>0</v>
      </c>
      <c r="AI112" s="250">
        <f>IFERROR(AVERAGEIFS('BAZA DANYCH'!$AB:$AB,'BAZA DANYCH'!$A:$A,$A112,'BAZA DANYCH'!$T:$T,AI$110,'BAZA DANYCH'!$F:$F,$B112),0)</f>
        <v>0</v>
      </c>
    </row>
    <row r="113" spans="1:35" x14ac:dyDescent="0.2">
      <c r="A113" s="88" t="str">
        <f t="shared" si="6"/>
        <v>Trzebnica</v>
      </c>
      <c r="B113" s="88" t="str">
        <f t="shared" si="6"/>
        <v>rk_02_DK5</v>
      </c>
      <c r="C113" s="242">
        <f>IFERROR(AVERAGEIFS('BAZA DANYCH'!$AB:$AB,'BAZA DANYCH'!$A:$A,$A113,'BAZA DANYCH'!$F:$F,$B113),0)</f>
        <v>0.15846394984326018</v>
      </c>
      <c r="D113" s="250">
        <f>IFERROR(AVERAGEIFS('BAZA DANYCH'!$AB:$AB,'BAZA DANYCH'!$A:$A,$A113,'BAZA DANYCH'!$T:$T,D$110,'BAZA DANYCH'!$F:$F,$B113),0)</f>
        <v>0</v>
      </c>
      <c r="E113" s="250">
        <f>IFERROR(AVERAGEIFS('BAZA DANYCH'!$AB:$AB,'BAZA DANYCH'!$A:$A,$A113,'BAZA DANYCH'!$T:$T,E$110,'BAZA DANYCH'!$F:$F,$B113),0)</f>
        <v>0</v>
      </c>
      <c r="F113" s="250">
        <f>IFERROR(AVERAGEIFS('BAZA DANYCH'!$AB:$AB,'BAZA DANYCH'!$A:$A,$A113,'BAZA DANYCH'!$T:$T,F$110,'BAZA DANYCH'!$F:$F,$B113),0)</f>
        <v>0.23939393939393938</v>
      </c>
      <c r="G113" s="250">
        <f>IFERROR(AVERAGEIFS('BAZA DANYCH'!$AB:$AB,'BAZA DANYCH'!$A:$A,$A113,'BAZA DANYCH'!$T:$T,G$110,'BAZA DANYCH'!$F:$F,$B113),0)</f>
        <v>0</v>
      </c>
      <c r="H113" s="250">
        <f>IFERROR(AVERAGEIFS('BAZA DANYCH'!$AB:$AB,'BAZA DANYCH'!$A:$A,$A113,'BAZA DANYCH'!$T:$T,H$110,'BAZA DANYCH'!$F:$F,$B113),0)</f>
        <v>0</v>
      </c>
      <c r="I113" s="250">
        <f>IFERROR(AVERAGEIFS('BAZA DANYCH'!$AB:$AB,'BAZA DANYCH'!$A:$A,$A113,'BAZA DANYCH'!$T:$T,I$110,'BAZA DANYCH'!$F:$F,$B113),0)</f>
        <v>0.10454545454545455</v>
      </c>
      <c r="J113" s="250">
        <f>IFERROR(AVERAGEIFS('BAZA DANYCH'!$AB:$AB,'BAZA DANYCH'!$A:$A,$A113,'BAZA DANYCH'!$T:$T,J$110,'BAZA DANYCH'!$F:$F,$B113),0)</f>
        <v>0.10909090909090909</v>
      </c>
      <c r="K113" s="250">
        <f>IFERROR(AVERAGEIFS('BAZA DANYCH'!$AB:$AB,'BAZA DANYCH'!$A:$A,$A113,'BAZA DANYCH'!$T:$T,K$110,'BAZA DANYCH'!$F:$F,$B113),0)</f>
        <v>0.10909090909090909</v>
      </c>
      <c r="L113" s="250">
        <f>IFERROR(AVERAGEIFS('BAZA DANYCH'!$AB:$AB,'BAZA DANYCH'!$A:$A,$A113,'BAZA DANYCH'!$T:$T,L$110,'BAZA DANYCH'!$F:$F,$B113),0)</f>
        <v>0</v>
      </c>
      <c r="M113" s="250">
        <f>IFERROR(AVERAGEIFS('BAZA DANYCH'!$AB:$AB,'BAZA DANYCH'!$A:$A,$A113,'BAZA DANYCH'!$T:$T,M$110,'BAZA DANYCH'!$F:$F,$B113),0)</f>
        <v>0.125</v>
      </c>
      <c r="N113" s="250">
        <f>IFERROR(AVERAGEIFS('BAZA DANYCH'!$AB:$AB,'BAZA DANYCH'!$A:$A,$A113,'BAZA DANYCH'!$T:$T,N$110,'BAZA DANYCH'!$F:$F,$B113),0)</f>
        <v>0</v>
      </c>
      <c r="O113" s="250">
        <f>IFERROR(AVERAGEIFS('BAZA DANYCH'!$AB:$AB,'BAZA DANYCH'!$A:$A,$A113,'BAZA DANYCH'!$T:$T,O$110,'BAZA DANYCH'!$F:$F,$B113),0)</f>
        <v>0</v>
      </c>
      <c r="P113" s="250">
        <f>IFERROR(AVERAGEIFS('BAZA DANYCH'!$AB:$AB,'BAZA DANYCH'!$A:$A,$A113,'BAZA DANYCH'!$T:$T,P$110,'BAZA DANYCH'!$F:$F,$B113),0)</f>
        <v>0</v>
      </c>
      <c r="Q113" s="250">
        <f>IFERROR(AVERAGEIFS('BAZA DANYCH'!$AB:$AB,'BAZA DANYCH'!$A:$A,$A113,'BAZA DANYCH'!$T:$T,Q$110,'BAZA DANYCH'!$F:$F,$B113),0)</f>
        <v>0</v>
      </c>
      <c r="R113" s="250">
        <f>IFERROR(AVERAGEIFS('BAZA DANYCH'!$AB:$AB,'BAZA DANYCH'!$A:$A,$A113,'BAZA DANYCH'!$T:$T,R$110,'BAZA DANYCH'!$F:$F,$B113),0)</f>
        <v>0</v>
      </c>
      <c r="S113" s="250">
        <f>IFERROR(AVERAGEIFS('BAZA DANYCH'!$AB:$AB,'BAZA DANYCH'!$A:$A,$A113,'BAZA DANYCH'!$T:$T,S$110,'BAZA DANYCH'!$F:$F,$B113),0)</f>
        <v>0.50909090909090904</v>
      </c>
      <c r="T113" s="250">
        <f>IFERROR(AVERAGEIFS('BAZA DANYCH'!$AB:$AB,'BAZA DANYCH'!$A:$A,$A113,'BAZA DANYCH'!$T:$T,T$110,'BAZA DANYCH'!$F:$F,$B113),0)</f>
        <v>0</v>
      </c>
      <c r="U113" s="250">
        <f>IFERROR(AVERAGEIFS('BAZA DANYCH'!$AB:$AB,'BAZA DANYCH'!$A:$A,$A113,'BAZA DANYCH'!$T:$T,U$110,'BAZA DANYCH'!$F:$F,$B113),0)</f>
        <v>0</v>
      </c>
      <c r="V113" s="250">
        <f>IFERROR(AVERAGEIFS('BAZA DANYCH'!$AB:$AB,'BAZA DANYCH'!$A:$A,$A113,'BAZA DANYCH'!$T:$T,V$110,'BAZA DANYCH'!$F:$F,$B113),0)</f>
        <v>0.50909090909090904</v>
      </c>
      <c r="W113" s="250">
        <f>IFERROR(AVERAGEIFS('BAZA DANYCH'!$AB:$AB,'BAZA DANYCH'!$A:$A,$A113,'BAZA DANYCH'!$T:$T,W$110,'BAZA DANYCH'!$F:$F,$B113),0)</f>
        <v>0.16545454545454547</v>
      </c>
      <c r="X113" s="250">
        <f>IFERROR(AVERAGEIFS('BAZA DANYCH'!$AB:$AB,'BAZA DANYCH'!$A:$A,$A113,'BAZA DANYCH'!$T:$T,X$110,'BAZA DANYCH'!$F:$F,$B113),0)</f>
        <v>0</v>
      </c>
      <c r="Y113" s="250">
        <f>IFERROR(AVERAGEIFS('BAZA DANYCH'!$AB:$AB,'BAZA DANYCH'!$A:$A,$A113,'BAZA DANYCH'!$T:$T,Y$110,'BAZA DANYCH'!$F:$F,$B113),0)</f>
        <v>0.50909090909090904</v>
      </c>
      <c r="Z113" s="250">
        <f>IFERROR(AVERAGEIFS('BAZA DANYCH'!$AB:$AB,'BAZA DANYCH'!$A:$A,$A113,'BAZA DANYCH'!$T:$T,Z$110,'BAZA DANYCH'!$F:$F,$B113),0)</f>
        <v>0.10454545454545455</v>
      </c>
      <c r="AA113" s="250">
        <f>IFERROR(AVERAGEIFS('BAZA DANYCH'!$AB:$AB,'BAZA DANYCH'!$A:$A,$A113,'BAZA DANYCH'!$T:$T,AA$110,'BAZA DANYCH'!$F:$F,$B113),0)</f>
        <v>0</v>
      </c>
      <c r="AB113" s="250">
        <f>IFERROR(AVERAGEIFS('BAZA DANYCH'!$AB:$AB,'BAZA DANYCH'!$A:$A,$A113,'BAZA DANYCH'!$T:$T,AB$110,'BAZA DANYCH'!$F:$F,$B113),0)</f>
        <v>0</v>
      </c>
      <c r="AC113" s="250">
        <f>IFERROR(AVERAGEIFS('BAZA DANYCH'!$AB:$AB,'BAZA DANYCH'!$A:$A,$A113,'BAZA DANYCH'!$T:$T,AC$110,'BAZA DANYCH'!$F:$F,$B113),0)</f>
        <v>0.10909090909090909</v>
      </c>
      <c r="AD113" s="250">
        <f>IFERROR(AVERAGEIFS('BAZA DANYCH'!$AB:$AB,'BAZA DANYCH'!$A:$A,$A113,'BAZA DANYCH'!$T:$T,AD$110,'BAZA DANYCH'!$F:$F,$B113),0)</f>
        <v>0</v>
      </c>
      <c r="AE113" s="250">
        <f>IFERROR(AVERAGEIFS('BAZA DANYCH'!$AB:$AB,'BAZA DANYCH'!$A:$A,$A113,'BAZA DANYCH'!$T:$T,AE$110,'BAZA DANYCH'!$F:$F,$B113),0)</f>
        <v>0.10909090909090909</v>
      </c>
      <c r="AF113" s="250">
        <f>IFERROR(AVERAGEIFS('BAZA DANYCH'!$AB:$AB,'BAZA DANYCH'!$A:$A,$A113,'BAZA DANYCH'!$T:$T,AF$110,'BAZA DANYCH'!$F:$F,$B113),0)</f>
        <v>0.10454545454545455</v>
      </c>
      <c r="AG113" s="250">
        <f>IFERROR(AVERAGEIFS('BAZA DANYCH'!$AB:$AB,'BAZA DANYCH'!$A:$A,$A113,'BAZA DANYCH'!$T:$T,AG$110,'BAZA DANYCH'!$F:$F,$B113),0)</f>
        <v>0</v>
      </c>
      <c r="AH113" s="250">
        <f>IFERROR(AVERAGEIFS('BAZA DANYCH'!$AB:$AB,'BAZA DANYCH'!$A:$A,$A113,'BAZA DANYCH'!$T:$T,AH$110,'BAZA DANYCH'!$F:$F,$B113),0)</f>
        <v>0</v>
      </c>
      <c r="AI113" s="250">
        <f>IFERROR(AVERAGEIFS('BAZA DANYCH'!$AB:$AB,'BAZA DANYCH'!$A:$A,$A113,'BAZA DANYCH'!$T:$T,AI$110,'BAZA DANYCH'!$F:$F,$B113),0)</f>
        <v>0.16704545454545455</v>
      </c>
    </row>
    <row r="114" spans="1:35" x14ac:dyDescent="0.2">
      <c r="A114" s="88" t="str">
        <f t="shared" si="6"/>
        <v>Trzebnica</v>
      </c>
      <c r="B114" s="88" t="str">
        <f t="shared" si="6"/>
        <v>rk_03_DK15</v>
      </c>
      <c r="C114" s="242">
        <f>IFERROR(AVERAGEIFS('BAZA DANYCH'!$AB:$AB,'BAZA DANYCH'!$A:$A,$A114,'BAZA DANYCH'!$F:$F,$B114),0)</f>
        <v>0.29909090909090902</v>
      </c>
      <c r="D114" s="250">
        <f>IFERROR(AVERAGEIFS('BAZA DANYCH'!$AB:$AB,'BAZA DANYCH'!$A:$A,$A114,'BAZA DANYCH'!$T:$T,D$110,'BAZA DANYCH'!$F:$F,$B114),0)</f>
        <v>0</v>
      </c>
      <c r="E114" s="250">
        <f>IFERROR(AVERAGEIFS('BAZA DANYCH'!$AB:$AB,'BAZA DANYCH'!$A:$A,$A114,'BAZA DANYCH'!$T:$T,E$110,'BAZA DANYCH'!$F:$F,$B114),0)</f>
        <v>0</v>
      </c>
      <c r="F114" s="250">
        <f>IFERROR(AVERAGEIFS('BAZA DANYCH'!$AB:$AB,'BAZA DANYCH'!$A:$A,$A114,'BAZA DANYCH'!$T:$T,F$110,'BAZA DANYCH'!$F:$F,$B114),0)</f>
        <v>0</v>
      </c>
      <c r="G114" s="250">
        <f>IFERROR(AVERAGEIFS('BAZA DANYCH'!$AB:$AB,'BAZA DANYCH'!$A:$A,$A114,'BAZA DANYCH'!$T:$T,G$110,'BAZA DANYCH'!$F:$F,$B114),0)</f>
        <v>0</v>
      </c>
      <c r="H114" s="250">
        <f>IFERROR(AVERAGEIFS('BAZA DANYCH'!$AB:$AB,'BAZA DANYCH'!$A:$A,$A114,'BAZA DANYCH'!$T:$T,H$110,'BAZA DANYCH'!$F:$F,$B114),0)</f>
        <v>0</v>
      </c>
      <c r="I114" s="250">
        <f>IFERROR(AVERAGEIFS('BAZA DANYCH'!$AB:$AB,'BAZA DANYCH'!$A:$A,$A114,'BAZA DANYCH'!$T:$T,I$110,'BAZA DANYCH'!$F:$F,$B114),0)</f>
        <v>0.31704545454545452</v>
      </c>
      <c r="J114" s="250">
        <f>IFERROR(AVERAGEIFS('BAZA DANYCH'!$AB:$AB,'BAZA DANYCH'!$A:$A,$A114,'BAZA DANYCH'!$T:$T,J$110,'BAZA DANYCH'!$F:$F,$B114),0)</f>
        <v>0</v>
      </c>
      <c r="K114" s="250">
        <f>IFERROR(AVERAGEIFS('BAZA DANYCH'!$AB:$AB,'BAZA DANYCH'!$A:$A,$A114,'BAZA DANYCH'!$T:$T,K$110,'BAZA DANYCH'!$F:$F,$B114),0)</f>
        <v>0.125</v>
      </c>
      <c r="L114" s="250">
        <f>IFERROR(AVERAGEIFS('BAZA DANYCH'!$AB:$AB,'BAZA DANYCH'!$A:$A,$A114,'BAZA DANYCH'!$T:$T,L$110,'BAZA DANYCH'!$F:$F,$B114),0)</f>
        <v>0</v>
      </c>
      <c r="M114" s="250">
        <f>IFERROR(AVERAGEIFS('BAZA DANYCH'!$AB:$AB,'BAZA DANYCH'!$A:$A,$A114,'BAZA DANYCH'!$T:$T,M$110,'BAZA DANYCH'!$F:$F,$B114),0)</f>
        <v>0</v>
      </c>
      <c r="N114" s="250">
        <f>IFERROR(AVERAGEIFS('BAZA DANYCH'!$AB:$AB,'BAZA DANYCH'!$A:$A,$A114,'BAZA DANYCH'!$T:$T,N$110,'BAZA DANYCH'!$F:$F,$B114),0)</f>
        <v>0</v>
      </c>
      <c r="O114" s="250">
        <f>IFERROR(AVERAGEIFS('BAZA DANYCH'!$AB:$AB,'BAZA DANYCH'!$A:$A,$A114,'BAZA DANYCH'!$T:$T,O$110,'BAZA DANYCH'!$F:$F,$B114),0)</f>
        <v>0</v>
      </c>
      <c r="P114" s="250">
        <f>IFERROR(AVERAGEIFS('BAZA DANYCH'!$AB:$AB,'BAZA DANYCH'!$A:$A,$A114,'BAZA DANYCH'!$T:$T,P$110,'BAZA DANYCH'!$F:$F,$B114),0)</f>
        <v>0</v>
      </c>
      <c r="Q114" s="250">
        <f>IFERROR(AVERAGEIFS('BAZA DANYCH'!$AB:$AB,'BAZA DANYCH'!$A:$A,$A114,'BAZA DANYCH'!$T:$T,Q$110,'BAZA DANYCH'!$F:$F,$B114),0)</f>
        <v>0.125</v>
      </c>
      <c r="R114" s="250">
        <f>IFERROR(AVERAGEIFS('BAZA DANYCH'!$AB:$AB,'BAZA DANYCH'!$A:$A,$A114,'BAZA DANYCH'!$T:$T,R$110,'BAZA DANYCH'!$F:$F,$B114),0)</f>
        <v>0.50909090909090904</v>
      </c>
      <c r="S114" s="250">
        <f>IFERROR(AVERAGEIFS('BAZA DANYCH'!$AB:$AB,'BAZA DANYCH'!$A:$A,$A114,'BAZA DANYCH'!$T:$T,S$110,'BAZA DANYCH'!$F:$F,$B114),0)</f>
        <v>0</v>
      </c>
      <c r="T114" s="250">
        <f>IFERROR(AVERAGEIFS('BAZA DANYCH'!$AB:$AB,'BAZA DANYCH'!$A:$A,$A114,'BAZA DANYCH'!$T:$T,T$110,'BAZA DANYCH'!$F:$F,$B114),0)</f>
        <v>0.90909090909090906</v>
      </c>
      <c r="U114" s="250">
        <f>IFERROR(AVERAGEIFS('BAZA DANYCH'!$AB:$AB,'BAZA DANYCH'!$A:$A,$A114,'BAZA DANYCH'!$T:$T,U$110,'BAZA DANYCH'!$F:$F,$B114),0)</f>
        <v>0</v>
      </c>
      <c r="V114" s="250">
        <f>IFERROR(AVERAGEIFS('BAZA DANYCH'!$AB:$AB,'BAZA DANYCH'!$A:$A,$A114,'BAZA DANYCH'!$T:$T,V$110,'BAZA DANYCH'!$F:$F,$B114),0)</f>
        <v>0</v>
      </c>
      <c r="W114" s="250">
        <f>IFERROR(AVERAGEIFS('BAZA DANYCH'!$AB:$AB,'BAZA DANYCH'!$A:$A,$A114,'BAZA DANYCH'!$T:$T,W$110,'BAZA DANYCH'!$F:$F,$B114),0)</f>
        <v>0</v>
      </c>
      <c r="X114" s="250">
        <f>IFERROR(AVERAGEIFS('BAZA DANYCH'!$AB:$AB,'BAZA DANYCH'!$A:$A,$A114,'BAZA DANYCH'!$T:$T,X$110,'BAZA DANYCH'!$F:$F,$B114),0)</f>
        <v>0.42499999999999999</v>
      </c>
      <c r="Y114" s="250">
        <f>IFERROR(AVERAGEIFS('BAZA DANYCH'!$AB:$AB,'BAZA DANYCH'!$A:$A,$A114,'BAZA DANYCH'!$T:$T,Y$110,'BAZA DANYCH'!$F:$F,$B114),0)</f>
        <v>0</v>
      </c>
      <c r="Z114" s="250">
        <f>IFERROR(AVERAGEIFS('BAZA DANYCH'!$AB:$AB,'BAZA DANYCH'!$A:$A,$A114,'BAZA DANYCH'!$T:$T,Z$110,'BAZA DANYCH'!$F:$F,$B114),0)</f>
        <v>0</v>
      </c>
      <c r="AA114" s="250">
        <f>IFERROR(AVERAGEIFS('BAZA DANYCH'!$AB:$AB,'BAZA DANYCH'!$A:$A,$A114,'BAZA DANYCH'!$T:$T,AA$110,'BAZA DANYCH'!$F:$F,$B114),0)</f>
        <v>0.36969696969696964</v>
      </c>
      <c r="AB114" s="250">
        <f>IFERROR(AVERAGEIFS('BAZA DANYCH'!$AB:$AB,'BAZA DANYCH'!$A:$A,$A114,'BAZA DANYCH'!$T:$T,AB$110,'BAZA DANYCH'!$F:$F,$B114),0)</f>
        <v>0</v>
      </c>
      <c r="AC114" s="250">
        <f>IFERROR(AVERAGEIFS('BAZA DANYCH'!$AB:$AB,'BAZA DANYCH'!$A:$A,$A114,'BAZA DANYCH'!$T:$T,AC$110,'BAZA DANYCH'!$F:$F,$B114),0)</f>
        <v>0</v>
      </c>
      <c r="AD114" s="250">
        <f>IFERROR(AVERAGEIFS('BAZA DANYCH'!$AB:$AB,'BAZA DANYCH'!$A:$A,$A114,'BAZA DANYCH'!$T:$T,AD$110,'BAZA DANYCH'!$F:$F,$B114),0)</f>
        <v>0.1</v>
      </c>
      <c r="AE114" s="250">
        <f>IFERROR(AVERAGEIFS('BAZA DANYCH'!$AB:$AB,'BAZA DANYCH'!$A:$A,$A114,'BAZA DANYCH'!$T:$T,AE$110,'BAZA DANYCH'!$F:$F,$B114),0)</f>
        <v>0</v>
      </c>
      <c r="AF114" s="250">
        <f>IFERROR(AVERAGEIFS('BAZA DANYCH'!$AB:$AB,'BAZA DANYCH'!$A:$A,$A114,'BAZA DANYCH'!$T:$T,AF$110,'BAZA DANYCH'!$F:$F,$B114),0)</f>
        <v>0</v>
      </c>
      <c r="AG114" s="250">
        <f>IFERROR(AVERAGEIFS('BAZA DANYCH'!$AB:$AB,'BAZA DANYCH'!$A:$A,$A114,'BAZA DANYCH'!$T:$T,AG$110,'BAZA DANYCH'!$F:$F,$B114),0)</f>
        <v>0</v>
      </c>
      <c r="AH114" s="250">
        <f>IFERROR(AVERAGEIFS('BAZA DANYCH'!$AB:$AB,'BAZA DANYCH'!$A:$A,$A114,'BAZA DANYCH'!$T:$T,AH$110,'BAZA DANYCH'!$F:$F,$B114),0)</f>
        <v>0</v>
      </c>
      <c r="AI114" s="250">
        <f>IFERROR(AVERAGEIFS('BAZA DANYCH'!$AB:$AB,'BAZA DANYCH'!$A:$A,$A114,'BAZA DANYCH'!$T:$T,AI$110,'BAZA DANYCH'!$F:$F,$B114),0)</f>
        <v>0.125</v>
      </c>
    </row>
    <row r="115" spans="1:35" x14ac:dyDescent="0.2">
      <c r="A115" s="88" t="str">
        <f t="shared" si="6"/>
        <v>Trzebnica</v>
      </c>
      <c r="B115" s="88" t="str">
        <f t="shared" si="6"/>
        <v>rk_04_DW340</v>
      </c>
      <c r="C115" s="242">
        <f>IFERROR(AVERAGEIFS('BAZA DANYCH'!$AB:$AB,'BAZA DANYCH'!$A:$A,$A115,'BAZA DANYCH'!$F:$F,$B115),0)</f>
        <v>0.23333333333333336</v>
      </c>
      <c r="D115" s="250">
        <f>IFERROR(AVERAGEIFS('BAZA DANYCH'!$AB:$AB,'BAZA DANYCH'!$A:$A,$A115,'BAZA DANYCH'!$T:$T,D$110,'BAZA DANYCH'!$F:$F,$B115),0)</f>
        <v>0</v>
      </c>
      <c r="E115" s="250">
        <f>IFERROR(AVERAGEIFS('BAZA DANYCH'!$AB:$AB,'BAZA DANYCH'!$A:$A,$A115,'BAZA DANYCH'!$T:$T,E$110,'BAZA DANYCH'!$F:$F,$B115),0)</f>
        <v>0.2</v>
      </c>
      <c r="F115" s="250">
        <f>IFERROR(AVERAGEIFS('BAZA DANYCH'!$AB:$AB,'BAZA DANYCH'!$A:$A,$A115,'BAZA DANYCH'!$T:$T,F$110,'BAZA DANYCH'!$F:$F,$B115),0)</f>
        <v>0.1</v>
      </c>
      <c r="G115" s="250">
        <f>IFERROR(AVERAGEIFS('BAZA DANYCH'!$AB:$AB,'BAZA DANYCH'!$A:$A,$A115,'BAZA DANYCH'!$T:$T,G$110,'BAZA DANYCH'!$F:$F,$B115),0)</f>
        <v>0</v>
      </c>
      <c r="H115" s="250">
        <f>IFERROR(AVERAGEIFS('BAZA DANYCH'!$AB:$AB,'BAZA DANYCH'!$A:$A,$A115,'BAZA DANYCH'!$T:$T,H$110,'BAZA DANYCH'!$F:$F,$B115),0)</f>
        <v>0.1</v>
      </c>
      <c r="I115" s="250">
        <f>IFERROR(AVERAGEIFS('BAZA DANYCH'!$AB:$AB,'BAZA DANYCH'!$A:$A,$A115,'BAZA DANYCH'!$T:$T,I$110,'BAZA DANYCH'!$F:$F,$B115),0)</f>
        <v>0.1</v>
      </c>
      <c r="J115" s="250">
        <f>IFERROR(AVERAGEIFS('BAZA DANYCH'!$AB:$AB,'BAZA DANYCH'!$A:$A,$A115,'BAZA DANYCH'!$T:$T,J$110,'BAZA DANYCH'!$F:$F,$B115),0)</f>
        <v>0.2</v>
      </c>
      <c r="K115" s="250">
        <f>IFERROR(AVERAGEIFS('BAZA DANYCH'!$AB:$AB,'BAZA DANYCH'!$A:$A,$A115,'BAZA DANYCH'!$T:$T,K$110,'BAZA DANYCH'!$F:$F,$B115),0)</f>
        <v>0.1</v>
      </c>
      <c r="L115" s="250">
        <f>IFERROR(AVERAGEIFS('BAZA DANYCH'!$AB:$AB,'BAZA DANYCH'!$A:$A,$A115,'BAZA DANYCH'!$T:$T,L$110,'BAZA DANYCH'!$F:$F,$B115),0)</f>
        <v>0.1</v>
      </c>
      <c r="M115" s="250">
        <f>IFERROR(AVERAGEIFS('BAZA DANYCH'!$AB:$AB,'BAZA DANYCH'!$A:$A,$A115,'BAZA DANYCH'!$T:$T,M$110,'BAZA DANYCH'!$F:$F,$B115),0)</f>
        <v>0.3</v>
      </c>
      <c r="N115" s="250">
        <f>IFERROR(AVERAGEIFS('BAZA DANYCH'!$AB:$AB,'BAZA DANYCH'!$A:$A,$A115,'BAZA DANYCH'!$T:$T,N$110,'BAZA DANYCH'!$F:$F,$B115),0)</f>
        <v>0</v>
      </c>
      <c r="O115" s="250">
        <f>IFERROR(AVERAGEIFS('BAZA DANYCH'!$AB:$AB,'BAZA DANYCH'!$A:$A,$A115,'BAZA DANYCH'!$T:$T,O$110,'BAZA DANYCH'!$F:$F,$B115),0)</f>
        <v>0.5</v>
      </c>
      <c r="P115" s="250">
        <f>IFERROR(AVERAGEIFS('BAZA DANYCH'!$AB:$AB,'BAZA DANYCH'!$A:$A,$A115,'BAZA DANYCH'!$T:$T,P$110,'BAZA DANYCH'!$F:$F,$B115),0)</f>
        <v>0</v>
      </c>
      <c r="Q115" s="250">
        <f>IFERROR(AVERAGEIFS('BAZA DANYCH'!$AB:$AB,'BAZA DANYCH'!$A:$A,$A115,'BAZA DANYCH'!$T:$T,Q$110,'BAZA DANYCH'!$F:$F,$B115),0)</f>
        <v>0.5</v>
      </c>
      <c r="R115" s="250">
        <f>IFERROR(AVERAGEIFS('BAZA DANYCH'!$AB:$AB,'BAZA DANYCH'!$A:$A,$A115,'BAZA DANYCH'!$T:$T,R$110,'BAZA DANYCH'!$F:$F,$B115),0)</f>
        <v>0</v>
      </c>
      <c r="S115" s="250">
        <f>IFERROR(AVERAGEIFS('BAZA DANYCH'!$AB:$AB,'BAZA DANYCH'!$A:$A,$A115,'BAZA DANYCH'!$T:$T,S$110,'BAZA DANYCH'!$F:$F,$B115),0)</f>
        <v>0.5</v>
      </c>
      <c r="T115" s="250">
        <f>IFERROR(AVERAGEIFS('BAZA DANYCH'!$AB:$AB,'BAZA DANYCH'!$A:$A,$A115,'BAZA DANYCH'!$T:$T,T$110,'BAZA DANYCH'!$F:$F,$B115),0)</f>
        <v>0</v>
      </c>
      <c r="U115" s="250">
        <f>IFERROR(AVERAGEIFS('BAZA DANYCH'!$AB:$AB,'BAZA DANYCH'!$A:$A,$A115,'BAZA DANYCH'!$T:$T,U$110,'BAZA DANYCH'!$F:$F,$B115),0)</f>
        <v>0</v>
      </c>
      <c r="V115" s="250">
        <f>IFERROR(AVERAGEIFS('BAZA DANYCH'!$AB:$AB,'BAZA DANYCH'!$A:$A,$A115,'BAZA DANYCH'!$T:$T,V$110,'BAZA DANYCH'!$F:$F,$B115),0)</f>
        <v>0.1</v>
      </c>
      <c r="W115" s="250">
        <f>IFERROR(AVERAGEIFS('BAZA DANYCH'!$AB:$AB,'BAZA DANYCH'!$A:$A,$A115,'BAZA DANYCH'!$T:$T,W$110,'BAZA DANYCH'!$F:$F,$B115),0)</f>
        <v>0.1</v>
      </c>
      <c r="X115" s="250">
        <f>IFERROR(AVERAGEIFS('BAZA DANYCH'!$AB:$AB,'BAZA DANYCH'!$A:$A,$A115,'BAZA DANYCH'!$T:$T,X$110,'BAZA DANYCH'!$F:$F,$B115),0)</f>
        <v>0.1</v>
      </c>
      <c r="Y115" s="250">
        <f>IFERROR(AVERAGEIFS('BAZA DANYCH'!$AB:$AB,'BAZA DANYCH'!$A:$A,$A115,'BAZA DANYCH'!$T:$T,Y$110,'BAZA DANYCH'!$F:$F,$B115),0)</f>
        <v>0</v>
      </c>
      <c r="Z115" s="250">
        <f>IFERROR(AVERAGEIFS('BAZA DANYCH'!$AB:$AB,'BAZA DANYCH'!$A:$A,$A115,'BAZA DANYCH'!$T:$T,Z$110,'BAZA DANYCH'!$F:$F,$B115),0)</f>
        <v>0.5</v>
      </c>
      <c r="AA115" s="250">
        <f>IFERROR(AVERAGEIFS('BAZA DANYCH'!$AB:$AB,'BAZA DANYCH'!$A:$A,$A115,'BAZA DANYCH'!$T:$T,AA$110,'BAZA DANYCH'!$F:$F,$B115),0)</f>
        <v>0.2</v>
      </c>
      <c r="AB115" s="250">
        <f>IFERROR(AVERAGEIFS('BAZA DANYCH'!$AB:$AB,'BAZA DANYCH'!$A:$A,$A115,'BAZA DANYCH'!$T:$T,AB$110,'BAZA DANYCH'!$F:$F,$B115),0)</f>
        <v>0.5</v>
      </c>
      <c r="AC115" s="250">
        <f>IFERROR(AVERAGEIFS('BAZA DANYCH'!$AB:$AB,'BAZA DANYCH'!$A:$A,$A115,'BAZA DANYCH'!$T:$T,AC$110,'BAZA DANYCH'!$F:$F,$B115),0)</f>
        <v>0</v>
      </c>
      <c r="AD115" s="250">
        <f>IFERROR(AVERAGEIFS('BAZA DANYCH'!$AB:$AB,'BAZA DANYCH'!$A:$A,$A115,'BAZA DANYCH'!$T:$T,AD$110,'BAZA DANYCH'!$F:$F,$B115),0)</f>
        <v>0.9</v>
      </c>
      <c r="AE115" s="250">
        <f>IFERROR(AVERAGEIFS('BAZA DANYCH'!$AB:$AB,'BAZA DANYCH'!$A:$A,$A115,'BAZA DANYCH'!$T:$T,AE$110,'BAZA DANYCH'!$F:$F,$B115),0)</f>
        <v>0</v>
      </c>
      <c r="AF115" s="250">
        <f>IFERROR(AVERAGEIFS('BAZA DANYCH'!$AB:$AB,'BAZA DANYCH'!$A:$A,$A115,'BAZA DANYCH'!$T:$T,AF$110,'BAZA DANYCH'!$F:$F,$B115),0)</f>
        <v>0</v>
      </c>
      <c r="AG115" s="250">
        <f>IFERROR(AVERAGEIFS('BAZA DANYCH'!$AB:$AB,'BAZA DANYCH'!$A:$A,$A115,'BAZA DANYCH'!$T:$T,AG$110,'BAZA DANYCH'!$F:$F,$B115),0)</f>
        <v>0</v>
      </c>
      <c r="AH115" s="250">
        <f>IFERROR(AVERAGEIFS('BAZA DANYCH'!$AB:$AB,'BAZA DANYCH'!$A:$A,$A115,'BAZA DANYCH'!$T:$T,AH$110,'BAZA DANYCH'!$F:$F,$B115),0)</f>
        <v>0</v>
      </c>
      <c r="AI115" s="250">
        <f>IFERROR(AVERAGEIFS('BAZA DANYCH'!$AB:$AB,'BAZA DANYCH'!$A:$A,$A115,'BAZA DANYCH'!$T:$T,AI$110,'BAZA DANYCH'!$F:$F,$B115),0)</f>
        <v>0</v>
      </c>
    </row>
    <row r="116" spans="1:35" x14ac:dyDescent="0.2">
      <c r="A116" s="88" t="str">
        <f t="shared" si="6"/>
        <v>Oleśnica</v>
      </c>
      <c r="B116" s="88" t="str">
        <f t="shared" si="6"/>
        <v>rk_05_DW340</v>
      </c>
      <c r="C116" s="242">
        <f>IFERROR(AVERAGEIFS('BAZA DANYCH'!$AB:$AB,'BAZA DANYCH'!$A:$A,$A116,'BAZA DANYCH'!$F:$F,$B116),0)</f>
        <v>0.16388888888888895</v>
      </c>
      <c r="D116" s="250">
        <f>IFERROR(AVERAGEIFS('BAZA DANYCH'!$AB:$AB,'BAZA DANYCH'!$A:$A,$A116,'BAZA DANYCH'!$T:$T,D$110,'BAZA DANYCH'!$F:$F,$B116),0)</f>
        <v>0.1</v>
      </c>
      <c r="E116" s="250">
        <f>IFERROR(AVERAGEIFS('BAZA DANYCH'!$AB:$AB,'BAZA DANYCH'!$A:$A,$A116,'BAZA DANYCH'!$T:$T,E$110,'BAZA DANYCH'!$F:$F,$B116),0)</f>
        <v>0</v>
      </c>
      <c r="F116" s="250">
        <f>IFERROR(AVERAGEIFS('BAZA DANYCH'!$AB:$AB,'BAZA DANYCH'!$A:$A,$A116,'BAZA DANYCH'!$T:$T,F$110,'BAZA DANYCH'!$F:$F,$B116),0)</f>
        <v>0</v>
      </c>
      <c r="G116" s="250">
        <f>IFERROR(AVERAGEIFS('BAZA DANYCH'!$AB:$AB,'BAZA DANYCH'!$A:$A,$A116,'BAZA DANYCH'!$T:$T,G$110,'BAZA DANYCH'!$F:$F,$B116),0)</f>
        <v>0.1</v>
      </c>
      <c r="H116" s="250">
        <f>IFERROR(AVERAGEIFS('BAZA DANYCH'!$AB:$AB,'BAZA DANYCH'!$A:$A,$A116,'BAZA DANYCH'!$T:$T,H$110,'BAZA DANYCH'!$F:$F,$B116),0)</f>
        <v>0.22500000000000001</v>
      </c>
      <c r="I116" s="250">
        <f>IFERROR(AVERAGEIFS('BAZA DANYCH'!$AB:$AB,'BAZA DANYCH'!$A:$A,$A116,'BAZA DANYCH'!$T:$T,I$110,'BAZA DANYCH'!$F:$F,$B116),0)</f>
        <v>0.1</v>
      </c>
      <c r="J116" s="250">
        <f>IFERROR(AVERAGEIFS('BAZA DANYCH'!$AB:$AB,'BAZA DANYCH'!$A:$A,$A116,'BAZA DANYCH'!$T:$T,J$110,'BAZA DANYCH'!$F:$F,$B116),0)</f>
        <v>8.1250000000000003E-2</v>
      </c>
      <c r="K116" s="250">
        <f>IFERROR(AVERAGEIFS('BAZA DANYCH'!$AB:$AB,'BAZA DANYCH'!$A:$A,$A116,'BAZA DANYCH'!$T:$T,K$110,'BAZA DANYCH'!$F:$F,$B116),0)</f>
        <v>0</v>
      </c>
      <c r="L116" s="250">
        <f>IFERROR(AVERAGEIFS('BAZA DANYCH'!$AB:$AB,'BAZA DANYCH'!$A:$A,$A116,'BAZA DANYCH'!$T:$T,L$110,'BAZA DANYCH'!$F:$F,$B116),0)</f>
        <v>0</v>
      </c>
      <c r="M116" s="250">
        <f>IFERROR(AVERAGEIFS('BAZA DANYCH'!$AB:$AB,'BAZA DANYCH'!$A:$A,$A116,'BAZA DANYCH'!$T:$T,M$110,'BAZA DANYCH'!$F:$F,$B116),0)</f>
        <v>0</v>
      </c>
      <c r="N116" s="250">
        <f>IFERROR(AVERAGEIFS('BAZA DANYCH'!$AB:$AB,'BAZA DANYCH'!$A:$A,$A116,'BAZA DANYCH'!$T:$T,N$110,'BAZA DANYCH'!$F:$F,$B116),0)</f>
        <v>0</v>
      </c>
      <c r="O116" s="250">
        <f>IFERROR(AVERAGEIFS('BAZA DANYCH'!$AB:$AB,'BAZA DANYCH'!$A:$A,$A116,'BAZA DANYCH'!$T:$T,O$110,'BAZA DANYCH'!$F:$F,$B116),0)</f>
        <v>0</v>
      </c>
      <c r="P116" s="250">
        <f>IFERROR(AVERAGEIFS('BAZA DANYCH'!$AB:$AB,'BAZA DANYCH'!$A:$A,$A116,'BAZA DANYCH'!$T:$T,P$110,'BAZA DANYCH'!$F:$F,$B116),0)</f>
        <v>0.9</v>
      </c>
      <c r="Q116" s="250">
        <f>IFERROR(AVERAGEIFS('BAZA DANYCH'!$AB:$AB,'BAZA DANYCH'!$A:$A,$A116,'BAZA DANYCH'!$T:$T,Q$110,'BAZA DANYCH'!$F:$F,$B116),0)</f>
        <v>0.1</v>
      </c>
      <c r="R116" s="250">
        <f>IFERROR(AVERAGEIFS('BAZA DANYCH'!$AB:$AB,'BAZA DANYCH'!$A:$A,$A116,'BAZA DANYCH'!$T:$T,R$110,'BAZA DANYCH'!$F:$F,$B116),0)</f>
        <v>0</v>
      </c>
      <c r="S116" s="250">
        <f>IFERROR(AVERAGEIFS('BAZA DANYCH'!$AB:$AB,'BAZA DANYCH'!$A:$A,$A116,'BAZA DANYCH'!$T:$T,S$110,'BAZA DANYCH'!$F:$F,$B116),0)</f>
        <v>0</v>
      </c>
      <c r="T116" s="250">
        <f>IFERROR(AVERAGEIFS('BAZA DANYCH'!$AB:$AB,'BAZA DANYCH'!$A:$A,$A116,'BAZA DANYCH'!$T:$T,T$110,'BAZA DANYCH'!$F:$F,$B116),0)</f>
        <v>0</v>
      </c>
      <c r="U116" s="250">
        <f>IFERROR(AVERAGEIFS('BAZA DANYCH'!$AB:$AB,'BAZA DANYCH'!$A:$A,$A116,'BAZA DANYCH'!$T:$T,U$110,'BAZA DANYCH'!$F:$F,$B116),0)</f>
        <v>0</v>
      </c>
      <c r="V116" s="250">
        <f>IFERROR(AVERAGEIFS('BAZA DANYCH'!$AB:$AB,'BAZA DANYCH'!$A:$A,$A116,'BAZA DANYCH'!$T:$T,V$110,'BAZA DANYCH'!$F:$F,$B116),0)</f>
        <v>0.23333333333333331</v>
      </c>
      <c r="W116" s="250">
        <f>IFERROR(AVERAGEIFS('BAZA DANYCH'!$AB:$AB,'BAZA DANYCH'!$A:$A,$A116,'BAZA DANYCH'!$T:$T,W$110,'BAZA DANYCH'!$F:$F,$B116),0)</f>
        <v>0</v>
      </c>
      <c r="X116" s="250">
        <f>IFERROR(AVERAGEIFS('BAZA DANYCH'!$AB:$AB,'BAZA DANYCH'!$A:$A,$A116,'BAZA DANYCH'!$T:$T,X$110,'BAZA DANYCH'!$F:$F,$B116),0)</f>
        <v>0</v>
      </c>
      <c r="Y116" s="250">
        <f>IFERROR(AVERAGEIFS('BAZA DANYCH'!$AB:$AB,'BAZA DANYCH'!$A:$A,$A116,'BAZA DANYCH'!$T:$T,Y$110,'BAZA DANYCH'!$F:$F,$B116),0)</f>
        <v>0.1</v>
      </c>
      <c r="Z116" s="250">
        <f>IFERROR(AVERAGEIFS('BAZA DANYCH'!$AB:$AB,'BAZA DANYCH'!$A:$A,$A116,'BAZA DANYCH'!$T:$T,Z$110,'BAZA DANYCH'!$F:$F,$B116),0)</f>
        <v>0</v>
      </c>
      <c r="AA116" s="250">
        <f>IFERROR(AVERAGEIFS('BAZA DANYCH'!$AB:$AB,'BAZA DANYCH'!$A:$A,$A116,'BAZA DANYCH'!$T:$T,AA$110,'BAZA DANYCH'!$F:$F,$B116),0)</f>
        <v>0.1</v>
      </c>
      <c r="AB116" s="250">
        <f>IFERROR(AVERAGEIFS('BAZA DANYCH'!$AB:$AB,'BAZA DANYCH'!$A:$A,$A116,'BAZA DANYCH'!$T:$T,AB$110,'BAZA DANYCH'!$F:$F,$B116),0)</f>
        <v>0</v>
      </c>
      <c r="AC116" s="250">
        <f>IFERROR(AVERAGEIFS('BAZA DANYCH'!$AB:$AB,'BAZA DANYCH'!$A:$A,$A116,'BAZA DANYCH'!$T:$T,AC$110,'BAZA DANYCH'!$F:$F,$B116),0)</f>
        <v>0</v>
      </c>
      <c r="AD116" s="250">
        <f>IFERROR(AVERAGEIFS('BAZA DANYCH'!$AB:$AB,'BAZA DANYCH'!$A:$A,$A116,'BAZA DANYCH'!$T:$T,AD$110,'BAZA DANYCH'!$F:$F,$B116),0)</f>
        <v>0.1</v>
      </c>
      <c r="AE116" s="250">
        <f>IFERROR(AVERAGEIFS('BAZA DANYCH'!$AB:$AB,'BAZA DANYCH'!$A:$A,$A116,'BAZA DANYCH'!$T:$T,AE$110,'BAZA DANYCH'!$F:$F,$B116),0)</f>
        <v>0</v>
      </c>
      <c r="AF116" s="250">
        <f>IFERROR(AVERAGEIFS('BAZA DANYCH'!$AB:$AB,'BAZA DANYCH'!$A:$A,$A116,'BAZA DANYCH'!$T:$T,AF$110,'BAZA DANYCH'!$F:$F,$B116),0)</f>
        <v>0</v>
      </c>
      <c r="AG116" s="250">
        <f>IFERROR(AVERAGEIFS('BAZA DANYCH'!$AB:$AB,'BAZA DANYCH'!$A:$A,$A116,'BAZA DANYCH'!$T:$T,AG$110,'BAZA DANYCH'!$F:$F,$B116),0)</f>
        <v>0</v>
      </c>
      <c r="AH116" s="250">
        <f>IFERROR(AVERAGEIFS('BAZA DANYCH'!$AB:$AB,'BAZA DANYCH'!$A:$A,$A116,'BAZA DANYCH'!$T:$T,AH$110,'BAZA DANYCH'!$F:$F,$B116),0)</f>
        <v>0.1</v>
      </c>
      <c r="AI116" s="250">
        <f>IFERROR(AVERAGEIFS('BAZA DANYCH'!$AB:$AB,'BAZA DANYCH'!$A:$A,$A116,'BAZA DANYCH'!$T:$T,AI$110,'BAZA DANYCH'!$F:$F,$B116),0)</f>
        <v>0</v>
      </c>
    </row>
    <row r="117" spans="1:35" x14ac:dyDescent="0.2">
      <c r="A117" s="88" t="str">
        <f t="shared" si="6"/>
        <v>Oleśnica</v>
      </c>
      <c r="B117" s="88" t="str">
        <f t="shared" si="6"/>
        <v>rk_06</v>
      </c>
      <c r="C117" s="242">
        <f>IFERROR(AVERAGEIFS('BAZA DANYCH'!$AB:$AB,'BAZA DANYCH'!$A:$A,$A117,'BAZA DANYCH'!$F:$F,$B117),0)</f>
        <v>0.63222256049134329</v>
      </c>
      <c r="D117" s="250">
        <f>IFERROR(AVERAGEIFS('BAZA DANYCH'!$AB:$AB,'BAZA DANYCH'!$A:$A,$A117,'BAZA DANYCH'!$T:$T,D$110,'BAZA DANYCH'!$F:$F,$B117),0)</f>
        <v>0.70909090909090899</v>
      </c>
      <c r="E117" s="250">
        <f>IFERROR(AVERAGEIFS('BAZA DANYCH'!$AB:$AB,'BAZA DANYCH'!$A:$A,$A117,'BAZA DANYCH'!$T:$T,E$110,'BAZA DANYCH'!$F:$F,$B117),0)</f>
        <v>0</v>
      </c>
      <c r="F117" s="250">
        <f>IFERROR(AVERAGEIFS('BAZA DANYCH'!$AB:$AB,'BAZA DANYCH'!$A:$A,$A117,'BAZA DANYCH'!$T:$T,F$110,'BAZA DANYCH'!$F:$F,$B117),0)</f>
        <v>0.90909090909090906</v>
      </c>
      <c r="G117" s="250">
        <f>IFERROR(AVERAGEIFS('BAZA DANYCH'!$AB:$AB,'BAZA DANYCH'!$A:$A,$A117,'BAZA DANYCH'!$T:$T,G$110,'BAZA DANYCH'!$F:$F,$B117),0)</f>
        <v>0.90909090909090906</v>
      </c>
      <c r="H117" s="250">
        <f>IFERROR(AVERAGEIFS('BAZA DANYCH'!$AB:$AB,'BAZA DANYCH'!$A:$A,$A117,'BAZA DANYCH'!$T:$T,H$110,'BAZA DANYCH'!$F:$F,$B117),0)</f>
        <v>0.50454545454545452</v>
      </c>
      <c r="I117" s="250">
        <f>IFERROR(AVERAGEIFS('BAZA DANYCH'!$AB:$AB,'BAZA DANYCH'!$A:$A,$A117,'BAZA DANYCH'!$T:$T,I$110,'BAZA DANYCH'!$F:$F,$B117),0)</f>
        <v>0.50909090909090904</v>
      </c>
      <c r="J117" s="250">
        <f>IFERROR(AVERAGEIFS('BAZA DANYCH'!$AB:$AB,'BAZA DANYCH'!$A:$A,$A117,'BAZA DANYCH'!$T:$T,J$110,'BAZA DANYCH'!$F:$F,$B117),0)</f>
        <v>0.50909090909090904</v>
      </c>
      <c r="K117" s="250">
        <f>IFERROR(AVERAGEIFS('BAZA DANYCH'!$AB:$AB,'BAZA DANYCH'!$A:$A,$A117,'BAZA DANYCH'!$T:$T,K$110,'BAZA DANYCH'!$F:$F,$B117),0)</f>
        <v>0.30693069306930693</v>
      </c>
      <c r="L117" s="250">
        <f>IFERROR(AVERAGEIFS('BAZA DANYCH'!$AB:$AB,'BAZA DANYCH'!$A:$A,$A117,'BAZA DANYCH'!$T:$T,L$110,'BAZA DANYCH'!$F:$F,$B117),0)</f>
        <v>0</v>
      </c>
      <c r="M117" s="250">
        <f>IFERROR(AVERAGEIFS('BAZA DANYCH'!$AB:$AB,'BAZA DANYCH'!$A:$A,$A117,'BAZA DANYCH'!$T:$T,M$110,'BAZA DANYCH'!$F:$F,$B117),0)</f>
        <v>0.90909090909090906</v>
      </c>
      <c r="N117" s="250">
        <f>IFERROR(AVERAGEIFS('BAZA DANYCH'!$AB:$AB,'BAZA DANYCH'!$A:$A,$A117,'BAZA DANYCH'!$T:$T,N$110,'BAZA DANYCH'!$F:$F,$B117),0)</f>
        <v>0.90909090909090906</v>
      </c>
      <c r="O117" s="250">
        <f>IFERROR(AVERAGEIFS('BAZA DANYCH'!$AB:$AB,'BAZA DANYCH'!$A:$A,$A117,'BAZA DANYCH'!$T:$T,O$110,'BAZA DANYCH'!$F:$F,$B117),0)</f>
        <v>0.125</v>
      </c>
      <c r="P117" s="250">
        <f>IFERROR(AVERAGEIFS('BAZA DANYCH'!$AB:$AB,'BAZA DANYCH'!$A:$A,$A117,'BAZA DANYCH'!$T:$T,P$110,'BAZA DANYCH'!$F:$F,$B117),0)</f>
        <v>0.50909090909090904</v>
      </c>
      <c r="Q117" s="250">
        <f>IFERROR(AVERAGEIFS('BAZA DANYCH'!$AB:$AB,'BAZA DANYCH'!$A:$A,$A117,'BAZA DANYCH'!$T:$T,Q$110,'BAZA DANYCH'!$F:$F,$B117),0)</f>
        <v>0</v>
      </c>
      <c r="R117" s="250">
        <f>IFERROR(AVERAGEIFS('BAZA DANYCH'!$AB:$AB,'BAZA DANYCH'!$A:$A,$A117,'BAZA DANYCH'!$T:$T,R$110,'BAZA DANYCH'!$F:$F,$B117),0)</f>
        <v>0</v>
      </c>
      <c r="S117" s="250">
        <f>IFERROR(AVERAGEIFS('BAZA DANYCH'!$AB:$AB,'BAZA DANYCH'!$A:$A,$A117,'BAZA DANYCH'!$T:$T,S$110,'BAZA DANYCH'!$F:$F,$B117),0)</f>
        <v>0</v>
      </c>
      <c r="T117" s="250">
        <f>IFERROR(AVERAGEIFS('BAZA DANYCH'!$AB:$AB,'BAZA DANYCH'!$A:$A,$A117,'BAZA DANYCH'!$T:$T,T$110,'BAZA DANYCH'!$F:$F,$B117),0)</f>
        <v>0.64242424242424245</v>
      </c>
      <c r="U117" s="250">
        <f>IFERROR(AVERAGEIFS('BAZA DANYCH'!$AB:$AB,'BAZA DANYCH'!$A:$A,$A117,'BAZA DANYCH'!$T:$T,U$110,'BAZA DANYCH'!$F:$F,$B117),0)</f>
        <v>0</v>
      </c>
      <c r="V117" s="250">
        <f>IFERROR(AVERAGEIFS('BAZA DANYCH'!$AB:$AB,'BAZA DANYCH'!$A:$A,$A117,'BAZA DANYCH'!$T:$T,V$110,'BAZA DANYCH'!$F:$F,$B117),0)</f>
        <v>0.90909090909090906</v>
      </c>
      <c r="W117" s="250">
        <f>IFERROR(AVERAGEIFS('BAZA DANYCH'!$AB:$AB,'BAZA DANYCH'!$A:$A,$A117,'BAZA DANYCH'!$T:$T,W$110,'BAZA DANYCH'!$F:$F,$B117),0)</f>
        <v>0.9</v>
      </c>
      <c r="X117" s="250">
        <f>IFERROR(AVERAGEIFS('BAZA DANYCH'!$AB:$AB,'BAZA DANYCH'!$A:$A,$A117,'BAZA DANYCH'!$T:$T,X$110,'BAZA DANYCH'!$F:$F,$B117),0)</f>
        <v>0.50909090909090915</v>
      </c>
      <c r="Y117" s="250">
        <f>IFERROR(AVERAGEIFS('BAZA DANYCH'!$AB:$AB,'BAZA DANYCH'!$A:$A,$A117,'BAZA DANYCH'!$T:$T,Y$110,'BAZA DANYCH'!$F:$F,$B117),0)</f>
        <v>0</v>
      </c>
      <c r="Z117" s="250">
        <f>IFERROR(AVERAGEIFS('BAZA DANYCH'!$AB:$AB,'BAZA DANYCH'!$A:$A,$A117,'BAZA DANYCH'!$T:$T,Z$110,'BAZA DANYCH'!$F:$F,$B117),0)</f>
        <v>0.90909090909090906</v>
      </c>
      <c r="AA117" s="250">
        <f>IFERROR(AVERAGEIFS('BAZA DANYCH'!$AB:$AB,'BAZA DANYCH'!$A:$A,$A117,'BAZA DANYCH'!$T:$T,AA$110,'BAZA DANYCH'!$F:$F,$B117),0)</f>
        <v>0.50909090909090904</v>
      </c>
      <c r="AB117" s="250">
        <f>IFERROR(AVERAGEIFS('BAZA DANYCH'!$AB:$AB,'BAZA DANYCH'!$A:$A,$A117,'BAZA DANYCH'!$T:$T,AB$110,'BAZA DANYCH'!$F:$F,$B117),0)</f>
        <v>0.50909090909090904</v>
      </c>
      <c r="AC117" s="250">
        <f>IFERROR(AVERAGEIFS('BAZA DANYCH'!$AB:$AB,'BAZA DANYCH'!$A:$A,$A117,'BAZA DANYCH'!$T:$T,AC$110,'BAZA DANYCH'!$F:$F,$B117),0)</f>
        <v>0.50909090909090904</v>
      </c>
      <c r="AD117" s="250">
        <f>IFERROR(AVERAGEIFS('BAZA DANYCH'!$AB:$AB,'BAZA DANYCH'!$A:$A,$A117,'BAZA DANYCH'!$T:$T,AD$110,'BAZA DANYCH'!$F:$F,$B117),0)</f>
        <v>0.50909090909090904</v>
      </c>
      <c r="AE117" s="250">
        <f>IFERROR(AVERAGEIFS('BAZA DANYCH'!$AB:$AB,'BAZA DANYCH'!$A:$A,$A117,'BAZA DANYCH'!$T:$T,AE$110,'BAZA DANYCH'!$F:$F,$B117),0)</f>
        <v>0.90909090909090906</v>
      </c>
      <c r="AF117" s="250">
        <f>IFERROR(AVERAGEIFS('BAZA DANYCH'!$AB:$AB,'BAZA DANYCH'!$A:$A,$A117,'BAZA DANYCH'!$T:$T,AF$110,'BAZA DANYCH'!$F:$F,$B117),0)</f>
        <v>0.10909090909090909</v>
      </c>
      <c r="AG117" s="250">
        <f>IFERROR(AVERAGEIFS('BAZA DANYCH'!$AB:$AB,'BAZA DANYCH'!$A:$A,$A117,'BAZA DANYCH'!$T:$T,AG$110,'BAZA DANYCH'!$F:$F,$B117),0)</f>
        <v>0</v>
      </c>
      <c r="AH117" s="250">
        <f>IFERROR(AVERAGEIFS('BAZA DANYCH'!$AB:$AB,'BAZA DANYCH'!$A:$A,$A117,'BAZA DANYCH'!$T:$T,AH$110,'BAZA DANYCH'!$F:$F,$B117),0)</f>
        <v>0.70681818181818179</v>
      </c>
      <c r="AI117" s="250">
        <f>IFERROR(AVERAGEIFS('BAZA DANYCH'!$AB:$AB,'BAZA DANYCH'!$A:$A,$A117,'BAZA DANYCH'!$T:$T,AI$110,'BAZA DANYCH'!$F:$F,$B117),0)</f>
        <v>0</v>
      </c>
    </row>
    <row r="118" spans="1:35" x14ac:dyDescent="0.2">
      <c r="A118" s="88" t="str">
        <f t="shared" si="6"/>
        <v>Oleśnica</v>
      </c>
      <c r="B118" s="88" t="str">
        <f t="shared" si="6"/>
        <v>rk_07_DW451</v>
      </c>
      <c r="C118" s="242">
        <f>IFERROR(AVERAGEIFS('BAZA DANYCH'!$AB:$AB,'BAZA DANYCH'!$A:$A,$A118,'BAZA DANYCH'!$F:$F,$B118),0)</f>
        <v>8.1363636363636374E-2</v>
      </c>
      <c r="D118" s="250">
        <f>IFERROR(AVERAGEIFS('BAZA DANYCH'!$AB:$AB,'BAZA DANYCH'!$A:$A,$A118,'BAZA DANYCH'!$T:$T,D$110,'BAZA DANYCH'!$F:$F,$B118),0)</f>
        <v>0</v>
      </c>
      <c r="E118" s="250">
        <f>IFERROR(AVERAGEIFS('BAZA DANYCH'!$AB:$AB,'BAZA DANYCH'!$A:$A,$A118,'BAZA DANYCH'!$T:$T,E$110,'BAZA DANYCH'!$F:$F,$B118),0)</f>
        <v>0.1</v>
      </c>
      <c r="F118" s="250">
        <f>IFERROR(AVERAGEIFS('BAZA DANYCH'!$AB:$AB,'BAZA DANYCH'!$A:$A,$A118,'BAZA DANYCH'!$T:$T,F$110,'BAZA DANYCH'!$F:$F,$B118),0)</f>
        <v>0</v>
      </c>
      <c r="G118" s="250">
        <f>IFERROR(AVERAGEIFS('BAZA DANYCH'!$AB:$AB,'BAZA DANYCH'!$A:$A,$A118,'BAZA DANYCH'!$T:$T,G$110,'BAZA DANYCH'!$F:$F,$B118),0)</f>
        <v>0</v>
      </c>
      <c r="H118" s="250">
        <f>IFERROR(AVERAGEIFS('BAZA DANYCH'!$AB:$AB,'BAZA DANYCH'!$A:$A,$A118,'BAZA DANYCH'!$T:$T,H$110,'BAZA DANYCH'!$F:$F,$B118),0)</f>
        <v>0</v>
      </c>
      <c r="I118" s="250">
        <f>IFERROR(AVERAGEIFS('BAZA DANYCH'!$AB:$AB,'BAZA DANYCH'!$A:$A,$A118,'BAZA DANYCH'!$T:$T,I$110,'BAZA DANYCH'!$F:$F,$B118),0)</f>
        <v>0.1</v>
      </c>
      <c r="J118" s="250">
        <f>IFERROR(AVERAGEIFS('BAZA DANYCH'!$AB:$AB,'BAZA DANYCH'!$A:$A,$A118,'BAZA DANYCH'!$T:$T,J$110,'BAZA DANYCH'!$F:$F,$B118),0)</f>
        <v>0.05</v>
      </c>
      <c r="K118" s="250">
        <f>IFERROR(AVERAGEIFS('BAZA DANYCH'!$AB:$AB,'BAZA DANYCH'!$A:$A,$A118,'BAZA DANYCH'!$T:$T,K$110,'BAZA DANYCH'!$F:$F,$B118),0)</f>
        <v>0</v>
      </c>
      <c r="L118" s="250">
        <f>IFERROR(AVERAGEIFS('BAZA DANYCH'!$AB:$AB,'BAZA DANYCH'!$A:$A,$A118,'BAZA DANYCH'!$T:$T,L$110,'BAZA DANYCH'!$F:$F,$B118),0)</f>
        <v>0</v>
      </c>
      <c r="M118" s="250">
        <f>IFERROR(AVERAGEIFS('BAZA DANYCH'!$AB:$AB,'BAZA DANYCH'!$A:$A,$A118,'BAZA DANYCH'!$T:$T,M$110,'BAZA DANYCH'!$F:$F,$B118),0)</f>
        <v>0</v>
      </c>
      <c r="N118" s="250">
        <f>IFERROR(AVERAGEIFS('BAZA DANYCH'!$AB:$AB,'BAZA DANYCH'!$A:$A,$A118,'BAZA DANYCH'!$T:$T,N$110,'BAZA DANYCH'!$F:$F,$B118),0)</f>
        <v>0.10909090909090909</v>
      </c>
      <c r="O118" s="250">
        <f>IFERROR(AVERAGEIFS('BAZA DANYCH'!$AB:$AB,'BAZA DANYCH'!$A:$A,$A118,'BAZA DANYCH'!$T:$T,O$110,'BAZA DANYCH'!$F:$F,$B118),0)</f>
        <v>0</v>
      </c>
      <c r="P118" s="250">
        <f>IFERROR(AVERAGEIFS('BAZA DANYCH'!$AB:$AB,'BAZA DANYCH'!$A:$A,$A118,'BAZA DANYCH'!$T:$T,P$110,'BAZA DANYCH'!$F:$F,$B118),0)</f>
        <v>0.10454545454545454</v>
      </c>
      <c r="Q118" s="250">
        <f>IFERROR(AVERAGEIFS('BAZA DANYCH'!$AB:$AB,'BAZA DANYCH'!$A:$A,$A118,'BAZA DANYCH'!$T:$T,Q$110,'BAZA DANYCH'!$F:$F,$B118),0)</f>
        <v>0</v>
      </c>
      <c r="R118" s="250">
        <f>IFERROR(AVERAGEIFS('BAZA DANYCH'!$AB:$AB,'BAZA DANYCH'!$A:$A,$A118,'BAZA DANYCH'!$T:$T,R$110,'BAZA DANYCH'!$F:$F,$B118),0)</f>
        <v>0.5</v>
      </c>
      <c r="S118" s="250">
        <f>IFERROR(AVERAGEIFS('BAZA DANYCH'!$AB:$AB,'BAZA DANYCH'!$A:$A,$A118,'BAZA DANYCH'!$T:$T,S$110,'BAZA DANYCH'!$F:$F,$B118),0)</f>
        <v>0</v>
      </c>
      <c r="T118" s="250">
        <f>IFERROR(AVERAGEIFS('BAZA DANYCH'!$AB:$AB,'BAZA DANYCH'!$A:$A,$A118,'BAZA DANYCH'!$T:$T,T$110,'BAZA DANYCH'!$F:$F,$B118),0)</f>
        <v>0.05</v>
      </c>
      <c r="U118" s="250">
        <f>IFERROR(AVERAGEIFS('BAZA DANYCH'!$AB:$AB,'BAZA DANYCH'!$A:$A,$A118,'BAZA DANYCH'!$T:$T,U$110,'BAZA DANYCH'!$F:$F,$B118),0)</f>
        <v>0</v>
      </c>
      <c r="V118" s="250">
        <f>IFERROR(AVERAGEIFS('BAZA DANYCH'!$AB:$AB,'BAZA DANYCH'!$A:$A,$A118,'BAZA DANYCH'!$T:$T,V$110,'BAZA DANYCH'!$F:$F,$B118),0)</f>
        <v>0</v>
      </c>
      <c r="W118" s="250">
        <f>IFERROR(AVERAGEIFS('BAZA DANYCH'!$AB:$AB,'BAZA DANYCH'!$A:$A,$A118,'BAZA DANYCH'!$T:$T,W$110,'BAZA DANYCH'!$F:$F,$B118),0)</f>
        <v>0</v>
      </c>
      <c r="X118" s="250">
        <f>IFERROR(AVERAGEIFS('BAZA DANYCH'!$AB:$AB,'BAZA DANYCH'!$A:$A,$A118,'BAZA DANYCH'!$T:$T,X$110,'BAZA DANYCH'!$F:$F,$B118),0)</f>
        <v>0</v>
      </c>
      <c r="Y118" s="250">
        <f>IFERROR(AVERAGEIFS('BAZA DANYCH'!$AB:$AB,'BAZA DANYCH'!$A:$A,$A118,'BAZA DANYCH'!$T:$T,Y$110,'BAZA DANYCH'!$F:$F,$B118),0)</f>
        <v>0</v>
      </c>
      <c r="Z118" s="250">
        <f>IFERROR(AVERAGEIFS('BAZA DANYCH'!$AB:$AB,'BAZA DANYCH'!$A:$A,$A118,'BAZA DANYCH'!$T:$T,Z$110,'BAZA DANYCH'!$F:$F,$B118),0)</f>
        <v>3.3333333333333333E-2</v>
      </c>
      <c r="AA118" s="250">
        <f>IFERROR(AVERAGEIFS('BAZA DANYCH'!$AB:$AB,'BAZA DANYCH'!$A:$A,$A118,'BAZA DANYCH'!$T:$T,AA$110,'BAZA DANYCH'!$F:$F,$B118),0)</f>
        <v>0</v>
      </c>
      <c r="AB118" s="250">
        <f>IFERROR(AVERAGEIFS('BAZA DANYCH'!$AB:$AB,'BAZA DANYCH'!$A:$A,$A118,'BAZA DANYCH'!$T:$T,AB$110,'BAZA DANYCH'!$F:$F,$B118),0)</f>
        <v>0</v>
      </c>
      <c r="AC118" s="250">
        <f>IFERROR(AVERAGEIFS('BAZA DANYCH'!$AB:$AB,'BAZA DANYCH'!$A:$A,$A118,'BAZA DANYCH'!$T:$T,AC$110,'BAZA DANYCH'!$F:$F,$B118),0)</f>
        <v>0</v>
      </c>
      <c r="AD118" s="250">
        <f>IFERROR(AVERAGEIFS('BAZA DANYCH'!$AB:$AB,'BAZA DANYCH'!$A:$A,$A118,'BAZA DANYCH'!$T:$T,AD$110,'BAZA DANYCH'!$F:$F,$B118),0)</f>
        <v>0</v>
      </c>
      <c r="AE118" s="250">
        <f>IFERROR(AVERAGEIFS('BAZA DANYCH'!$AB:$AB,'BAZA DANYCH'!$A:$A,$A118,'BAZA DANYCH'!$T:$T,AE$110,'BAZA DANYCH'!$F:$F,$B118),0)</f>
        <v>0</v>
      </c>
      <c r="AF118" s="250">
        <f>IFERROR(AVERAGEIFS('BAZA DANYCH'!$AB:$AB,'BAZA DANYCH'!$A:$A,$A118,'BAZA DANYCH'!$T:$T,AF$110,'BAZA DANYCH'!$F:$F,$B118),0)</f>
        <v>0</v>
      </c>
      <c r="AG118" s="250">
        <f>IFERROR(AVERAGEIFS('BAZA DANYCH'!$AB:$AB,'BAZA DANYCH'!$A:$A,$A118,'BAZA DANYCH'!$T:$T,AG$110,'BAZA DANYCH'!$F:$F,$B118),0)</f>
        <v>0</v>
      </c>
      <c r="AH118" s="250">
        <f>IFERROR(AVERAGEIFS('BAZA DANYCH'!$AB:$AB,'BAZA DANYCH'!$A:$A,$A118,'BAZA DANYCH'!$T:$T,AH$110,'BAZA DANYCH'!$F:$F,$B118),0)</f>
        <v>0</v>
      </c>
      <c r="AI118" s="250">
        <f>IFERROR(AVERAGEIFS('BAZA DANYCH'!$AB:$AB,'BAZA DANYCH'!$A:$A,$A118,'BAZA DANYCH'!$T:$T,AI$110,'BAZA DANYCH'!$F:$F,$B118),0)</f>
        <v>0</v>
      </c>
    </row>
    <row r="119" spans="1:35" x14ac:dyDescent="0.2">
      <c r="A119" s="88" t="str">
        <f t="shared" si="6"/>
        <v>Jelcz-Laskowice</v>
      </c>
      <c r="B119" s="88" t="str">
        <f t="shared" si="6"/>
        <v>rk_08_DW396</v>
      </c>
      <c r="C119" s="242">
        <f>IFERROR(AVERAGEIFS('BAZA DANYCH'!$AB:$AB,'BAZA DANYCH'!$A:$A,$A119,'BAZA DANYCH'!$F:$F,$B119),0)</f>
        <v>0.19220779220779222</v>
      </c>
      <c r="D119" s="250">
        <f>IFERROR(AVERAGEIFS('BAZA DANYCH'!$AB:$AB,'BAZA DANYCH'!$A:$A,$A119,'BAZA DANYCH'!$T:$T,D$110,'BAZA DANYCH'!$F:$F,$B119),0)</f>
        <v>0</v>
      </c>
      <c r="E119" s="250">
        <f>IFERROR(AVERAGEIFS('BAZA DANYCH'!$AB:$AB,'BAZA DANYCH'!$A:$A,$A119,'BAZA DANYCH'!$T:$T,E$110,'BAZA DANYCH'!$F:$F,$B119),0)</f>
        <v>0</v>
      </c>
      <c r="F119" s="250">
        <f>IFERROR(AVERAGEIFS('BAZA DANYCH'!$AB:$AB,'BAZA DANYCH'!$A:$A,$A119,'BAZA DANYCH'!$T:$T,F$110,'BAZA DANYCH'!$F:$F,$B119),0)</f>
        <v>0.10909090909090909</v>
      </c>
      <c r="G119" s="250">
        <f>IFERROR(AVERAGEIFS('BAZA DANYCH'!$AB:$AB,'BAZA DANYCH'!$A:$A,$A119,'BAZA DANYCH'!$T:$T,G$110,'BAZA DANYCH'!$F:$F,$B119),0)</f>
        <v>0</v>
      </c>
      <c r="H119" s="250">
        <f>IFERROR(AVERAGEIFS('BAZA DANYCH'!$AB:$AB,'BAZA DANYCH'!$A:$A,$A119,'BAZA DANYCH'!$T:$T,H$110,'BAZA DANYCH'!$F:$F,$B119),0)</f>
        <v>0</v>
      </c>
      <c r="I119" s="250">
        <f>IFERROR(AVERAGEIFS('BAZA DANYCH'!$AB:$AB,'BAZA DANYCH'!$A:$A,$A119,'BAZA DANYCH'!$T:$T,I$110,'BAZA DANYCH'!$F:$F,$B119),0)</f>
        <v>0</v>
      </c>
      <c r="J119" s="250">
        <f>IFERROR(AVERAGEIFS('BAZA DANYCH'!$AB:$AB,'BAZA DANYCH'!$A:$A,$A119,'BAZA DANYCH'!$T:$T,J$110,'BAZA DANYCH'!$F:$F,$B119),0)</f>
        <v>0</v>
      </c>
      <c r="K119" s="250">
        <f>IFERROR(AVERAGEIFS('BAZA DANYCH'!$AB:$AB,'BAZA DANYCH'!$A:$A,$A119,'BAZA DANYCH'!$T:$T,K$110,'BAZA DANYCH'!$F:$F,$B119),0)</f>
        <v>0</v>
      </c>
      <c r="L119" s="250">
        <f>IFERROR(AVERAGEIFS('BAZA DANYCH'!$AB:$AB,'BAZA DANYCH'!$A:$A,$A119,'BAZA DANYCH'!$T:$T,L$110,'BAZA DANYCH'!$F:$F,$B119),0)</f>
        <v>0</v>
      </c>
      <c r="M119" s="250">
        <f>IFERROR(AVERAGEIFS('BAZA DANYCH'!$AB:$AB,'BAZA DANYCH'!$A:$A,$A119,'BAZA DANYCH'!$T:$T,M$110,'BAZA DANYCH'!$F:$F,$B119),0)</f>
        <v>0</v>
      </c>
      <c r="N119" s="250">
        <f>IFERROR(AVERAGEIFS('BAZA DANYCH'!$AB:$AB,'BAZA DANYCH'!$A:$A,$A119,'BAZA DANYCH'!$T:$T,N$110,'BAZA DANYCH'!$F:$F,$B119),0)</f>
        <v>0</v>
      </c>
      <c r="O119" s="250">
        <f>IFERROR(AVERAGEIFS('BAZA DANYCH'!$AB:$AB,'BAZA DANYCH'!$A:$A,$A119,'BAZA DANYCH'!$T:$T,O$110,'BAZA DANYCH'!$F:$F,$B119),0)</f>
        <v>0.90909090909090906</v>
      </c>
      <c r="P119" s="250">
        <f>IFERROR(AVERAGEIFS('BAZA DANYCH'!$AB:$AB,'BAZA DANYCH'!$A:$A,$A119,'BAZA DANYCH'!$T:$T,P$110,'BAZA DANYCH'!$F:$F,$B119),0)</f>
        <v>0</v>
      </c>
      <c r="Q119" s="250">
        <f>IFERROR(AVERAGEIFS('BAZA DANYCH'!$AB:$AB,'BAZA DANYCH'!$A:$A,$A119,'BAZA DANYCH'!$T:$T,Q$110,'BAZA DANYCH'!$F:$F,$B119),0)</f>
        <v>0</v>
      </c>
      <c r="R119" s="250">
        <f>IFERROR(AVERAGEIFS('BAZA DANYCH'!$AB:$AB,'BAZA DANYCH'!$A:$A,$A119,'BAZA DANYCH'!$T:$T,R$110,'BAZA DANYCH'!$F:$F,$B119),0)</f>
        <v>0</v>
      </c>
      <c r="S119" s="250">
        <f>IFERROR(AVERAGEIFS('BAZA DANYCH'!$AB:$AB,'BAZA DANYCH'!$A:$A,$A119,'BAZA DANYCH'!$T:$T,S$110,'BAZA DANYCH'!$F:$F,$B119),0)</f>
        <v>0</v>
      </c>
      <c r="T119" s="250">
        <f>IFERROR(AVERAGEIFS('BAZA DANYCH'!$AB:$AB,'BAZA DANYCH'!$A:$A,$A119,'BAZA DANYCH'!$T:$T,T$110,'BAZA DANYCH'!$F:$F,$B119),0)</f>
        <v>0</v>
      </c>
      <c r="U119" s="250">
        <f>IFERROR(AVERAGEIFS('BAZA DANYCH'!$AB:$AB,'BAZA DANYCH'!$A:$A,$A119,'BAZA DANYCH'!$T:$T,U$110,'BAZA DANYCH'!$F:$F,$B119),0)</f>
        <v>0.10909090909090909</v>
      </c>
      <c r="V119" s="250">
        <f>IFERROR(AVERAGEIFS('BAZA DANYCH'!$AB:$AB,'BAZA DANYCH'!$A:$A,$A119,'BAZA DANYCH'!$T:$T,V$110,'BAZA DANYCH'!$F:$F,$B119),0)</f>
        <v>0</v>
      </c>
      <c r="W119" s="250">
        <f>IFERROR(AVERAGEIFS('BAZA DANYCH'!$AB:$AB,'BAZA DANYCH'!$A:$A,$A119,'BAZA DANYCH'!$T:$T,W$110,'BAZA DANYCH'!$F:$F,$B119),0)</f>
        <v>0</v>
      </c>
      <c r="X119" s="250">
        <f>IFERROR(AVERAGEIFS('BAZA DANYCH'!$AB:$AB,'BAZA DANYCH'!$A:$A,$A119,'BAZA DANYCH'!$T:$T,X$110,'BAZA DANYCH'!$F:$F,$B119),0)</f>
        <v>0</v>
      </c>
      <c r="Y119" s="250">
        <f>IFERROR(AVERAGEIFS('BAZA DANYCH'!$AB:$AB,'BAZA DANYCH'!$A:$A,$A119,'BAZA DANYCH'!$T:$T,Y$110,'BAZA DANYCH'!$F:$F,$B119),0)</f>
        <v>0.10909090909090909</v>
      </c>
      <c r="Z119" s="250">
        <f>IFERROR(AVERAGEIFS('BAZA DANYCH'!$AB:$AB,'BAZA DANYCH'!$A:$A,$A119,'BAZA DANYCH'!$T:$T,Z$110,'BAZA DANYCH'!$F:$F,$B119),0)</f>
        <v>0</v>
      </c>
      <c r="AA119" s="250">
        <f>IFERROR(AVERAGEIFS('BAZA DANYCH'!$AB:$AB,'BAZA DANYCH'!$A:$A,$A119,'BAZA DANYCH'!$T:$T,AA$110,'BAZA DANYCH'!$F:$F,$B119),0)</f>
        <v>0.10909090909090909</v>
      </c>
      <c r="AB119" s="250">
        <f>IFERROR(AVERAGEIFS('BAZA DANYCH'!$AB:$AB,'BAZA DANYCH'!$A:$A,$A119,'BAZA DANYCH'!$T:$T,AB$110,'BAZA DANYCH'!$F:$F,$B119),0)</f>
        <v>0</v>
      </c>
      <c r="AC119" s="250">
        <f>IFERROR(AVERAGEIFS('BAZA DANYCH'!$AB:$AB,'BAZA DANYCH'!$A:$A,$A119,'BAZA DANYCH'!$T:$T,AC$110,'BAZA DANYCH'!$F:$F,$B119),0)</f>
        <v>0</v>
      </c>
      <c r="AD119" s="250">
        <f>IFERROR(AVERAGEIFS('BAZA DANYCH'!$AB:$AB,'BAZA DANYCH'!$A:$A,$A119,'BAZA DANYCH'!$T:$T,AD$110,'BAZA DANYCH'!$F:$F,$B119),0)</f>
        <v>0</v>
      </c>
      <c r="AE119" s="250">
        <f>IFERROR(AVERAGEIFS('BAZA DANYCH'!$AB:$AB,'BAZA DANYCH'!$A:$A,$A119,'BAZA DANYCH'!$T:$T,AE$110,'BAZA DANYCH'!$F:$F,$B119),0)</f>
        <v>0</v>
      </c>
      <c r="AF119" s="250">
        <f>IFERROR(AVERAGEIFS('BAZA DANYCH'!$AB:$AB,'BAZA DANYCH'!$A:$A,$A119,'BAZA DANYCH'!$T:$T,AF$110,'BAZA DANYCH'!$F:$F,$B119),0)</f>
        <v>0</v>
      </c>
      <c r="AG119" s="250">
        <f>IFERROR(AVERAGEIFS('BAZA DANYCH'!$AB:$AB,'BAZA DANYCH'!$A:$A,$A119,'BAZA DANYCH'!$T:$T,AG$110,'BAZA DANYCH'!$F:$F,$B119),0)</f>
        <v>0</v>
      </c>
      <c r="AH119" s="250">
        <f>IFERROR(AVERAGEIFS('BAZA DANYCH'!$AB:$AB,'BAZA DANYCH'!$A:$A,$A119,'BAZA DANYCH'!$T:$T,AH$110,'BAZA DANYCH'!$F:$F,$B119),0)</f>
        <v>0</v>
      </c>
      <c r="AI119" s="250">
        <f>IFERROR(AVERAGEIFS('BAZA DANYCH'!$AB:$AB,'BAZA DANYCH'!$A:$A,$A119,'BAZA DANYCH'!$T:$T,AI$110,'BAZA DANYCH'!$F:$F,$B119),0)</f>
        <v>0</v>
      </c>
    </row>
    <row r="120" spans="1:35" x14ac:dyDescent="0.2">
      <c r="A120" s="88" t="str">
        <f t="shared" si="6"/>
        <v>Oława</v>
      </c>
      <c r="B120" s="88" t="str">
        <f t="shared" si="6"/>
        <v>rk_09_DK94</v>
      </c>
      <c r="C120" s="242">
        <f>IFERROR(AVERAGEIFS('BAZA DANYCH'!$AB:$AB,'BAZA DANYCH'!$A:$A,$A120,'BAZA DANYCH'!$F:$F,$B120),0)</f>
        <v>0.24619834710743801</v>
      </c>
      <c r="D120" s="250">
        <f>IFERROR(AVERAGEIFS('BAZA DANYCH'!$AB:$AB,'BAZA DANYCH'!$A:$A,$A120,'BAZA DANYCH'!$T:$T,D$110,'BAZA DANYCH'!$F:$F,$B120),0)</f>
        <v>0</v>
      </c>
      <c r="E120" s="250">
        <f>IFERROR(AVERAGEIFS('BAZA DANYCH'!$AB:$AB,'BAZA DANYCH'!$A:$A,$A120,'BAZA DANYCH'!$T:$T,E$110,'BAZA DANYCH'!$F:$F,$B120),0)</f>
        <v>3.6363636363636362E-2</v>
      </c>
      <c r="F120" s="250">
        <f>IFERROR(AVERAGEIFS('BAZA DANYCH'!$AB:$AB,'BAZA DANYCH'!$A:$A,$A120,'BAZA DANYCH'!$T:$T,F$110,'BAZA DANYCH'!$F:$F,$B120),0)</f>
        <v>5.4545454545454543E-2</v>
      </c>
      <c r="G120" s="250">
        <f>IFERROR(AVERAGEIFS('BAZA DANYCH'!$AB:$AB,'BAZA DANYCH'!$A:$A,$A120,'BAZA DANYCH'!$T:$T,G$110,'BAZA DANYCH'!$F:$F,$B120),0)</f>
        <v>0</v>
      </c>
      <c r="H120" s="250">
        <f>IFERROR(AVERAGEIFS('BAZA DANYCH'!$AB:$AB,'BAZA DANYCH'!$A:$A,$A120,'BAZA DANYCH'!$T:$T,H$110,'BAZA DANYCH'!$F:$F,$B120),0)</f>
        <v>0.10303030303030303</v>
      </c>
      <c r="I120" s="250">
        <f>IFERROR(AVERAGEIFS('BAZA DANYCH'!$AB:$AB,'BAZA DANYCH'!$A:$A,$A120,'BAZA DANYCH'!$T:$T,I$110,'BAZA DANYCH'!$F:$F,$B120),0)</f>
        <v>0.36262626262626252</v>
      </c>
      <c r="J120" s="250">
        <f>IFERROR(AVERAGEIFS('BAZA DANYCH'!$AB:$AB,'BAZA DANYCH'!$A:$A,$A120,'BAZA DANYCH'!$T:$T,J$110,'BAZA DANYCH'!$F:$F,$B120),0)</f>
        <v>0</v>
      </c>
      <c r="K120" s="250">
        <f>IFERROR(AVERAGEIFS('BAZA DANYCH'!$AB:$AB,'BAZA DANYCH'!$A:$A,$A120,'BAZA DANYCH'!$T:$T,K$110,'BAZA DANYCH'!$F:$F,$B120),0)</f>
        <v>0.10909090909090909</v>
      </c>
      <c r="L120" s="250">
        <f>IFERROR(AVERAGEIFS('BAZA DANYCH'!$AB:$AB,'BAZA DANYCH'!$A:$A,$A120,'BAZA DANYCH'!$T:$T,L$110,'BAZA DANYCH'!$F:$F,$B120),0)</f>
        <v>0.50909090909090904</v>
      </c>
      <c r="M120" s="250">
        <f>IFERROR(AVERAGEIFS('BAZA DANYCH'!$AB:$AB,'BAZA DANYCH'!$A:$A,$A120,'BAZA DANYCH'!$T:$T,M$110,'BAZA DANYCH'!$F:$F,$B120),0)</f>
        <v>0</v>
      </c>
      <c r="N120" s="250">
        <f>IFERROR(AVERAGEIFS('BAZA DANYCH'!$AB:$AB,'BAZA DANYCH'!$A:$A,$A120,'BAZA DANYCH'!$T:$T,N$110,'BAZA DANYCH'!$F:$F,$B120),0)</f>
        <v>0</v>
      </c>
      <c r="O120" s="250">
        <f>IFERROR(AVERAGEIFS('BAZA DANYCH'!$AB:$AB,'BAZA DANYCH'!$A:$A,$A120,'BAZA DANYCH'!$T:$T,O$110,'BAZA DANYCH'!$F:$F,$B120),0)</f>
        <v>0</v>
      </c>
      <c r="P120" s="250">
        <f>IFERROR(AVERAGEIFS('BAZA DANYCH'!$AB:$AB,'BAZA DANYCH'!$A:$A,$A120,'BAZA DANYCH'!$T:$T,P$110,'BAZA DANYCH'!$F:$F,$B120),0)</f>
        <v>0.4068181818181818</v>
      </c>
      <c r="Q120" s="250">
        <f>IFERROR(AVERAGEIFS('BAZA DANYCH'!$AB:$AB,'BAZA DANYCH'!$A:$A,$A120,'BAZA DANYCH'!$T:$T,Q$110,'BAZA DANYCH'!$F:$F,$B120),0)</f>
        <v>0.50909090909090904</v>
      </c>
      <c r="R120" s="250">
        <f>IFERROR(AVERAGEIFS('BAZA DANYCH'!$AB:$AB,'BAZA DANYCH'!$A:$A,$A120,'BAZA DANYCH'!$T:$T,R$110,'BAZA DANYCH'!$F:$F,$B120),0)</f>
        <v>0.10909090909090909</v>
      </c>
      <c r="S120" s="250">
        <f>IFERROR(AVERAGEIFS('BAZA DANYCH'!$AB:$AB,'BAZA DANYCH'!$A:$A,$A120,'BAZA DANYCH'!$T:$T,S$110,'BAZA DANYCH'!$F:$F,$B120),0)</f>
        <v>0</v>
      </c>
      <c r="T120" s="250">
        <f>IFERROR(AVERAGEIFS('BAZA DANYCH'!$AB:$AB,'BAZA DANYCH'!$A:$A,$A120,'BAZA DANYCH'!$T:$T,T$110,'BAZA DANYCH'!$F:$F,$B120),0)</f>
        <v>0.10909090909090909</v>
      </c>
      <c r="U120" s="250">
        <f>IFERROR(AVERAGEIFS('BAZA DANYCH'!$AB:$AB,'BAZA DANYCH'!$A:$A,$A120,'BAZA DANYCH'!$T:$T,U$110,'BAZA DANYCH'!$F:$F,$B120),0)</f>
        <v>0</v>
      </c>
      <c r="V120" s="250">
        <f>IFERROR(AVERAGEIFS('BAZA DANYCH'!$AB:$AB,'BAZA DANYCH'!$A:$A,$A120,'BAZA DANYCH'!$T:$T,V$110,'BAZA DANYCH'!$F:$F,$B120),0)</f>
        <v>0.37575757575757573</v>
      </c>
      <c r="W120" s="250">
        <f>IFERROR(AVERAGEIFS('BAZA DANYCH'!$AB:$AB,'BAZA DANYCH'!$A:$A,$A120,'BAZA DANYCH'!$T:$T,W$110,'BAZA DANYCH'!$F:$F,$B120),0)</f>
        <v>0.23454545454545453</v>
      </c>
      <c r="X120" s="250">
        <f>IFERROR(AVERAGEIFS('BAZA DANYCH'!$AB:$AB,'BAZA DANYCH'!$A:$A,$A120,'BAZA DANYCH'!$T:$T,X$110,'BAZA DANYCH'!$F:$F,$B120),0)</f>
        <v>0.10909090909090909</v>
      </c>
      <c r="Y120" s="250">
        <f>IFERROR(AVERAGEIFS('BAZA DANYCH'!$AB:$AB,'BAZA DANYCH'!$A:$A,$A120,'BAZA DANYCH'!$T:$T,Y$110,'BAZA DANYCH'!$F:$F,$B120),0)</f>
        <v>0.10909090909090909</v>
      </c>
      <c r="Z120" s="250">
        <f>IFERROR(AVERAGEIFS('BAZA DANYCH'!$AB:$AB,'BAZA DANYCH'!$A:$A,$A120,'BAZA DANYCH'!$T:$T,Z$110,'BAZA DANYCH'!$F:$F,$B120),0)</f>
        <v>7.2727272727272724E-2</v>
      </c>
      <c r="AA120" s="250">
        <f>IFERROR(AVERAGEIFS('BAZA DANYCH'!$AB:$AB,'BAZA DANYCH'!$A:$A,$A120,'BAZA DANYCH'!$T:$T,AA$110,'BAZA DANYCH'!$F:$F,$B120),0)</f>
        <v>0.20606060606060606</v>
      </c>
      <c r="AB120" s="250">
        <f>IFERROR(AVERAGEIFS('BAZA DANYCH'!$AB:$AB,'BAZA DANYCH'!$A:$A,$A120,'BAZA DANYCH'!$T:$T,AB$110,'BAZA DANYCH'!$F:$F,$B120),0)</f>
        <v>0</v>
      </c>
      <c r="AC120" s="250">
        <f>IFERROR(AVERAGEIFS('BAZA DANYCH'!$AB:$AB,'BAZA DANYCH'!$A:$A,$A120,'BAZA DANYCH'!$T:$T,AC$110,'BAZA DANYCH'!$F:$F,$B120),0)</f>
        <v>0</v>
      </c>
      <c r="AD120" s="250">
        <f>IFERROR(AVERAGEIFS('BAZA DANYCH'!$AB:$AB,'BAZA DANYCH'!$A:$A,$A120,'BAZA DANYCH'!$T:$T,AD$110,'BAZA DANYCH'!$F:$F,$B120),0)</f>
        <v>0</v>
      </c>
      <c r="AE120" s="250">
        <f>IFERROR(AVERAGEIFS('BAZA DANYCH'!$AB:$AB,'BAZA DANYCH'!$A:$A,$A120,'BAZA DANYCH'!$T:$T,AE$110,'BAZA DANYCH'!$F:$F,$B120),0)</f>
        <v>0</v>
      </c>
      <c r="AF120" s="250">
        <f>IFERROR(AVERAGEIFS('BAZA DANYCH'!$AB:$AB,'BAZA DANYCH'!$A:$A,$A120,'BAZA DANYCH'!$T:$T,AF$110,'BAZA DANYCH'!$F:$F,$B120),0)</f>
        <v>0.45454545454545453</v>
      </c>
      <c r="AG120" s="250">
        <f>IFERROR(AVERAGEIFS('BAZA DANYCH'!$AB:$AB,'BAZA DANYCH'!$A:$A,$A120,'BAZA DANYCH'!$T:$T,AG$110,'BAZA DANYCH'!$F:$F,$B120),0)</f>
        <v>0</v>
      </c>
      <c r="AH120" s="250">
        <f>IFERROR(AVERAGEIFS('BAZA DANYCH'!$AB:$AB,'BAZA DANYCH'!$A:$A,$A120,'BAZA DANYCH'!$T:$T,AH$110,'BAZA DANYCH'!$F:$F,$B120),0)</f>
        <v>0</v>
      </c>
      <c r="AI120" s="250">
        <f>IFERROR(AVERAGEIFS('BAZA DANYCH'!$AB:$AB,'BAZA DANYCH'!$A:$A,$A120,'BAZA DANYCH'!$T:$T,AI$110,'BAZA DANYCH'!$F:$F,$B120),0)</f>
        <v>0</v>
      </c>
    </row>
    <row r="121" spans="1:35" x14ac:dyDescent="0.2">
      <c r="A121" s="88" t="str">
        <f t="shared" si="6"/>
        <v>Strzelin</v>
      </c>
      <c r="B121" s="88" t="str">
        <f t="shared" si="6"/>
        <v>rk_11_DK39</v>
      </c>
      <c r="C121" s="242">
        <f>IFERROR(AVERAGEIFS('BAZA DANYCH'!$AB:$AB,'BAZA DANYCH'!$A:$A,$A121,'BAZA DANYCH'!$F:$F,$B121),0)</f>
        <v>0.42237215909090897</v>
      </c>
      <c r="D121" s="250">
        <f>IFERROR(AVERAGEIFS('BAZA DANYCH'!$AB:$AB,'BAZA DANYCH'!$A:$A,$A121,'BAZA DANYCH'!$T:$T,D$110,'BAZA DANYCH'!$F:$F,$B121),0)</f>
        <v>0.9</v>
      </c>
      <c r="E121" s="250">
        <f>IFERROR(AVERAGEIFS('BAZA DANYCH'!$AB:$AB,'BAZA DANYCH'!$A:$A,$A121,'BAZA DANYCH'!$T:$T,E$110,'BAZA DANYCH'!$F:$F,$B121),0)</f>
        <v>0.45454545454545453</v>
      </c>
      <c r="F121" s="250">
        <f>IFERROR(AVERAGEIFS('BAZA DANYCH'!$AB:$AB,'BAZA DANYCH'!$A:$A,$A121,'BAZA DANYCH'!$T:$T,F$110,'BAZA DANYCH'!$F:$F,$B121),0)</f>
        <v>0.10909090909090909</v>
      </c>
      <c r="G121" s="250">
        <f>IFERROR(AVERAGEIFS('BAZA DANYCH'!$AB:$AB,'BAZA DANYCH'!$A:$A,$A121,'BAZA DANYCH'!$T:$T,G$110,'BAZA DANYCH'!$F:$F,$B121),0)</f>
        <v>0</v>
      </c>
      <c r="H121" s="250">
        <f>IFERROR(AVERAGEIFS('BAZA DANYCH'!$AB:$AB,'BAZA DANYCH'!$A:$A,$A121,'BAZA DANYCH'!$T:$T,H$110,'BAZA DANYCH'!$F:$F,$B121),0)</f>
        <v>0.10454545454545455</v>
      </c>
      <c r="I121" s="250">
        <f>IFERROR(AVERAGEIFS('BAZA DANYCH'!$AB:$AB,'BAZA DANYCH'!$A:$A,$A121,'BAZA DANYCH'!$T:$T,I$110,'BAZA DANYCH'!$F:$F,$B121),0)</f>
        <v>0</v>
      </c>
      <c r="J121" s="250">
        <f>IFERROR(AVERAGEIFS('BAZA DANYCH'!$AB:$AB,'BAZA DANYCH'!$A:$A,$A121,'BAZA DANYCH'!$T:$T,J$110,'BAZA DANYCH'!$F:$F,$B121),0)</f>
        <v>0.9</v>
      </c>
      <c r="K121" s="250">
        <f>IFERROR(AVERAGEIFS('BAZA DANYCH'!$AB:$AB,'BAZA DANYCH'!$A:$A,$A121,'BAZA DANYCH'!$T:$T,K$110,'BAZA DANYCH'!$F:$F,$B121),0)</f>
        <v>0</v>
      </c>
      <c r="L121" s="250">
        <f>IFERROR(AVERAGEIFS('BAZA DANYCH'!$AB:$AB,'BAZA DANYCH'!$A:$A,$A121,'BAZA DANYCH'!$T:$T,L$110,'BAZA DANYCH'!$F:$F,$B121),0)</f>
        <v>0.5</v>
      </c>
      <c r="M121" s="250">
        <f>IFERROR(AVERAGEIFS('BAZA DANYCH'!$AB:$AB,'BAZA DANYCH'!$A:$A,$A121,'BAZA DANYCH'!$T:$T,M$110,'BAZA DANYCH'!$F:$F,$B121),0)</f>
        <v>0.50909090909090904</v>
      </c>
      <c r="N121" s="250">
        <f>IFERROR(AVERAGEIFS('BAZA DANYCH'!$AB:$AB,'BAZA DANYCH'!$A:$A,$A121,'BAZA DANYCH'!$T:$T,N$110,'BAZA DANYCH'!$F:$F,$B121),0)</f>
        <v>0</v>
      </c>
      <c r="O121" s="250">
        <f>IFERROR(AVERAGEIFS('BAZA DANYCH'!$AB:$AB,'BAZA DANYCH'!$A:$A,$A121,'BAZA DANYCH'!$T:$T,O$110,'BAZA DANYCH'!$F:$F,$B121),0)</f>
        <v>0</v>
      </c>
      <c r="P121" s="250">
        <f>IFERROR(AVERAGEIFS('BAZA DANYCH'!$AB:$AB,'BAZA DANYCH'!$A:$A,$A121,'BAZA DANYCH'!$T:$T,P$110,'BAZA DANYCH'!$F:$F,$B121),0)</f>
        <v>0</v>
      </c>
      <c r="Q121" s="250">
        <f>IFERROR(AVERAGEIFS('BAZA DANYCH'!$AB:$AB,'BAZA DANYCH'!$A:$A,$A121,'BAZA DANYCH'!$T:$T,Q$110,'BAZA DANYCH'!$F:$F,$B121),0)</f>
        <v>0.9</v>
      </c>
      <c r="R121" s="250">
        <f>IFERROR(AVERAGEIFS('BAZA DANYCH'!$AB:$AB,'BAZA DANYCH'!$A:$A,$A121,'BAZA DANYCH'!$T:$T,R$110,'BAZA DANYCH'!$F:$F,$B121),0)</f>
        <v>0</v>
      </c>
      <c r="S121" s="250">
        <f>IFERROR(AVERAGEIFS('BAZA DANYCH'!$AB:$AB,'BAZA DANYCH'!$A:$A,$A121,'BAZA DANYCH'!$T:$T,S$110,'BAZA DANYCH'!$F:$F,$B121),0)</f>
        <v>0</v>
      </c>
      <c r="T121" s="250">
        <f>IFERROR(AVERAGEIFS('BAZA DANYCH'!$AB:$AB,'BAZA DANYCH'!$A:$A,$A121,'BAZA DANYCH'!$T:$T,T$110,'BAZA DANYCH'!$F:$F,$B121),0)</f>
        <v>0</v>
      </c>
      <c r="U121" s="250">
        <f>IFERROR(AVERAGEIFS('BAZA DANYCH'!$AB:$AB,'BAZA DANYCH'!$A:$A,$A121,'BAZA DANYCH'!$T:$T,U$110,'BAZA DANYCH'!$F:$F,$B121),0)</f>
        <v>0</v>
      </c>
      <c r="V121" s="250">
        <f>IFERROR(AVERAGEIFS('BAZA DANYCH'!$AB:$AB,'BAZA DANYCH'!$A:$A,$A121,'BAZA DANYCH'!$T:$T,V$110,'BAZA DANYCH'!$F:$F,$B121),0)</f>
        <v>0.90909090909090906</v>
      </c>
      <c r="W121" s="250">
        <f>IFERROR(AVERAGEIFS('BAZA DANYCH'!$AB:$AB,'BAZA DANYCH'!$A:$A,$A121,'BAZA DANYCH'!$T:$T,W$110,'BAZA DANYCH'!$F:$F,$B121),0)</f>
        <v>0.63636363636363635</v>
      </c>
      <c r="X121" s="250">
        <f>IFERROR(AVERAGEIFS('BAZA DANYCH'!$AB:$AB,'BAZA DANYCH'!$A:$A,$A121,'BAZA DANYCH'!$T:$T,X$110,'BAZA DANYCH'!$F:$F,$B121),0)</f>
        <v>0.36969696969696969</v>
      </c>
      <c r="Y121" s="250">
        <f>IFERROR(AVERAGEIFS('BAZA DANYCH'!$AB:$AB,'BAZA DANYCH'!$A:$A,$A121,'BAZA DANYCH'!$T:$T,Y$110,'BAZA DANYCH'!$F:$F,$B121),0)</f>
        <v>0.53579545454545452</v>
      </c>
      <c r="Z121" s="250">
        <f>IFERROR(AVERAGEIFS('BAZA DANYCH'!$AB:$AB,'BAZA DANYCH'!$A:$A,$A121,'BAZA DANYCH'!$T:$T,Z$110,'BAZA DANYCH'!$F:$F,$B121),0)</f>
        <v>0.1</v>
      </c>
      <c r="AA121" s="250">
        <f>IFERROR(AVERAGEIFS('BAZA DANYCH'!$AB:$AB,'BAZA DANYCH'!$A:$A,$A121,'BAZA DANYCH'!$T:$T,AA$110,'BAZA DANYCH'!$F:$F,$B121),0)</f>
        <v>0</v>
      </c>
      <c r="AB121" s="250">
        <f>IFERROR(AVERAGEIFS('BAZA DANYCH'!$AB:$AB,'BAZA DANYCH'!$A:$A,$A121,'BAZA DANYCH'!$T:$T,AB$110,'BAZA DANYCH'!$F:$F,$B121),0)</f>
        <v>0.5</v>
      </c>
      <c r="AC121" s="250">
        <f>IFERROR(AVERAGEIFS('BAZA DANYCH'!$AB:$AB,'BAZA DANYCH'!$A:$A,$A121,'BAZA DANYCH'!$T:$T,AC$110,'BAZA DANYCH'!$F:$F,$B121),0)</f>
        <v>0</v>
      </c>
      <c r="AD121" s="250">
        <f>IFERROR(AVERAGEIFS('BAZA DANYCH'!$AB:$AB,'BAZA DANYCH'!$A:$A,$A121,'BAZA DANYCH'!$T:$T,AD$110,'BAZA DANYCH'!$F:$F,$B121),0)</f>
        <v>0.1</v>
      </c>
      <c r="AE121" s="250">
        <f>IFERROR(AVERAGEIFS('BAZA DANYCH'!$AB:$AB,'BAZA DANYCH'!$A:$A,$A121,'BAZA DANYCH'!$T:$T,AE$110,'BAZA DANYCH'!$F:$F,$B121),0)</f>
        <v>0</v>
      </c>
      <c r="AF121" s="250">
        <f>IFERROR(AVERAGEIFS('BAZA DANYCH'!$AB:$AB,'BAZA DANYCH'!$A:$A,$A121,'BAZA DANYCH'!$T:$T,AF$110,'BAZA DANYCH'!$F:$F,$B121),0)</f>
        <v>0.9</v>
      </c>
      <c r="AG121" s="250">
        <f>IFERROR(AVERAGEIFS('BAZA DANYCH'!$AB:$AB,'BAZA DANYCH'!$A:$A,$A121,'BAZA DANYCH'!$T:$T,AG$110,'BAZA DANYCH'!$F:$F,$B121),0)</f>
        <v>0</v>
      </c>
      <c r="AH121" s="250">
        <f>IFERROR(AVERAGEIFS('BAZA DANYCH'!$AB:$AB,'BAZA DANYCH'!$A:$A,$A121,'BAZA DANYCH'!$T:$T,AH$110,'BAZA DANYCH'!$F:$F,$B121),0)</f>
        <v>0.90909090909090906</v>
      </c>
      <c r="AI121" s="250">
        <f>IFERROR(AVERAGEIFS('BAZA DANYCH'!$AB:$AB,'BAZA DANYCH'!$A:$A,$A121,'BAZA DANYCH'!$T:$T,AI$110,'BAZA DANYCH'!$F:$F,$B121),0)</f>
        <v>0</v>
      </c>
    </row>
    <row r="122" spans="1:35" x14ac:dyDescent="0.2">
      <c r="A122" s="88" t="str">
        <f t="shared" si="6"/>
        <v>Strzelin</v>
      </c>
      <c r="B122" s="88" t="str">
        <f t="shared" si="6"/>
        <v>rk_12_DW378</v>
      </c>
      <c r="C122" s="242">
        <f>IFERROR(AVERAGEIFS('BAZA DANYCH'!$AB:$AB,'BAZA DANYCH'!$A:$A,$A122,'BAZA DANYCH'!$F:$F,$B122),0)</f>
        <v>6.4772727272727273E-2</v>
      </c>
      <c r="D122" s="250">
        <f>IFERROR(AVERAGEIFS('BAZA DANYCH'!$AB:$AB,'BAZA DANYCH'!$A:$A,$A122,'BAZA DANYCH'!$T:$T,D$110,'BAZA DANYCH'!$F:$F,$B122),0)</f>
        <v>0</v>
      </c>
      <c r="E122" s="250">
        <f>IFERROR(AVERAGEIFS('BAZA DANYCH'!$AB:$AB,'BAZA DANYCH'!$A:$A,$A122,'BAZA DANYCH'!$T:$T,E$110,'BAZA DANYCH'!$F:$F,$B122),0)</f>
        <v>0</v>
      </c>
      <c r="F122" s="250">
        <f>IFERROR(AVERAGEIFS('BAZA DANYCH'!$AB:$AB,'BAZA DANYCH'!$A:$A,$A122,'BAZA DANYCH'!$T:$T,F$110,'BAZA DANYCH'!$F:$F,$B122),0)</f>
        <v>0</v>
      </c>
      <c r="G122" s="250">
        <f>IFERROR(AVERAGEIFS('BAZA DANYCH'!$AB:$AB,'BAZA DANYCH'!$A:$A,$A122,'BAZA DANYCH'!$T:$T,G$110,'BAZA DANYCH'!$F:$F,$B122),0)</f>
        <v>0</v>
      </c>
      <c r="H122" s="250">
        <f>IFERROR(AVERAGEIFS('BAZA DANYCH'!$AB:$AB,'BAZA DANYCH'!$A:$A,$A122,'BAZA DANYCH'!$T:$T,H$110,'BAZA DANYCH'!$F:$F,$B122),0)</f>
        <v>0.10909090909090909</v>
      </c>
      <c r="I122" s="250">
        <f>IFERROR(AVERAGEIFS('BAZA DANYCH'!$AB:$AB,'BAZA DANYCH'!$A:$A,$A122,'BAZA DANYCH'!$T:$T,I$110,'BAZA DANYCH'!$F:$F,$B122),0)</f>
        <v>0</v>
      </c>
      <c r="J122" s="250">
        <f>IFERROR(AVERAGEIFS('BAZA DANYCH'!$AB:$AB,'BAZA DANYCH'!$A:$A,$A122,'BAZA DANYCH'!$T:$T,J$110,'BAZA DANYCH'!$F:$F,$B122),0)</f>
        <v>0</v>
      </c>
      <c r="K122" s="250">
        <f>IFERROR(AVERAGEIFS('BAZA DANYCH'!$AB:$AB,'BAZA DANYCH'!$A:$A,$A122,'BAZA DANYCH'!$T:$T,K$110,'BAZA DANYCH'!$F:$F,$B122),0)</f>
        <v>0</v>
      </c>
      <c r="L122" s="250">
        <f>IFERROR(AVERAGEIFS('BAZA DANYCH'!$AB:$AB,'BAZA DANYCH'!$A:$A,$A122,'BAZA DANYCH'!$T:$T,L$110,'BAZA DANYCH'!$F:$F,$B122),0)</f>
        <v>0.10303030303030303</v>
      </c>
      <c r="M122" s="250">
        <f>IFERROR(AVERAGEIFS('BAZA DANYCH'!$AB:$AB,'BAZA DANYCH'!$A:$A,$A122,'BAZA DANYCH'!$T:$T,M$110,'BAZA DANYCH'!$F:$F,$B122),0)</f>
        <v>0.1</v>
      </c>
      <c r="N122" s="250">
        <f>IFERROR(AVERAGEIFS('BAZA DANYCH'!$AB:$AB,'BAZA DANYCH'!$A:$A,$A122,'BAZA DANYCH'!$T:$T,N$110,'BAZA DANYCH'!$F:$F,$B122),0)</f>
        <v>0</v>
      </c>
      <c r="O122" s="250">
        <f>IFERROR(AVERAGEIFS('BAZA DANYCH'!$AB:$AB,'BAZA DANYCH'!$A:$A,$A122,'BAZA DANYCH'!$T:$T,O$110,'BAZA DANYCH'!$F:$F,$B122),0)</f>
        <v>0.1</v>
      </c>
      <c r="P122" s="250">
        <f>IFERROR(AVERAGEIFS('BAZA DANYCH'!$AB:$AB,'BAZA DANYCH'!$A:$A,$A122,'BAZA DANYCH'!$T:$T,P$110,'BAZA DANYCH'!$F:$F,$B122),0)</f>
        <v>0</v>
      </c>
      <c r="Q122" s="250">
        <f>IFERROR(AVERAGEIFS('BAZA DANYCH'!$AB:$AB,'BAZA DANYCH'!$A:$A,$A122,'BAZA DANYCH'!$T:$T,Q$110,'BAZA DANYCH'!$F:$F,$B122),0)</f>
        <v>0</v>
      </c>
      <c r="R122" s="250">
        <f>IFERROR(AVERAGEIFS('BAZA DANYCH'!$AB:$AB,'BAZA DANYCH'!$A:$A,$A122,'BAZA DANYCH'!$T:$T,R$110,'BAZA DANYCH'!$F:$F,$B122),0)</f>
        <v>0</v>
      </c>
      <c r="S122" s="250">
        <f>IFERROR(AVERAGEIFS('BAZA DANYCH'!$AB:$AB,'BAZA DANYCH'!$A:$A,$A122,'BAZA DANYCH'!$T:$T,S$110,'BAZA DANYCH'!$F:$F,$B122),0)</f>
        <v>0</v>
      </c>
      <c r="T122" s="250">
        <f>IFERROR(AVERAGEIFS('BAZA DANYCH'!$AB:$AB,'BAZA DANYCH'!$A:$A,$A122,'BAZA DANYCH'!$T:$T,T$110,'BAZA DANYCH'!$F:$F,$B122),0)</f>
        <v>0</v>
      </c>
      <c r="U122" s="250">
        <f>IFERROR(AVERAGEIFS('BAZA DANYCH'!$AB:$AB,'BAZA DANYCH'!$A:$A,$A122,'BAZA DANYCH'!$T:$T,U$110,'BAZA DANYCH'!$F:$F,$B122),0)</f>
        <v>0.10909090909090909</v>
      </c>
      <c r="V122" s="250">
        <f>IFERROR(AVERAGEIFS('BAZA DANYCH'!$AB:$AB,'BAZA DANYCH'!$A:$A,$A122,'BAZA DANYCH'!$T:$T,V$110,'BAZA DANYCH'!$F:$F,$B122),0)</f>
        <v>0</v>
      </c>
      <c r="W122" s="250">
        <f>IFERROR(AVERAGEIFS('BAZA DANYCH'!$AB:$AB,'BAZA DANYCH'!$A:$A,$A122,'BAZA DANYCH'!$T:$T,W$110,'BAZA DANYCH'!$F:$F,$B122),0)</f>
        <v>0.05</v>
      </c>
      <c r="X122" s="250">
        <f>IFERROR(AVERAGEIFS('BAZA DANYCH'!$AB:$AB,'BAZA DANYCH'!$A:$A,$A122,'BAZA DANYCH'!$T:$T,X$110,'BAZA DANYCH'!$F:$F,$B122),0)</f>
        <v>0</v>
      </c>
      <c r="Y122" s="250">
        <f>IFERROR(AVERAGEIFS('BAZA DANYCH'!$AB:$AB,'BAZA DANYCH'!$A:$A,$A122,'BAZA DANYCH'!$T:$T,Y$110,'BAZA DANYCH'!$F:$F,$B122),0)</f>
        <v>0.10909090909090909</v>
      </c>
      <c r="Z122" s="250">
        <f>IFERROR(AVERAGEIFS('BAZA DANYCH'!$AB:$AB,'BAZA DANYCH'!$A:$A,$A122,'BAZA DANYCH'!$T:$T,Z$110,'BAZA DANYCH'!$F:$F,$B122),0)</f>
        <v>0.1</v>
      </c>
      <c r="AA122" s="250">
        <f>IFERROR(AVERAGEIFS('BAZA DANYCH'!$AB:$AB,'BAZA DANYCH'!$A:$A,$A122,'BAZA DANYCH'!$T:$T,AA$110,'BAZA DANYCH'!$F:$F,$B122),0)</f>
        <v>0</v>
      </c>
      <c r="AB122" s="250">
        <f>IFERROR(AVERAGEIFS('BAZA DANYCH'!$AB:$AB,'BAZA DANYCH'!$A:$A,$A122,'BAZA DANYCH'!$T:$T,AB$110,'BAZA DANYCH'!$F:$F,$B122),0)</f>
        <v>0</v>
      </c>
      <c r="AC122" s="250">
        <f>IFERROR(AVERAGEIFS('BAZA DANYCH'!$AB:$AB,'BAZA DANYCH'!$A:$A,$A122,'BAZA DANYCH'!$T:$T,AC$110,'BAZA DANYCH'!$F:$F,$B122),0)</f>
        <v>0</v>
      </c>
      <c r="AD122" s="250">
        <f>IFERROR(AVERAGEIFS('BAZA DANYCH'!$AB:$AB,'BAZA DANYCH'!$A:$A,$A122,'BAZA DANYCH'!$T:$T,AD$110,'BAZA DANYCH'!$F:$F,$B122),0)</f>
        <v>0</v>
      </c>
      <c r="AE122" s="250">
        <f>IFERROR(AVERAGEIFS('BAZA DANYCH'!$AB:$AB,'BAZA DANYCH'!$A:$A,$A122,'BAZA DANYCH'!$T:$T,AE$110,'BAZA DANYCH'!$F:$F,$B122),0)</f>
        <v>0</v>
      </c>
      <c r="AF122" s="250">
        <f>IFERROR(AVERAGEIFS('BAZA DANYCH'!$AB:$AB,'BAZA DANYCH'!$A:$A,$A122,'BAZA DANYCH'!$T:$T,AF$110,'BAZA DANYCH'!$F:$F,$B122),0)</f>
        <v>0</v>
      </c>
      <c r="AG122" s="250">
        <f>IFERROR(AVERAGEIFS('BAZA DANYCH'!$AB:$AB,'BAZA DANYCH'!$A:$A,$A122,'BAZA DANYCH'!$T:$T,AG$110,'BAZA DANYCH'!$F:$F,$B122),0)</f>
        <v>0</v>
      </c>
      <c r="AH122" s="250">
        <f>IFERROR(AVERAGEIFS('BAZA DANYCH'!$AB:$AB,'BAZA DANYCH'!$A:$A,$A122,'BAZA DANYCH'!$T:$T,AH$110,'BAZA DANYCH'!$F:$F,$B122),0)</f>
        <v>0</v>
      </c>
      <c r="AI122" s="250">
        <f>IFERROR(AVERAGEIFS('BAZA DANYCH'!$AB:$AB,'BAZA DANYCH'!$A:$A,$A122,'BAZA DANYCH'!$T:$T,AI$110,'BAZA DANYCH'!$F:$F,$B122),0)</f>
        <v>0</v>
      </c>
    </row>
    <row r="123" spans="1:35" x14ac:dyDescent="0.2">
      <c r="A123" s="88" t="str">
        <f t="shared" si="6"/>
        <v>Strzelin</v>
      </c>
      <c r="B123" s="88" t="str">
        <f t="shared" si="6"/>
        <v>rk_13_DK395</v>
      </c>
      <c r="C123" s="242">
        <f>IFERROR(AVERAGEIFS('BAZA DANYCH'!$AB:$AB,'BAZA DANYCH'!$A:$A,$A123,'BAZA DANYCH'!$F:$F,$B123),0)</f>
        <v>0.18995215311004782</v>
      </c>
      <c r="D123" s="250">
        <f>IFERROR(AVERAGEIFS('BAZA DANYCH'!$AB:$AB,'BAZA DANYCH'!$A:$A,$A123,'BAZA DANYCH'!$T:$T,D$110,'BAZA DANYCH'!$F:$F,$B123),0)</f>
        <v>0</v>
      </c>
      <c r="E123" s="250">
        <f>IFERROR(AVERAGEIFS('BAZA DANYCH'!$AB:$AB,'BAZA DANYCH'!$A:$A,$A123,'BAZA DANYCH'!$T:$T,E$110,'BAZA DANYCH'!$F:$F,$B123),0)</f>
        <v>0.05</v>
      </c>
      <c r="F123" s="250">
        <f>IFERROR(AVERAGEIFS('BAZA DANYCH'!$AB:$AB,'BAZA DANYCH'!$A:$A,$A123,'BAZA DANYCH'!$T:$T,F$110,'BAZA DANYCH'!$F:$F,$B123),0)</f>
        <v>0.1</v>
      </c>
      <c r="G123" s="250">
        <f>IFERROR(AVERAGEIFS('BAZA DANYCH'!$AB:$AB,'BAZA DANYCH'!$A:$A,$A123,'BAZA DANYCH'!$T:$T,G$110,'BAZA DANYCH'!$F:$F,$B123),0)</f>
        <v>0.10454545454545455</v>
      </c>
      <c r="H123" s="250">
        <f>IFERROR(AVERAGEIFS('BAZA DANYCH'!$AB:$AB,'BAZA DANYCH'!$A:$A,$A123,'BAZA DANYCH'!$T:$T,H$110,'BAZA DANYCH'!$F:$F,$B123),0)</f>
        <v>0</v>
      </c>
      <c r="I123" s="250">
        <f>IFERROR(AVERAGEIFS('BAZA DANYCH'!$AB:$AB,'BAZA DANYCH'!$A:$A,$A123,'BAZA DANYCH'!$T:$T,I$110,'BAZA DANYCH'!$F:$F,$B123),0)</f>
        <v>0</v>
      </c>
      <c r="J123" s="250">
        <f>IFERROR(AVERAGEIFS('BAZA DANYCH'!$AB:$AB,'BAZA DANYCH'!$A:$A,$A123,'BAZA DANYCH'!$T:$T,J$110,'BAZA DANYCH'!$F:$F,$B123),0)</f>
        <v>0.25</v>
      </c>
      <c r="K123" s="250">
        <f>IFERROR(AVERAGEIFS('BAZA DANYCH'!$AB:$AB,'BAZA DANYCH'!$A:$A,$A123,'BAZA DANYCH'!$T:$T,K$110,'BAZA DANYCH'!$F:$F,$B123),0)</f>
        <v>0.5</v>
      </c>
      <c r="L123" s="250">
        <f>IFERROR(AVERAGEIFS('BAZA DANYCH'!$AB:$AB,'BAZA DANYCH'!$A:$A,$A123,'BAZA DANYCH'!$T:$T,L$110,'BAZA DANYCH'!$F:$F,$B123),0)</f>
        <v>0.20303030303030301</v>
      </c>
      <c r="M123" s="250">
        <f>IFERROR(AVERAGEIFS('BAZA DANYCH'!$AB:$AB,'BAZA DANYCH'!$A:$A,$A123,'BAZA DANYCH'!$T:$T,M$110,'BAZA DANYCH'!$F:$F,$B123),0)</f>
        <v>5.4545454545454543E-2</v>
      </c>
      <c r="N123" s="250">
        <f>IFERROR(AVERAGEIFS('BAZA DANYCH'!$AB:$AB,'BAZA DANYCH'!$A:$A,$A123,'BAZA DANYCH'!$T:$T,N$110,'BAZA DANYCH'!$F:$F,$B123),0)</f>
        <v>0.25</v>
      </c>
      <c r="O123" s="250">
        <f>IFERROR(AVERAGEIFS('BAZA DANYCH'!$AB:$AB,'BAZA DANYCH'!$A:$A,$A123,'BAZA DANYCH'!$T:$T,O$110,'BAZA DANYCH'!$F:$F,$B123),0)</f>
        <v>0</v>
      </c>
      <c r="P123" s="250">
        <f>IFERROR(AVERAGEIFS('BAZA DANYCH'!$AB:$AB,'BAZA DANYCH'!$A:$A,$A123,'BAZA DANYCH'!$T:$T,P$110,'BAZA DANYCH'!$F:$F,$B123),0)</f>
        <v>0</v>
      </c>
      <c r="Q123" s="250">
        <f>IFERROR(AVERAGEIFS('BAZA DANYCH'!$AB:$AB,'BAZA DANYCH'!$A:$A,$A123,'BAZA DANYCH'!$T:$T,Q$110,'BAZA DANYCH'!$F:$F,$B123),0)</f>
        <v>0</v>
      </c>
      <c r="R123" s="250">
        <f>IFERROR(AVERAGEIFS('BAZA DANYCH'!$AB:$AB,'BAZA DANYCH'!$A:$A,$A123,'BAZA DANYCH'!$T:$T,R$110,'BAZA DANYCH'!$F:$F,$B123),0)</f>
        <v>0</v>
      </c>
      <c r="S123" s="250">
        <f>IFERROR(AVERAGEIFS('BAZA DANYCH'!$AB:$AB,'BAZA DANYCH'!$A:$A,$A123,'BAZA DANYCH'!$T:$T,S$110,'BAZA DANYCH'!$F:$F,$B123),0)</f>
        <v>0</v>
      </c>
      <c r="T123" s="250">
        <f>IFERROR(AVERAGEIFS('BAZA DANYCH'!$AB:$AB,'BAZA DANYCH'!$A:$A,$A123,'BAZA DANYCH'!$T:$T,T$110,'BAZA DANYCH'!$F:$F,$B123),0)</f>
        <v>0.5</v>
      </c>
      <c r="U123" s="250">
        <f>IFERROR(AVERAGEIFS('BAZA DANYCH'!$AB:$AB,'BAZA DANYCH'!$A:$A,$A123,'BAZA DANYCH'!$T:$T,U$110,'BAZA DANYCH'!$F:$F,$B123),0)</f>
        <v>0</v>
      </c>
      <c r="V123" s="250">
        <f>IFERROR(AVERAGEIFS('BAZA DANYCH'!$AB:$AB,'BAZA DANYCH'!$A:$A,$A123,'BAZA DANYCH'!$T:$T,V$110,'BAZA DANYCH'!$F:$F,$B123),0)</f>
        <v>0.30454545454545451</v>
      </c>
      <c r="W123" s="250">
        <f>IFERROR(AVERAGEIFS('BAZA DANYCH'!$AB:$AB,'BAZA DANYCH'!$A:$A,$A123,'BAZA DANYCH'!$T:$T,W$110,'BAZA DANYCH'!$F:$F,$B123),0)</f>
        <v>0</v>
      </c>
      <c r="X123" s="250">
        <f>IFERROR(AVERAGEIFS('BAZA DANYCH'!$AB:$AB,'BAZA DANYCH'!$A:$A,$A123,'BAZA DANYCH'!$T:$T,X$110,'BAZA DANYCH'!$F:$F,$B123),0)</f>
        <v>0.10909090909090909</v>
      </c>
      <c r="Y123" s="250">
        <f>IFERROR(AVERAGEIFS('BAZA DANYCH'!$AB:$AB,'BAZA DANYCH'!$A:$A,$A123,'BAZA DANYCH'!$T:$T,Y$110,'BAZA DANYCH'!$F:$F,$B123),0)</f>
        <v>0</v>
      </c>
      <c r="Z123" s="250">
        <f>IFERROR(AVERAGEIFS('BAZA DANYCH'!$AB:$AB,'BAZA DANYCH'!$A:$A,$A123,'BAZA DANYCH'!$T:$T,Z$110,'BAZA DANYCH'!$F:$F,$B123),0)</f>
        <v>0.10909090909090909</v>
      </c>
      <c r="AA123" s="250">
        <f>IFERROR(AVERAGEIFS('BAZA DANYCH'!$AB:$AB,'BAZA DANYCH'!$A:$A,$A123,'BAZA DANYCH'!$T:$T,AA$110,'BAZA DANYCH'!$F:$F,$B123),0)</f>
        <v>0.16969696969696968</v>
      </c>
      <c r="AB123" s="250">
        <f>IFERROR(AVERAGEIFS('BAZA DANYCH'!$AB:$AB,'BAZA DANYCH'!$A:$A,$A123,'BAZA DANYCH'!$T:$T,AB$110,'BAZA DANYCH'!$F:$F,$B123),0)</f>
        <v>0.36969696969696964</v>
      </c>
      <c r="AC123" s="250">
        <f>IFERROR(AVERAGEIFS('BAZA DANYCH'!$AB:$AB,'BAZA DANYCH'!$A:$A,$A123,'BAZA DANYCH'!$T:$T,AC$110,'BAZA DANYCH'!$F:$F,$B123),0)</f>
        <v>0.10606060606060606</v>
      </c>
      <c r="AD123" s="250">
        <f>IFERROR(AVERAGEIFS('BAZA DANYCH'!$AB:$AB,'BAZA DANYCH'!$A:$A,$A123,'BAZA DANYCH'!$T:$T,AD$110,'BAZA DANYCH'!$F:$F,$B123),0)</f>
        <v>0.10454545454545455</v>
      </c>
      <c r="AE123" s="250">
        <f>IFERROR(AVERAGEIFS('BAZA DANYCH'!$AB:$AB,'BAZA DANYCH'!$A:$A,$A123,'BAZA DANYCH'!$T:$T,AE$110,'BAZA DANYCH'!$F:$F,$B123),0)</f>
        <v>0.10909090909090909</v>
      </c>
      <c r="AF123" s="250">
        <f>IFERROR(AVERAGEIFS('BAZA DANYCH'!$AB:$AB,'BAZA DANYCH'!$A:$A,$A123,'BAZA DANYCH'!$T:$T,AF$110,'BAZA DANYCH'!$F:$F,$B123),0)</f>
        <v>0.5</v>
      </c>
      <c r="AG123" s="250">
        <f>IFERROR(AVERAGEIFS('BAZA DANYCH'!$AB:$AB,'BAZA DANYCH'!$A:$A,$A123,'BAZA DANYCH'!$T:$T,AG$110,'BAZA DANYCH'!$F:$F,$B123),0)</f>
        <v>0</v>
      </c>
      <c r="AH123" s="250">
        <f>IFERROR(AVERAGEIFS('BAZA DANYCH'!$AB:$AB,'BAZA DANYCH'!$A:$A,$A123,'BAZA DANYCH'!$T:$T,AH$110,'BAZA DANYCH'!$F:$F,$B123),0)</f>
        <v>0</v>
      </c>
      <c r="AI123" s="250">
        <f>IFERROR(AVERAGEIFS('BAZA DANYCH'!$AB:$AB,'BAZA DANYCH'!$A:$A,$A123,'BAZA DANYCH'!$T:$T,AI$110,'BAZA DANYCH'!$F:$F,$B123),0)</f>
        <v>0.50909090909090904</v>
      </c>
    </row>
    <row r="124" spans="1:35" x14ac:dyDescent="0.2">
      <c r="A124" s="88" t="str">
        <f t="shared" si="6"/>
        <v>Strzelin</v>
      </c>
      <c r="B124" s="88" t="str">
        <f t="shared" si="6"/>
        <v>rk_14_DK39</v>
      </c>
      <c r="C124" s="242">
        <f>IFERROR(AVERAGEIFS('BAZA DANYCH'!$AB:$AB,'BAZA DANYCH'!$A:$A,$A124,'BAZA DANYCH'!$F:$F,$B124),0)</f>
        <v>0.30936363636363634</v>
      </c>
      <c r="D124" s="250">
        <f>IFERROR(AVERAGEIFS('BAZA DANYCH'!$AB:$AB,'BAZA DANYCH'!$A:$A,$A124,'BAZA DANYCH'!$T:$T,D$110,'BAZA DANYCH'!$F:$F,$B124),0)</f>
        <v>0</v>
      </c>
      <c r="E124" s="250">
        <f>IFERROR(AVERAGEIFS('BAZA DANYCH'!$AB:$AB,'BAZA DANYCH'!$A:$A,$A124,'BAZA DANYCH'!$T:$T,E$110,'BAZA DANYCH'!$F:$F,$B124),0)</f>
        <v>0</v>
      </c>
      <c r="F124" s="250">
        <f>IFERROR(AVERAGEIFS('BAZA DANYCH'!$AB:$AB,'BAZA DANYCH'!$A:$A,$A124,'BAZA DANYCH'!$T:$T,F$110,'BAZA DANYCH'!$F:$F,$B124),0)</f>
        <v>0</v>
      </c>
      <c r="G124" s="250">
        <f>IFERROR(AVERAGEIFS('BAZA DANYCH'!$AB:$AB,'BAZA DANYCH'!$A:$A,$A124,'BAZA DANYCH'!$T:$T,G$110,'BAZA DANYCH'!$F:$F,$B124),0)</f>
        <v>0.46666666666666662</v>
      </c>
      <c r="H124" s="250">
        <f>IFERROR(AVERAGEIFS('BAZA DANYCH'!$AB:$AB,'BAZA DANYCH'!$A:$A,$A124,'BAZA DANYCH'!$T:$T,H$110,'BAZA DANYCH'!$F:$F,$B124),0)</f>
        <v>0.10909090909090909</v>
      </c>
      <c r="I124" s="250">
        <f>IFERROR(AVERAGEIFS('BAZA DANYCH'!$AB:$AB,'BAZA DANYCH'!$A:$A,$A124,'BAZA DANYCH'!$T:$T,I$110,'BAZA DANYCH'!$F:$F,$B124),0)</f>
        <v>0.05</v>
      </c>
      <c r="J124" s="250">
        <f>IFERROR(AVERAGEIFS('BAZA DANYCH'!$AB:$AB,'BAZA DANYCH'!$A:$A,$A124,'BAZA DANYCH'!$T:$T,J$110,'BAZA DANYCH'!$F:$F,$B124),0)</f>
        <v>0</v>
      </c>
      <c r="K124" s="250">
        <f>IFERROR(AVERAGEIFS('BAZA DANYCH'!$AB:$AB,'BAZA DANYCH'!$A:$A,$A124,'BAZA DANYCH'!$T:$T,K$110,'BAZA DANYCH'!$F:$F,$B124),0)</f>
        <v>0.38106060606060604</v>
      </c>
      <c r="L124" s="250">
        <f>IFERROR(AVERAGEIFS('BAZA DANYCH'!$AB:$AB,'BAZA DANYCH'!$A:$A,$A124,'BAZA DANYCH'!$T:$T,L$110,'BAZA DANYCH'!$F:$F,$B124),0)</f>
        <v>0</v>
      </c>
      <c r="M124" s="250">
        <f>IFERROR(AVERAGEIFS('BAZA DANYCH'!$AB:$AB,'BAZA DANYCH'!$A:$A,$A124,'BAZA DANYCH'!$T:$T,M$110,'BAZA DANYCH'!$F:$F,$B124),0)</f>
        <v>0</v>
      </c>
      <c r="N124" s="250">
        <f>IFERROR(AVERAGEIFS('BAZA DANYCH'!$AB:$AB,'BAZA DANYCH'!$A:$A,$A124,'BAZA DANYCH'!$T:$T,N$110,'BAZA DANYCH'!$F:$F,$B124),0)</f>
        <v>0</v>
      </c>
      <c r="O124" s="250">
        <f>IFERROR(AVERAGEIFS('BAZA DANYCH'!$AB:$AB,'BAZA DANYCH'!$A:$A,$A124,'BAZA DANYCH'!$T:$T,O$110,'BAZA DANYCH'!$F:$F,$B124),0)</f>
        <v>0</v>
      </c>
      <c r="P124" s="250">
        <f>IFERROR(AVERAGEIFS('BAZA DANYCH'!$AB:$AB,'BAZA DANYCH'!$A:$A,$A124,'BAZA DANYCH'!$T:$T,P$110,'BAZA DANYCH'!$F:$F,$B124),0)</f>
        <v>0</v>
      </c>
      <c r="Q124" s="250">
        <f>IFERROR(AVERAGEIFS('BAZA DANYCH'!$AB:$AB,'BAZA DANYCH'!$A:$A,$A124,'BAZA DANYCH'!$T:$T,Q$110,'BAZA DANYCH'!$F:$F,$B124),0)</f>
        <v>0</v>
      </c>
      <c r="R124" s="250">
        <f>IFERROR(AVERAGEIFS('BAZA DANYCH'!$AB:$AB,'BAZA DANYCH'!$A:$A,$A124,'BAZA DANYCH'!$T:$T,R$110,'BAZA DANYCH'!$F:$F,$B124),0)</f>
        <v>0</v>
      </c>
      <c r="S124" s="250">
        <f>IFERROR(AVERAGEIFS('BAZA DANYCH'!$AB:$AB,'BAZA DANYCH'!$A:$A,$A124,'BAZA DANYCH'!$T:$T,S$110,'BAZA DANYCH'!$F:$F,$B124),0)</f>
        <v>0</v>
      </c>
      <c r="T124" s="250">
        <f>IFERROR(AVERAGEIFS('BAZA DANYCH'!$AB:$AB,'BAZA DANYCH'!$A:$A,$A124,'BAZA DANYCH'!$T:$T,T$110,'BAZA DANYCH'!$F:$F,$B124),0)</f>
        <v>0</v>
      </c>
      <c r="U124" s="250">
        <f>IFERROR(AVERAGEIFS('BAZA DANYCH'!$AB:$AB,'BAZA DANYCH'!$A:$A,$A124,'BAZA DANYCH'!$T:$T,U$110,'BAZA DANYCH'!$F:$F,$B124),0)</f>
        <v>0.90909090909090906</v>
      </c>
      <c r="V124" s="250">
        <f>IFERROR(AVERAGEIFS('BAZA DANYCH'!$AB:$AB,'BAZA DANYCH'!$A:$A,$A124,'BAZA DANYCH'!$T:$T,V$110,'BAZA DANYCH'!$F:$F,$B124),0)</f>
        <v>0</v>
      </c>
      <c r="W124" s="250">
        <f>IFERROR(AVERAGEIFS('BAZA DANYCH'!$AB:$AB,'BAZA DANYCH'!$A:$A,$A124,'BAZA DANYCH'!$T:$T,W$110,'BAZA DANYCH'!$F:$F,$B124),0)</f>
        <v>0</v>
      </c>
      <c r="X124" s="250">
        <f>IFERROR(AVERAGEIFS('BAZA DANYCH'!$AB:$AB,'BAZA DANYCH'!$A:$A,$A124,'BAZA DANYCH'!$T:$T,X$110,'BAZA DANYCH'!$F:$F,$B124),0)</f>
        <v>0.17954545454545454</v>
      </c>
      <c r="Y124" s="250">
        <f>IFERROR(AVERAGEIFS('BAZA DANYCH'!$AB:$AB,'BAZA DANYCH'!$A:$A,$A124,'BAZA DANYCH'!$T:$T,Y$110,'BAZA DANYCH'!$F:$F,$B124),0)</f>
        <v>0</v>
      </c>
      <c r="Z124" s="250">
        <f>IFERROR(AVERAGEIFS('BAZA DANYCH'!$AB:$AB,'BAZA DANYCH'!$A:$A,$A124,'BAZA DANYCH'!$T:$T,Z$110,'BAZA DANYCH'!$F:$F,$B124),0)</f>
        <v>0</v>
      </c>
      <c r="AA124" s="250">
        <f>IFERROR(AVERAGEIFS('BAZA DANYCH'!$AB:$AB,'BAZA DANYCH'!$A:$A,$A124,'BAZA DANYCH'!$T:$T,AA$110,'BAZA DANYCH'!$F:$F,$B124),0)</f>
        <v>0</v>
      </c>
      <c r="AB124" s="250">
        <f>IFERROR(AVERAGEIFS('BAZA DANYCH'!$AB:$AB,'BAZA DANYCH'!$A:$A,$A124,'BAZA DANYCH'!$T:$T,AB$110,'BAZA DANYCH'!$F:$F,$B124),0)</f>
        <v>0.37575757575757573</v>
      </c>
      <c r="AC124" s="250">
        <f>IFERROR(AVERAGEIFS('BAZA DANYCH'!$AB:$AB,'BAZA DANYCH'!$A:$A,$A124,'BAZA DANYCH'!$T:$T,AC$110,'BAZA DANYCH'!$F:$F,$B124),0)</f>
        <v>0</v>
      </c>
      <c r="AD124" s="250">
        <f>IFERROR(AVERAGEIFS('BAZA DANYCH'!$AB:$AB,'BAZA DANYCH'!$A:$A,$A124,'BAZA DANYCH'!$T:$T,AD$110,'BAZA DANYCH'!$F:$F,$B124),0)</f>
        <v>0</v>
      </c>
      <c r="AE124" s="250">
        <f>IFERROR(AVERAGEIFS('BAZA DANYCH'!$AB:$AB,'BAZA DANYCH'!$A:$A,$A124,'BAZA DANYCH'!$T:$T,AE$110,'BAZA DANYCH'!$F:$F,$B124),0)</f>
        <v>0.10909090909090909</v>
      </c>
      <c r="AF124" s="250">
        <f>IFERROR(AVERAGEIFS('BAZA DANYCH'!$AB:$AB,'BAZA DANYCH'!$A:$A,$A124,'BAZA DANYCH'!$T:$T,AF$110,'BAZA DANYCH'!$F:$F,$B124),0)</f>
        <v>0.10909090909090909</v>
      </c>
      <c r="AG124" s="250">
        <f>IFERROR(AVERAGEIFS('BAZA DANYCH'!$AB:$AB,'BAZA DANYCH'!$A:$A,$A124,'BAZA DANYCH'!$T:$T,AG$110,'BAZA DANYCH'!$F:$F,$B124),0)</f>
        <v>0</v>
      </c>
      <c r="AH124" s="250">
        <f>IFERROR(AVERAGEIFS('BAZA DANYCH'!$AB:$AB,'BAZA DANYCH'!$A:$A,$A124,'BAZA DANYCH'!$T:$T,AH$110,'BAZA DANYCH'!$F:$F,$B124),0)</f>
        <v>0.35</v>
      </c>
      <c r="AI124" s="250">
        <f>IFERROR(AVERAGEIFS('BAZA DANYCH'!$AB:$AB,'BAZA DANYCH'!$A:$A,$A124,'BAZA DANYCH'!$T:$T,AI$110,'BAZA DANYCH'!$F:$F,$B124),0)</f>
        <v>0.5</v>
      </c>
    </row>
    <row r="125" spans="1:35" x14ac:dyDescent="0.2">
      <c r="A125" s="88" t="str">
        <f t="shared" si="6"/>
        <v>Kobierzyce</v>
      </c>
      <c r="B125" s="88" t="str">
        <f t="shared" si="6"/>
        <v>rk_15_DK8</v>
      </c>
      <c r="C125" s="242">
        <f>IFERROR(AVERAGEIFS('BAZA DANYCH'!$AB:$AB,'BAZA DANYCH'!$A:$A,$A125,'BAZA DANYCH'!$F:$F,$B125),0)</f>
        <v>0.52504669987546704</v>
      </c>
      <c r="D125" s="250">
        <f>IFERROR(AVERAGEIFS('BAZA DANYCH'!$AB:$AB,'BAZA DANYCH'!$A:$A,$A125,'BAZA DANYCH'!$T:$T,D$110,'BAZA DANYCH'!$F:$F,$B125),0)</f>
        <v>0.42909090909090902</v>
      </c>
      <c r="E125" s="250">
        <f>IFERROR(AVERAGEIFS('BAZA DANYCH'!$AB:$AB,'BAZA DANYCH'!$A:$A,$A125,'BAZA DANYCH'!$T:$T,E$110,'BAZA DANYCH'!$F:$F,$B125),0)</f>
        <v>0.43787878787878792</v>
      </c>
      <c r="F125" s="250">
        <f>IFERROR(AVERAGEIFS('BAZA DANYCH'!$AB:$AB,'BAZA DANYCH'!$A:$A,$A125,'BAZA DANYCH'!$T:$T,F$110,'BAZA DANYCH'!$F:$F,$B125),0)</f>
        <v>0.64090909090909087</v>
      </c>
      <c r="G125" s="250">
        <f>IFERROR(AVERAGEIFS('BAZA DANYCH'!$AB:$AB,'BAZA DANYCH'!$A:$A,$A125,'BAZA DANYCH'!$T:$T,G$110,'BAZA DANYCH'!$F:$F,$B125),0)</f>
        <v>0.50454545454545452</v>
      </c>
      <c r="H125" s="250">
        <f>IFERROR(AVERAGEIFS('BAZA DANYCH'!$AB:$AB,'BAZA DANYCH'!$A:$A,$A125,'BAZA DANYCH'!$T:$T,H$110,'BAZA DANYCH'!$F:$F,$B125),0)</f>
        <v>0.30909090909090908</v>
      </c>
      <c r="I125" s="250">
        <f>IFERROR(AVERAGEIFS('BAZA DANYCH'!$AB:$AB,'BAZA DANYCH'!$A:$A,$A125,'BAZA DANYCH'!$T:$T,I$110,'BAZA DANYCH'!$F:$F,$B125),0)</f>
        <v>0.70909090909090899</v>
      </c>
      <c r="J125" s="250">
        <f>IFERROR(AVERAGEIFS('BAZA DANYCH'!$AB:$AB,'BAZA DANYCH'!$A:$A,$A125,'BAZA DANYCH'!$T:$T,J$110,'BAZA DANYCH'!$F:$F,$B125),0)</f>
        <v>0.45340909090909087</v>
      </c>
      <c r="K125" s="250">
        <f>IFERROR(AVERAGEIFS('BAZA DANYCH'!$AB:$AB,'BAZA DANYCH'!$A:$A,$A125,'BAZA DANYCH'!$T:$T,K$110,'BAZA DANYCH'!$F:$F,$B125),0)</f>
        <v>0.90909090909090906</v>
      </c>
      <c r="L125" s="250">
        <f>IFERROR(AVERAGEIFS('BAZA DANYCH'!$AB:$AB,'BAZA DANYCH'!$A:$A,$A125,'BAZA DANYCH'!$T:$T,L$110,'BAZA DANYCH'!$F:$F,$B125),0)</f>
        <v>0.70454545454545459</v>
      </c>
      <c r="M125" s="250">
        <f>IFERROR(AVERAGEIFS('BAZA DANYCH'!$AB:$AB,'BAZA DANYCH'!$A:$A,$A125,'BAZA DANYCH'!$T:$T,M$110,'BAZA DANYCH'!$F:$F,$B125),0)</f>
        <v>0.50909090909090904</v>
      </c>
      <c r="N125" s="250">
        <f>IFERROR(AVERAGEIFS('BAZA DANYCH'!$AB:$AB,'BAZA DANYCH'!$A:$A,$A125,'BAZA DANYCH'!$T:$T,N$110,'BAZA DANYCH'!$F:$F,$B125),0)</f>
        <v>0.56363636363636371</v>
      </c>
      <c r="O125" s="250">
        <f>IFERROR(AVERAGEIFS('BAZA DANYCH'!$AB:$AB,'BAZA DANYCH'!$A:$A,$A125,'BAZA DANYCH'!$T:$T,O$110,'BAZA DANYCH'!$F:$F,$B125),0)</f>
        <v>0.50779220779220768</v>
      </c>
      <c r="P125" s="250">
        <f>IFERROR(AVERAGEIFS('BAZA DANYCH'!$AB:$AB,'BAZA DANYCH'!$A:$A,$A125,'BAZA DANYCH'!$T:$T,P$110,'BAZA DANYCH'!$F:$F,$B125),0)</f>
        <v>0.4068181818181818</v>
      </c>
      <c r="Q125" s="250">
        <f>IFERROR(AVERAGEIFS('BAZA DANYCH'!$AB:$AB,'BAZA DANYCH'!$A:$A,$A125,'BAZA DANYCH'!$T:$T,Q$110,'BAZA DANYCH'!$F:$F,$B125),0)</f>
        <v>0.57121212121212117</v>
      </c>
      <c r="R125" s="250">
        <f>IFERROR(AVERAGEIFS('BAZA DANYCH'!$AB:$AB,'BAZA DANYCH'!$A:$A,$A125,'BAZA DANYCH'!$T:$T,R$110,'BAZA DANYCH'!$F:$F,$B125),0)</f>
        <v>0.10909090909090909</v>
      </c>
      <c r="S125" s="250">
        <f>IFERROR(AVERAGEIFS('BAZA DANYCH'!$AB:$AB,'BAZA DANYCH'!$A:$A,$A125,'BAZA DANYCH'!$T:$T,S$110,'BAZA DANYCH'!$F:$F,$B125),0)</f>
        <v>0.1672727272727273</v>
      </c>
      <c r="T125" s="250">
        <f>IFERROR(AVERAGEIFS('BAZA DANYCH'!$AB:$AB,'BAZA DANYCH'!$A:$A,$A125,'BAZA DANYCH'!$T:$T,T$110,'BAZA DANYCH'!$F:$F,$B125),0)</f>
        <v>0</v>
      </c>
      <c r="U125" s="250">
        <f>IFERROR(AVERAGEIFS('BAZA DANYCH'!$AB:$AB,'BAZA DANYCH'!$A:$A,$A125,'BAZA DANYCH'!$T:$T,U$110,'BAZA DANYCH'!$F:$F,$B125),0)</f>
        <v>0.29090909090909089</v>
      </c>
      <c r="V125" s="250">
        <f>IFERROR(AVERAGEIFS('BAZA DANYCH'!$AB:$AB,'BAZA DANYCH'!$A:$A,$A125,'BAZA DANYCH'!$T:$T,V$110,'BAZA DANYCH'!$F:$F,$B125),0)</f>
        <v>0.6633838383838383</v>
      </c>
      <c r="W125" s="250">
        <f>IFERROR(AVERAGEIFS('BAZA DANYCH'!$AB:$AB,'BAZA DANYCH'!$A:$A,$A125,'BAZA DANYCH'!$T:$T,W$110,'BAZA DANYCH'!$F:$F,$B125),0)</f>
        <v>0.50454545454545452</v>
      </c>
      <c r="X125" s="250">
        <f>IFERROR(AVERAGEIFS('BAZA DANYCH'!$AB:$AB,'BAZA DANYCH'!$A:$A,$A125,'BAZA DANYCH'!$T:$T,X$110,'BAZA DANYCH'!$F:$F,$B125),0)</f>
        <v>0.59053030303030296</v>
      </c>
      <c r="Y125" s="250">
        <f>IFERROR(AVERAGEIFS('BAZA DANYCH'!$AB:$AB,'BAZA DANYCH'!$A:$A,$A125,'BAZA DANYCH'!$T:$T,Y$110,'BAZA DANYCH'!$F:$F,$B125),0)</f>
        <v>1</v>
      </c>
      <c r="Z125" s="250">
        <f>IFERROR(AVERAGEIFS('BAZA DANYCH'!$AB:$AB,'BAZA DANYCH'!$A:$A,$A125,'BAZA DANYCH'!$T:$T,Z$110,'BAZA DANYCH'!$F:$F,$B125),0)</f>
        <v>0.5193181818181819</v>
      </c>
      <c r="AA125" s="250">
        <f>IFERROR(AVERAGEIFS('BAZA DANYCH'!$AB:$AB,'BAZA DANYCH'!$A:$A,$A125,'BAZA DANYCH'!$T:$T,AA$110,'BAZA DANYCH'!$F:$F,$B125),0)</f>
        <v>0.48181818181818176</v>
      </c>
      <c r="AB125" s="250">
        <f>IFERROR(AVERAGEIFS('BAZA DANYCH'!$AB:$AB,'BAZA DANYCH'!$A:$A,$A125,'BAZA DANYCH'!$T:$T,AB$110,'BAZA DANYCH'!$F:$F,$B125),0)</f>
        <v>0.10909090909090909</v>
      </c>
      <c r="AC125" s="250">
        <f>IFERROR(AVERAGEIFS('BAZA DANYCH'!$AB:$AB,'BAZA DANYCH'!$A:$A,$A125,'BAZA DANYCH'!$T:$T,AC$110,'BAZA DANYCH'!$F:$F,$B125),0)</f>
        <v>0.75454545454545452</v>
      </c>
      <c r="AD125" s="250">
        <f>IFERROR(AVERAGEIFS('BAZA DANYCH'!$AB:$AB,'BAZA DANYCH'!$A:$A,$A125,'BAZA DANYCH'!$T:$T,AD$110,'BAZA DANYCH'!$F:$F,$B125),0)</f>
        <v>0.84727272727272729</v>
      </c>
      <c r="AE125" s="250">
        <f>IFERROR(AVERAGEIFS('BAZA DANYCH'!$AB:$AB,'BAZA DANYCH'!$A:$A,$A125,'BAZA DANYCH'!$T:$T,AE$110,'BAZA DANYCH'!$F:$F,$B125),0)</f>
        <v>0.10606060606060606</v>
      </c>
      <c r="AF125" s="250">
        <f>IFERROR(AVERAGEIFS('BAZA DANYCH'!$AB:$AB,'BAZA DANYCH'!$A:$A,$A125,'BAZA DANYCH'!$T:$T,AF$110,'BAZA DANYCH'!$F:$F,$B125),0)</f>
        <v>0.50909090909090904</v>
      </c>
      <c r="AG125" s="250">
        <f>IFERROR(AVERAGEIFS('BAZA DANYCH'!$AB:$AB,'BAZA DANYCH'!$A:$A,$A125,'BAZA DANYCH'!$T:$T,AG$110,'BAZA DANYCH'!$F:$F,$B125),0)</f>
        <v>0.50681818181818183</v>
      </c>
      <c r="AH125" s="250">
        <f>IFERROR(AVERAGEIFS('BAZA DANYCH'!$AB:$AB,'BAZA DANYCH'!$A:$A,$A125,'BAZA DANYCH'!$T:$T,AH$110,'BAZA DANYCH'!$F:$F,$B125),0)</f>
        <v>0.64242424242424234</v>
      </c>
      <c r="AI125" s="250">
        <f>IFERROR(AVERAGEIFS('BAZA DANYCH'!$AB:$AB,'BAZA DANYCH'!$A:$A,$A125,'BAZA DANYCH'!$T:$T,AI$110,'BAZA DANYCH'!$F:$F,$B125),0)</f>
        <v>0.20606060606060606</v>
      </c>
    </row>
    <row r="126" spans="1:35" x14ac:dyDescent="0.2">
      <c r="A126" s="88" t="str">
        <f t="shared" si="6"/>
        <v>Kąty Wrocławskie</v>
      </c>
      <c r="B126" s="88" t="str">
        <f t="shared" si="6"/>
        <v>rk_16_DK35</v>
      </c>
      <c r="C126" s="242">
        <f>IFERROR(AVERAGEIFS('BAZA DANYCH'!$AB:$AB,'BAZA DANYCH'!$A:$A,$A126,'BAZA DANYCH'!$F:$F,$B126),0)</f>
        <v>0.35878447395301338</v>
      </c>
      <c r="D126" s="250">
        <f>IFERROR(AVERAGEIFS('BAZA DANYCH'!$AB:$AB,'BAZA DANYCH'!$A:$A,$A126,'BAZA DANYCH'!$T:$T,D$110,'BAZA DANYCH'!$F:$F,$B126),0)</f>
        <v>0.26331168831168827</v>
      </c>
      <c r="E126" s="250">
        <f>IFERROR(AVERAGEIFS('BAZA DANYCH'!$AB:$AB,'BAZA DANYCH'!$A:$A,$A126,'BAZA DANYCH'!$T:$T,E$110,'BAZA DANYCH'!$F:$F,$B126),0)</f>
        <v>0.10909090909090909</v>
      </c>
      <c r="F126" s="250">
        <f>IFERROR(AVERAGEIFS('BAZA DANYCH'!$AB:$AB,'BAZA DANYCH'!$A:$A,$A126,'BAZA DANYCH'!$T:$T,F$110,'BAZA DANYCH'!$F:$F,$B126),0)</f>
        <v>0.1</v>
      </c>
      <c r="G126" s="250">
        <f>IFERROR(AVERAGEIFS('BAZA DANYCH'!$AB:$AB,'BAZA DANYCH'!$A:$A,$A126,'BAZA DANYCH'!$T:$T,G$110,'BAZA DANYCH'!$F:$F,$B126),0)</f>
        <v>0.7727272727272726</v>
      </c>
      <c r="H126" s="250">
        <f>IFERROR(AVERAGEIFS('BAZA DANYCH'!$AB:$AB,'BAZA DANYCH'!$A:$A,$A126,'BAZA DANYCH'!$T:$T,H$110,'BAZA DANYCH'!$F:$F,$B126),0)</f>
        <v>0.41136363636363632</v>
      </c>
      <c r="I126" s="250">
        <f>IFERROR(AVERAGEIFS('BAZA DANYCH'!$AB:$AB,'BAZA DANYCH'!$A:$A,$A126,'BAZA DANYCH'!$T:$T,I$110,'BAZA DANYCH'!$F:$F,$B126),0)</f>
        <v>0.24166666666666667</v>
      </c>
      <c r="J126" s="250">
        <f>IFERROR(AVERAGEIFS('BAZA DANYCH'!$AB:$AB,'BAZA DANYCH'!$A:$A,$A126,'BAZA DANYCH'!$T:$T,J$110,'BAZA DANYCH'!$F:$F,$B126),0)</f>
        <v>0.36704545454545451</v>
      </c>
      <c r="K126" s="250">
        <f>IFERROR(AVERAGEIFS('BAZA DANYCH'!$AB:$AB,'BAZA DANYCH'!$A:$A,$A126,'BAZA DANYCH'!$T:$T,K$110,'BAZA DANYCH'!$F:$F,$B126),0)</f>
        <v>0.36249999999999999</v>
      </c>
      <c r="L126" s="250">
        <f>IFERROR(AVERAGEIFS('BAZA DANYCH'!$AB:$AB,'BAZA DANYCH'!$A:$A,$A126,'BAZA DANYCH'!$T:$T,L$110,'BAZA DANYCH'!$F:$F,$B126),0)</f>
        <v>0</v>
      </c>
      <c r="M126" s="250">
        <f>IFERROR(AVERAGEIFS('BAZA DANYCH'!$AB:$AB,'BAZA DANYCH'!$A:$A,$A126,'BAZA DANYCH'!$T:$T,M$110,'BAZA DANYCH'!$F:$F,$B126),0)</f>
        <v>0.56704545454545452</v>
      </c>
      <c r="N126" s="250">
        <f>IFERROR(AVERAGEIFS('BAZA DANYCH'!$AB:$AB,'BAZA DANYCH'!$A:$A,$A126,'BAZA DANYCH'!$T:$T,N$110,'BAZA DANYCH'!$F:$F,$B126),0)</f>
        <v>0</v>
      </c>
      <c r="O126" s="250">
        <f>IFERROR(AVERAGEIFS('BAZA DANYCH'!$AB:$AB,'BAZA DANYCH'!$A:$A,$A126,'BAZA DANYCH'!$T:$T,O$110,'BAZA DANYCH'!$F:$F,$B126),0)</f>
        <v>0.60681818181818181</v>
      </c>
      <c r="P126" s="250">
        <f>IFERROR(AVERAGEIFS('BAZA DANYCH'!$AB:$AB,'BAZA DANYCH'!$A:$A,$A126,'BAZA DANYCH'!$T:$T,P$110,'BAZA DANYCH'!$F:$F,$B126),0)</f>
        <v>0.51249999999999996</v>
      </c>
      <c r="Q126" s="250">
        <f>IFERROR(AVERAGEIFS('BAZA DANYCH'!$AB:$AB,'BAZA DANYCH'!$A:$A,$A126,'BAZA DANYCH'!$T:$T,Q$110,'BAZA DANYCH'!$F:$F,$B126),0)</f>
        <v>0.7</v>
      </c>
      <c r="R126" s="250">
        <f>IFERROR(AVERAGEIFS('BAZA DANYCH'!$AB:$AB,'BAZA DANYCH'!$A:$A,$A126,'BAZA DANYCH'!$T:$T,R$110,'BAZA DANYCH'!$F:$F,$B126),0)</f>
        <v>0.5</v>
      </c>
      <c r="S126" s="250">
        <f>IFERROR(AVERAGEIFS('BAZA DANYCH'!$AB:$AB,'BAZA DANYCH'!$A:$A,$A126,'BAZA DANYCH'!$T:$T,S$110,'BAZA DANYCH'!$F:$F,$B126),0)</f>
        <v>0.25</v>
      </c>
      <c r="T126" s="250">
        <f>IFERROR(AVERAGEIFS('BAZA DANYCH'!$AB:$AB,'BAZA DANYCH'!$A:$A,$A126,'BAZA DANYCH'!$T:$T,T$110,'BAZA DANYCH'!$F:$F,$B126),0)</f>
        <v>0.125</v>
      </c>
      <c r="U126" s="250">
        <f>IFERROR(AVERAGEIFS('BAZA DANYCH'!$AB:$AB,'BAZA DANYCH'!$A:$A,$A126,'BAZA DANYCH'!$T:$T,U$110,'BAZA DANYCH'!$F:$F,$B126),0)</f>
        <v>0.23352272727272727</v>
      </c>
      <c r="V126" s="250">
        <f>IFERROR(AVERAGEIFS('BAZA DANYCH'!$AB:$AB,'BAZA DANYCH'!$A:$A,$A126,'BAZA DANYCH'!$T:$T,V$110,'BAZA DANYCH'!$F:$F,$B126),0)</f>
        <v>0.3</v>
      </c>
      <c r="W126" s="250">
        <f>IFERROR(AVERAGEIFS('BAZA DANYCH'!$AB:$AB,'BAZA DANYCH'!$A:$A,$A126,'BAZA DANYCH'!$T:$T,W$110,'BAZA DANYCH'!$F:$F,$B126),0)</f>
        <v>0.11136363636363637</v>
      </c>
      <c r="X126" s="250">
        <f>IFERROR(AVERAGEIFS('BAZA DANYCH'!$AB:$AB,'BAZA DANYCH'!$A:$A,$A126,'BAZA DANYCH'!$T:$T,X$110,'BAZA DANYCH'!$F:$F,$B126),0)</f>
        <v>0.10303030303030303</v>
      </c>
      <c r="Y126" s="250">
        <f>IFERROR(AVERAGEIFS('BAZA DANYCH'!$AB:$AB,'BAZA DANYCH'!$A:$A,$A126,'BAZA DANYCH'!$T:$T,Y$110,'BAZA DANYCH'!$F:$F,$B126),0)</f>
        <v>0.30454545454545456</v>
      </c>
      <c r="Z126" s="250">
        <f>IFERROR(AVERAGEIFS('BAZA DANYCH'!$AB:$AB,'BAZA DANYCH'!$A:$A,$A126,'BAZA DANYCH'!$T:$T,Z$110,'BAZA DANYCH'!$F:$F,$B126),0)</f>
        <v>0.31969696969696965</v>
      </c>
      <c r="AA126" s="250">
        <f>IFERROR(AVERAGEIFS('BAZA DANYCH'!$AB:$AB,'BAZA DANYCH'!$A:$A,$A126,'BAZA DANYCH'!$T:$T,AA$110,'BAZA DANYCH'!$F:$F,$B126),0)</f>
        <v>0.5</v>
      </c>
      <c r="AB126" s="250">
        <f>IFERROR(AVERAGEIFS('BAZA DANYCH'!$AB:$AB,'BAZA DANYCH'!$A:$A,$A126,'BAZA DANYCH'!$T:$T,AB$110,'BAZA DANYCH'!$F:$F,$B126),0)</f>
        <v>0.34181818181818185</v>
      </c>
      <c r="AC126" s="250">
        <f>IFERROR(AVERAGEIFS('BAZA DANYCH'!$AB:$AB,'BAZA DANYCH'!$A:$A,$A126,'BAZA DANYCH'!$T:$T,AC$110,'BAZA DANYCH'!$F:$F,$B126),0)</f>
        <v>0.23939393939393941</v>
      </c>
      <c r="AD126" s="250">
        <f>IFERROR(AVERAGEIFS('BAZA DANYCH'!$AB:$AB,'BAZA DANYCH'!$A:$A,$A126,'BAZA DANYCH'!$T:$T,AD$110,'BAZA DANYCH'!$F:$F,$B126),0)</f>
        <v>0.57272727272727264</v>
      </c>
      <c r="AE126" s="250">
        <f>IFERROR(AVERAGEIFS('BAZA DANYCH'!$AB:$AB,'BAZA DANYCH'!$A:$A,$A126,'BAZA DANYCH'!$T:$T,AE$110,'BAZA DANYCH'!$F:$F,$B126),0)</f>
        <v>0.50454545454545452</v>
      </c>
      <c r="AF126" s="250">
        <f>IFERROR(AVERAGEIFS('BAZA DANYCH'!$AB:$AB,'BAZA DANYCH'!$A:$A,$A126,'BAZA DANYCH'!$T:$T,AF$110,'BAZA DANYCH'!$F:$F,$B126),0)</f>
        <v>0.1</v>
      </c>
      <c r="AG126" s="250">
        <f>IFERROR(AVERAGEIFS('BAZA DANYCH'!$AB:$AB,'BAZA DANYCH'!$A:$A,$A126,'BAZA DANYCH'!$T:$T,AG$110,'BAZA DANYCH'!$F:$F,$B126),0)</f>
        <v>0.23939393939393938</v>
      </c>
      <c r="AH126" s="250">
        <f>IFERROR(AVERAGEIFS('BAZA DANYCH'!$AB:$AB,'BAZA DANYCH'!$A:$A,$A126,'BAZA DANYCH'!$T:$T,AH$110,'BAZA DANYCH'!$F:$F,$B126),0)</f>
        <v>0.70909090909090899</v>
      </c>
      <c r="AI126" s="250">
        <f>IFERROR(AVERAGEIFS('BAZA DANYCH'!$AB:$AB,'BAZA DANYCH'!$A:$A,$A126,'BAZA DANYCH'!$T:$T,AI$110,'BAZA DANYCH'!$F:$F,$B126),0)</f>
        <v>0.41079545454545452</v>
      </c>
    </row>
    <row r="127" spans="1:35" x14ac:dyDescent="0.2">
      <c r="A127" s="88" t="str">
        <f t="shared" si="6"/>
        <v>Kostomłoty</v>
      </c>
      <c r="B127" s="88" t="str">
        <f t="shared" si="6"/>
        <v>rk_17_DK5</v>
      </c>
      <c r="C127" s="242">
        <f>IFERROR(AVERAGEIFS('BAZA DANYCH'!$AB:$AB,'BAZA DANYCH'!$A:$A,$A127,'BAZA DANYCH'!$F:$F,$B127),0)</f>
        <v>0.61481682496607848</v>
      </c>
      <c r="D127" s="250">
        <f>IFERROR(AVERAGEIFS('BAZA DANYCH'!$AB:$AB,'BAZA DANYCH'!$A:$A,$A127,'BAZA DANYCH'!$T:$T,D$110,'BAZA DANYCH'!$F:$F,$B127),0)</f>
        <v>0.5</v>
      </c>
      <c r="E127" s="250">
        <f>IFERROR(AVERAGEIFS('BAZA DANYCH'!$AB:$AB,'BAZA DANYCH'!$A:$A,$A127,'BAZA DANYCH'!$T:$T,E$110,'BAZA DANYCH'!$F:$F,$B127),0)</f>
        <v>0</v>
      </c>
      <c r="F127" s="250">
        <f>IFERROR(AVERAGEIFS('BAZA DANYCH'!$AB:$AB,'BAZA DANYCH'!$A:$A,$A127,'BAZA DANYCH'!$T:$T,F$110,'BAZA DANYCH'!$F:$F,$B127),0)</f>
        <v>0.97727272727272729</v>
      </c>
      <c r="G127" s="250">
        <f>IFERROR(AVERAGEIFS('BAZA DANYCH'!$AB:$AB,'BAZA DANYCH'!$A:$A,$A127,'BAZA DANYCH'!$T:$T,G$110,'BAZA DANYCH'!$F:$F,$B127),0)</f>
        <v>0.35</v>
      </c>
      <c r="H127" s="250">
        <f>IFERROR(AVERAGEIFS('BAZA DANYCH'!$AB:$AB,'BAZA DANYCH'!$A:$A,$A127,'BAZA DANYCH'!$T:$T,H$110,'BAZA DANYCH'!$F:$F,$B127),0)</f>
        <v>0.72499999999999998</v>
      </c>
      <c r="I127" s="250">
        <f>IFERROR(AVERAGEIFS('BAZA DANYCH'!$AB:$AB,'BAZA DANYCH'!$A:$A,$A127,'BAZA DANYCH'!$T:$T,I$110,'BAZA DANYCH'!$F:$F,$B127),0)</f>
        <v>0.6</v>
      </c>
      <c r="J127" s="250">
        <f>IFERROR(AVERAGEIFS('BAZA DANYCH'!$AB:$AB,'BAZA DANYCH'!$A:$A,$A127,'BAZA DANYCH'!$T:$T,J$110,'BAZA DANYCH'!$F:$F,$B127),0)</f>
        <v>6.9696969696969702E-2</v>
      </c>
      <c r="K127" s="250">
        <f>IFERROR(AVERAGEIFS('BAZA DANYCH'!$AB:$AB,'BAZA DANYCH'!$A:$A,$A127,'BAZA DANYCH'!$T:$T,K$110,'BAZA DANYCH'!$F:$F,$B127),0)</f>
        <v>0.50454545454545452</v>
      </c>
      <c r="L127" s="250">
        <f>IFERROR(AVERAGEIFS('BAZA DANYCH'!$AB:$AB,'BAZA DANYCH'!$A:$A,$A127,'BAZA DANYCH'!$T:$T,L$110,'BAZA DANYCH'!$F:$F,$B127),0)</f>
        <v>0.70454545454545459</v>
      </c>
      <c r="M127" s="250">
        <f>IFERROR(AVERAGEIFS('BAZA DANYCH'!$AB:$AB,'BAZA DANYCH'!$A:$A,$A127,'BAZA DANYCH'!$T:$T,M$110,'BAZA DANYCH'!$F:$F,$B127),0)</f>
        <v>0.60454545454545461</v>
      </c>
      <c r="N127" s="250">
        <f>IFERROR(AVERAGEIFS('BAZA DANYCH'!$AB:$AB,'BAZA DANYCH'!$A:$A,$A127,'BAZA DANYCH'!$T:$T,N$110,'BAZA DANYCH'!$F:$F,$B127),0)</f>
        <v>0.25454545454545452</v>
      </c>
      <c r="O127" s="250">
        <f>IFERROR(AVERAGEIFS('BAZA DANYCH'!$AB:$AB,'BAZA DANYCH'!$A:$A,$A127,'BAZA DANYCH'!$T:$T,O$110,'BAZA DANYCH'!$F:$F,$B127),0)</f>
        <v>0.70454545454545459</v>
      </c>
      <c r="P127" s="250">
        <f>IFERROR(AVERAGEIFS('BAZA DANYCH'!$AB:$AB,'BAZA DANYCH'!$A:$A,$A127,'BAZA DANYCH'!$T:$T,P$110,'BAZA DANYCH'!$F:$F,$B127),0)</f>
        <v>0.8</v>
      </c>
      <c r="Q127" s="250">
        <f>IFERROR(AVERAGEIFS('BAZA DANYCH'!$AB:$AB,'BAZA DANYCH'!$A:$A,$A127,'BAZA DANYCH'!$T:$T,Q$110,'BAZA DANYCH'!$F:$F,$B127),0)</f>
        <v>0.90909090909090906</v>
      </c>
      <c r="R127" s="250">
        <f>IFERROR(AVERAGEIFS('BAZA DANYCH'!$AB:$AB,'BAZA DANYCH'!$A:$A,$A127,'BAZA DANYCH'!$T:$T,R$110,'BAZA DANYCH'!$F:$F,$B127),0)</f>
        <v>0.5</v>
      </c>
      <c r="S127" s="250">
        <f>IFERROR(AVERAGEIFS('BAZA DANYCH'!$AB:$AB,'BAZA DANYCH'!$A:$A,$A127,'BAZA DANYCH'!$T:$T,S$110,'BAZA DANYCH'!$F:$F,$B127),0)</f>
        <v>0.9</v>
      </c>
      <c r="T127" s="250">
        <f>IFERROR(AVERAGEIFS('BAZA DANYCH'!$AB:$AB,'BAZA DANYCH'!$A:$A,$A127,'BAZA DANYCH'!$T:$T,T$110,'BAZA DANYCH'!$F:$F,$B127),0)</f>
        <v>0.36499999999999999</v>
      </c>
      <c r="U127" s="250">
        <f>IFERROR(AVERAGEIFS('BAZA DANYCH'!$AB:$AB,'BAZA DANYCH'!$A:$A,$A127,'BAZA DANYCH'!$T:$T,U$110,'BAZA DANYCH'!$F:$F,$B127),0)</f>
        <v>0.90909090909090906</v>
      </c>
      <c r="V127" s="250">
        <f>IFERROR(AVERAGEIFS('BAZA DANYCH'!$AB:$AB,'BAZA DANYCH'!$A:$A,$A127,'BAZA DANYCH'!$T:$T,V$110,'BAZA DANYCH'!$F:$F,$B127),0)</f>
        <v>0.62</v>
      </c>
      <c r="W127" s="250">
        <f>IFERROR(AVERAGEIFS('BAZA DANYCH'!$AB:$AB,'BAZA DANYCH'!$A:$A,$A127,'BAZA DANYCH'!$T:$T,W$110,'BAZA DANYCH'!$F:$F,$B127),0)</f>
        <v>1.1000000000000001</v>
      </c>
      <c r="X127" s="250">
        <f>IFERROR(AVERAGEIFS('BAZA DANYCH'!$AB:$AB,'BAZA DANYCH'!$A:$A,$A127,'BAZA DANYCH'!$T:$T,X$110,'BAZA DANYCH'!$F:$F,$B127),0)</f>
        <v>0.70454545454545459</v>
      </c>
      <c r="Y127" s="250">
        <f>IFERROR(AVERAGEIFS('BAZA DANYCH'!$AB:$AB,'BAZA DANYCH'!$A:$A,$A127,'BAZA DANYCH'!$T:$T,Y$110,'BAZA DANYCH'!$F:$F,$B127),0)</f>
        <v>0.20227272727272727</v>
      </c>
      <c r="Z127" s="250">
        <f>IFERROR(AVERAGEIFS('BAZA DANYCH'!$AB:$AB,'BAZA DANYCH'!$A:$A,$A127,'BAZA DANYCH'!$T:$T,Z$110,'BAZA DANYCH'!$F:$F,$B127),0)</f>
        <v>0.63636363636363635</v>
      </c>
      <c r="AA127" s="250">
        <f>IFERROR(AVERAGEIFS('BAZA DANYCH'!$AB:$AB,'BAZA DANYCH'!$A:$A,$A127,'BAZA DANYCH'!$T:$T,AA$110,'BAZA DANYCH'!$F:$F,$B127),0)</f>
        <v>0</v>
      </c>
      <c r="AB127" s="250">
        <f>IFERROR(AVERAGEIFS('BAZA DANYCH'!$AB:$AB,'BAZA DANYCH'!$A:$A,$A127,'BAZA DANYCH'!$T:$T,AB$110,'BAZA DANYCH'!$F:$F,$B127),0)</f>
        <v>0.6333333333333333</v>
      </c>
      <c r="AC127" s="250">
        <f>IFERROR(AVERAGEIFS('BAZA DANYCH'!$AB:$AB,'BAZA DANYCH'!$A:$A,$A127,'BAZA DANYCH'!$T:$T,AC$110,'BAZA DANYCH'!$F:$F,$B127),0)</f>
        <v>0.90909090909090906</v>
      </c>
      <c r="AD127" s="250">
        <f>IFERROR(AVERAGEIFS('BAZA DANYCH'!$AB:$AB,'BAZA DANYCH'!$A:$A,$A127,'BAZA DANYCH'!$T:$T,AD$110,'BAZA DANYCH'!$F:$F,$B127),0)</f>
        <v>0.70454545454545459</v>
      </c>
      <c r="AE127" s="250">
        <f>IFERROR(AVERAGEIFS('BAZA DANYCH'!$AB:$AB,'BAZA DANYCH'!$A:$A,$A127,'BAZA DANYCH'!$T:$T,AE$110,'BAZA DANYCH'!$F:$F,$B127),0)</f>
        <v>0.1</v>
      </c>
      <c r="AF127" s="250">
        <f>IFERROR(AVERAGEIFS('BAZA DANYCH'!$AB:$AB,'BAZA DANYCH'!$A:$A,$A127,'BAZA DANYCH'!$T:$T,AF$110,'BAZA DANYCH'!$F:$F,$B127),0)</f>
        <v>0.70606060606060606</v>
      </c>
      <c r="AG127" s="250">
        <f>IFERROR(AVERAGEIFS('BAZA DANYCH'!$AB:$AB,'BAZA DANYCH'!$A:$A,$A127,'BAZA DANYCH'!$T:$T,AG$110,'BAZA DANYCH'!$F:$F,$B127),0)</f>
        <v>0.1</v>
      </c>
      <c r="AH127" s="250">
        <f>IFERROR(AVERAGEIFS('BAZA DANYCH'!$AB:$AB,'BAZA DANYCH'!$A:$A,$A127,'BAZA DANYCH'!$T:$T,AH$110,'BAZA DANYCH'!$F:$F,$B127),0)</f>
        <v>1.0030303030303029</v>
      </c>
      <c r="AI127" s="250">
        <f>IFERROR(AVERAGEIFS('BAZA DANYCH'!$AB:$AB,'BAZA DANYCH'!$A:$A,$A127,'BAZA DANYCH'!$T:$T,AI$110,'BAZA DANYCH'!$F:$F,$B127),0)</f>
        <v>0.95454545454545459</v>
      </c>
    </row>
    <row r="128" spans="1:35" x14ac:dyDescent="0.2">
      <c r="A128" s="88" t="str">
        <f t="shared" si="6"/>
        <v>Środa Śląska</v>
      </c>
      <c r="B128" s="88" t="str">
        <f t="shared" si="6"/>
        <v>rk_19_DK94</v>
      </c>
      <c r="C128" s="242">
        <f>IFERROR(AVERAGEIFS('BAZA DANYCH'!$AB:$AB,'BAZA DANYCH'!$A:$A,$A128,'BAZA DANYCH'!$F:$F,$B128),0)</f>
        <v>0.40309917355371905</v>
      </c>
      <c r="D128" s="250">
        <f>IFERROR(AVERAGEIFS('BAZA DANYCH'!$AB:$AB,'BAZA DANYCH'!$A:$A,$A128,'BAZA DANYCH'!$T:$T,D$110,'BAZA DANYCH'!$F:$F,$B128),0)</f>
        <v>0.1</v>
      </c>
      <c r="E128" s="250">
        <f>IFERROR(AVERAGEIFS('BAZA DANYCH'!$AB:$AB,'BAZA DANYCH'!$A:$A,$A128,'BAZA DANYCH'!$T:$T,E$110,'BAZA DANYCH'!$F:$F,$B128),0)</f>
        <v>0.1</v>
      </c>
      <c r="F128" s="250">
        <f>IFERROR(AVERAGEIFS('BAZA DANYCH'!$AB:$AB,'BAZA DANYCH'!$A:$A,$A128,'BAZA DANYCH'!$T:$T,F$110,'BAZA DANYCH'!$F:$F,$B128),0)</f>
        <v>0</v>
      </c>
      <c r="G128" s="250">
        <f>IFERROR(AVERAGEIFS('BAZA DANYCH'!$AB:$AB,'BAZA DANYCH'!$A:$A,$A128,'BAZA DANYCH'!$T:$T,G$110,'BAZA DANYCH'!$F:$F,$B128),0)</f>
        <v>0.50909090909090904</v>
      </c>
      <c r="H128" s="250">
        <f>IFERROR(AVERAGEIFS('BAZA DANYCH'!$AB:$AB,'BAZA DANYCH'!$A:$A,$A128,'BAZA DANYCH'!$T:$T,H$110,'BAZA DANYCH'!$F:$F,$B128),0)</f>
        <v>0</v>
      </c>
      <c r="I128" s="250">
        <f>IFERROR(AVERAGEIFS('BAZA DANYCH'!$AB:$AB,'BAZA DANYCH'!$A:$A,$A128,'BAZA DANYCH'!$T:$T,I$110,'BAZA DANYCH'!$F:$F,$B128),0)</f>
        <v>0.1</v>
      </c>
      <c r="J128" s="250">
        <f>IFERROR(AVERAGEIFS('BAZA DANYCH'!$AB:$AB,'BAZA DANYCH'!$A:$A,$A128,'BAZA DANYCH'!$T:$T,J$110,'BAZA DANYCH'!$F:$F,$B128),0)</f>
        <v>6.9696969696969702E-2</v>
      </c>
      <c r="K128" s="250">
        <f>IFERROR(AVERAGEIFS('BAZA DANYCH'!$AB:$AB,'BAZA DANYCH'!$A:$A,$A128,'BAZA DANYCH'!$T:$T,K$110,'BAZA DANYCH'!$F:$F,$B128),0)</f>
        <v>0.5</v>
      </c>
      <c r="L128" s="250">
        <f>IFERROR(AVERAGEIFS('BAZA DANYCH'!$AB:$AB,'BAZA DANYCH'!$A:$A,$A128,'BAZA DANYCH'!$T:$T,L$110,'BAZA DANYCH'!$F:$F,$B128),0)</f>
        <v>0</v>
      </c>
      <c r="M128" s="250">
        <f>IFERROR(AVERAGEIFS('BAZA DANYCH'!$AB:$AB,'BAZA DANYCH'!$A:$A,$A128,'BAZA DANYCH'!$T:$T,M$110,'BAZA DANYCH'!$F:$F,$B128),0)</f>
        <v>0.1</v>
      </c>
      <c r="N128" s="250">
        <f>IFERROR(AVERAGEIFS('BAZA DANYCH'!$AB:$AB,'BAZA DANYCH'!$A:$A,$A128,'BAZA DANYCH'!$T:$T,N$110,'BAZA DANYCH'!$F:$F,$B128),0)</f>
        <v>0</v>
      </c>
      <c r="O128" s="250">
        <f>IFERROR(AVERAGEIFS('BAZA DANYCH'!$AB:$AB,'BAZA DANYCH'!$A:$A,$A128,'BAZA DANYCH'!$T:$T,O$110,'BAZA DANYCH'!$F:$F,$B128),0)</f>
        <v>0.10303030303030303</v>
      </c>
      <c r="P128" s="250">
        <f>IFERROR(AVERAGEIFS('BAZA DANYCH'!$AB:$AB,'BAZA DANYCH'!$A:$A,$A128,'BAZA DANYCH'!$T:$T,P$110,'BAZA DANYCH'!$F:$F,$B128),0)</f>
        <v>0.50303030303030305</v>
      </c>
      <c r="Q128" s="250">
        <f>IFERROR(AVERAGEIFS('BAZA DANYCH'!$AB:$AB,'BAZA DANYCH'!$A:$A,$A128,'BAZA DANYCH'!$T:$T,Q$110,'BAZA DANYCH'!$F:$F,$B128),0)</f>
        <v>0</v>
      </c>
      <c r="R128" s="250">
        <f>IFERROR(AVERAGEIFS('BAZA DANYCH'!$AB:$AB,'BAZA DANYCH'!$A:$A,$A128,'BAZA DANYCH'!$T:$T,R$110,'BAZA DANYCH'!$F:$F,$B128),0)</f>
        <v>0.24242424242424243</v>
      </c>
      <c r="S128" s="250">
        <f>IFERROR(AVERAGEIFS('BAZA DANYCH'!$AB:$AB,'BAZA DANYCH'!$A:$A,$A128,'BAZA DANYCH'!$T:$T,S$110,'BAZA DANYCH'!$F:$F,$B128),0)</f>
        <v>0</v>
      </c>
      <c r="T128" s="250">
        <f>IFERROR(AVERAGEIFS('BAZA DANYCH'!$AB:$AB,'BAZA DANYCH'!$A:$A,$A128,'BAZA DANYCH'!$T:$T,T$110,'BAZA DANYCH'!$F:$F,$B128),0)</f>
        <v>0.5</v>
      </c>
      <c r="U128" s="250">
        <f>IFERROR(AVERAGEIFS('BAZA DANYCH'!$AB:$AB,'BAZA DANYCH'!$A:$A,$A128,'BAZA DANYCH'!$T:$T,U$110,'BAZA DANYCH'!$F:$F,$B128),0)</f>
        <v>0.5</v>
      </c>
      <c r="V128" s="250">
        <f>IFERROR(AVERAGEIFS('BAZA DANYCH'!$AB:$AB,'BAZA DANYCH'!$A:$A,$A128,'BAZA DANYCH'!$T:$T,V$110,'BAZA DANYCH'!$F:$F,$B128),0)</f>
        <v>0.63939393939393929</v>
      </c>
      <c r="W128" s="250">
        <f>IFERROR(AVERAGEIFS('BAZA DANYCH'!$AB:$AB,'BAZA DANYCH'!$A:$A,$A128,'BAZA DANYCH'!$T:$T,W$110,'BAZA DANYCH'!$F:$F,$B128),0)</f>
        <v>0.50303030303030305</v>
      </c>
      <c r="X128" s="250">
        <f>IFERROR(AVERAGEIFS('BAZA DANYCH'!$AB:$AB,'BAZA DANYCH'!$A:$A,$A128,'BAZA DANYCH'!$T:$T,X$110,'BAZA DANYCH'!$F:$F,$B128),0)</f>
        <v>0</v>
      </c>
      <c r="Y128" s="250">
        <f>IFERROR(AVERAGEIFS('BAZA DANYCH'!$AB:$AB,'BAZA DANYCH'!$A:$A,$A128,'BAZA DANYCH'!$T:$T,Y$110,'BAZA DANYCH'!$F:$F,$B128),0)</f>
        <v>0.9</v>
      </c>
      <c r="Z128" s="250">
        <f>IFERROR(AVERAGEIFS('BAZA DANYCH'!$AB:$AB,'BAZA DANYCH'!$A:$A,$A128,'BAZA DANYCH'!$T:$T,Z$110,'BAZA DANYCH'!$F:$F,$B128),0)</f>
        <v>0</v>
      </c>
      <c r="AA128" s="250">
        <f>IFERROR(AVERAGEIFS('BAZA DANYCH'!$AB:$AB,'BAZA DANYCH'!$A:$A,$A128,'BAZA DANYCH'!$T:$T,AA$110,'BAZA DANYCH'!$F:$F,$B128),0)</f>
        <v>0.50454545454545452</v>
      </c>
      <c r="AB128" s="250">
        <f>IFERROR(AVERAGEIFS('BAZA DANYCH'!$AB:$AB,'BAZA DANYCH'!$A:$A,$A128,'BAZA DANYCH'!$T:$T,AB$110,'BAZA DANYCH'!$F:$F,$B128),0)</f>
        <v>0</v>
      </c>
      <c r="AC128" s="250">
        <f>IFERROR(AVERAGEIFS('BAZA DANYCH'!$AB:$AB,'BAZA DANYCH'!$A:$A,$A128,'BAZA DANYCH'!$T:$T,AC$110,'BAZA DANYCH'!$F:$F,$B128),0)</f>
        <v>0.70909090909090899</v>
      </c>
      <c r="AD128" s="250">
        <f>IFERROR(AVERAGEIFS('BAZA DANYCH'!$AB:$AB,'BAZA DANYCH'!$A:$A,$A128,'BAZA DANYCH'!$T:$T,AD$110,'BAZA DANYCH'!$F:$F,$B128),0)</f>
        <v>0.90454545454545454</v>
      </c>
      <c r="AE128" s="250">
        <f>IFERROR(AVERAGEIFS('BAZA DANYCH'!$AB:$AB,'BAZA DANYCH'!$A:$A,$A128,'BAZA DANYCH'!$T:$T,AE$110,'BAZA DANYCH'!$F:$F,$B128),0)</f>
        <v>0.9</v>
      </c>
      <c r="AF128" s="250">
        <f>IFERROR(AVERAGEIFS('BAZA DANYCH'!$AB:$AB,'BAZA DANYCH'!$A:$A,$A128,'BAZA DANYCH'!$T:$T,AF$110,'BAZA DANYCH'!$F:$F,$B128),0)</f>
        <v>0</v>
      </c>
      <c r="AG128" s="250">
        <f>IFERROR(AVERAGEIFS('BAZA DANYCH'!$AB:$AB,'BAZA DANYCH'!$A:$A,$A128,'BAZA DANYCH'!$T:$T,AG$110,'BAZA DANYCH'!$F:$F,$B128),0)</f>
        <v>0.5</v>
      </c>
      <c r="AH128" s="250">
        <f>IFERROR(AVERAGEIFS('BAZA DANYCH'!$AB:$AB,'BAZA DANYCH'!$A:$A,$A128,'BAZA DANYCH'!$T:$T,AH$110,'BAZA DANYCH'!$F:$F,$B128),0)</f>
        <v>0.5</v>
      </c>
      <c r="AI128" s="250">
        <f>IFERROR(AVERAGEIFS('BAZA DANYCH'!$AB:$AB,'BAZA DANYCH'!$A:$A,$A128,'BAZA DANYCH'!$T:$T,AI$110,'BAZA DANYCH'!$F:$F,$B128),0)</f>
        <v>0.50909090909090904</v>
      </c>
    </row>
    <row r="129" spans="1:36" x14ac:dyDescent="0.2">
      <c r="A129" s="88" t="str">
        <f t="shared" si="6"/>
        <v>Brzeg Dolny</v>
      </c>
      <c r="B129" s="88" t="str">
        <f t="shared" si="6"/>
        <v>rk_20_DW341</v>
      </c>
      <c r="C129" s="242">
        <f>IFERROR(AVERAGEIFS('BAZA DANYCH'!$AB:$AB,'BAZA DANYCH'!$A:$A,$A129,'BAZA DANYCH'!$F:$F,$B129),0)</f>
        <v>0.5</v>
      </c>
      <c r="D129" s="250">
        <f>IFERROR(AVERAGEIFS('BAZA DANYCH'!$AB:$AB,'BAZA DANYCH'!$A:$A,$A129,'BAZA DANYCH'!$T:$T,D$110,'BAZA DANYCH'!$F:$F,$B129),0)</f>
        <v>0</v>
      </c>
      <c r="E129" s="250">
        <f>IFERROR(AVERAGEIFS('BAZA DANYCH'!$AB:$AB,'BAZA DANYCH'!$A:$A,$A129,'BAZA DANYCH'!$T:$T,E$110,'BAZA DANYCH'!$F:$F,$B129),0)</f>
        <v>0</v>
      </c>
      <c r="F129" s="250">
        <f>IFERROR(AVERAGEIFS('BAZA DANYCH'!$AB:$AB,'BAZA DANYCH'!$A:$A,$A129,'BAZA DANYCH'!$T:$T,F$110,'BAZA DANYCH'!$F:$F,$B129),0)</f>
        <v>0</v>
      </c>
      <c r="G129" s="250">
        <f>IFERROR(AVERAGEIFS('BAZA DANYCH'!$AB:$AB,'BAZA DANYCH'!$A:$A,$A129,'BAZA DANYCH'!$T:$T,G$110,'BAZA DANYCH'!$F:$F,$B129),0)</f>
        <v>0</v>
      </c>
      <c r="H129" s="250">
        <f>IFERROR(AVERAGEIFS('BAZA DANYCH'!$AB:$AB,'BAZA DANYCH'!$A:$A,$A129,'BAZA DANYCH'!$T:$T,H$110,'BAZA DANYCH'!$F:$F,$B129),0)</f>
        <v>0</v>
      </c>
      <c r="I129" s="250">
        <f>IFERROR(AVERAGEIFS('BAZA DANYCH'!$AB:$AB,'BAZA DANYCH'!$A:$A,$A129,'BAZA DANYCH'!$T:$T,I$110,'BAZA DANYCH'!$F:$F,$B129),0)</f>
        <v>0.5</v>
      </c>
      <c r="J129" s="250">
        <f>IFERROR(AVERAGEIFS('BAZA DANYCH'!$AB:$AB,'BAZA DANYCH'!$A:$A,$A129,'BAZA DANYCH'!$T:$T,J$110,'BAZA DANYCH'!$F:$F,$B129),0)</f>
        <v>0</v>
      </c>
      <c r="K129" s="250">
        <f>IFERROR(AVERAGEIFS('BAZA DANYCH'!$AB:$AB,'BAZA DANYCH'!$A:$A,$A129,'BAZA DANYCH'!$T:$T,K$110,'BAZA DANYCH'!$F:$F,$B129),0)</f>
        <v>0</v>
      </c>
      <c r="L129" s="250">
        <f>IFERROR(AVERAGEIFS('BAZA DANYCH'!$AB:$AB,'BAZA DANYCH'!$A:$A,$A129,'BAZA DANYCH'!$T:$T,L$110,'BAZA DANYCH'!$F:$F,$B129),0)</f>
        <v>0</v>
      </c>
      <c r="M129" s="250">
        <f>IFERROR(AVERAGEIFS('BAZA DANYCH'!$AB:$AB,'BAZA DANYCH'!$A:$A,$A129,'BAZA DANYCH'!$T:$T,M$110,'BAZA DANYCH'!$F:$F,$B129),0)</f>
        <v>0</v>
      </c>
      <c r="N129" s="250">
        <f>IFERROR(AVERAGEIFS('BAZA DANYCH'!$AB:$AB,'BAZA DANYCH'!$A:$A,$A129,'BAZA DANYCH'!$T:$T,N$110,'BAZA DANYCH'!$F:$F,$B129),0)</f>
        <v>0</v>
      </c>
      <c r="O129" s="250">
        <f>IFERROR(AVERAGEIFS('BAZA DANYCH'!$AB:$AB,'BAZA DANYCH'!$A:$A,$A129,'BAZA DANYCH'!$T:$T,O$110,'BAZA DANYCH'!$F:$F,$B129),0)</f>
        <v>0</v>
      </c>
      <c r="P129" s="250">
        <f>IFERROR(AVERAGEIFS('BAZA DANYCH'!$AB:$AB,'BAZA DANYCH'!$A:$A,$A129,'BAZA DANYCH'!$T:$T,P$110,'BAZA DANYCH'!$F:$F,$B129),0)</f>
        <v>0</v>
      </c>
      <c r="Q129" s="250">
        <f>IFERROR(AVERAGEIFS('BAZA DANYCH'!$AB:$AB,'BAZA DANYCH'!$A:$A,$A129,'BAZA DANYCH'!$T:$T,Q$110,'BAZA DANYCH'!$F:$F,$B129),0)</f>
        <v>0</v>
      </c>
      <c r="R129" s="250">
        <f>IFERROR(AVERAGEIFS('BAZA DANYCH'!$AB:$AB,'BAZA DANYCH'!$A:$A,$A129,'BAZA DANYCH'!$T:$T,R$110,'BAZA DANYCH'!$F:$F,$B129),0)</f>
        <v>0</v>
      </c>
      <c r="S129" s="250">
        <f>IFERROR(AVERAGEIFS('BAZA DANYCH'!$AB:$AB,'BAZA DANYCH'!$A:$A,$A129,'BAZA DANYCH'!$T:$T,S$110,'BAZA DANYCH'!$F:$F,$B129),0)</f>
        <v>0</v>
      </c>
      <c r="T129" s="250">
        <f>IFERROR(AVERAGEIFS('BAZA DANYCH'!$AB:$AB,'BAZA DANYCH'!$A:$A,$A129,'BAZA DANYCH'!$T:$T,T$110,'BAZA DANYCH'!$F:$F,$B129),0)</f>
        <v>0</v>
      </c>
      <c r="U129" s="250">
        <f>IFERROR(AVERAGEIFS('BAZA DANYCH'!$AB:$AB,'BAZA DANYCH'!$A:$A,$A129,'BAZA DANYCH'!$T:$T,U$110,'BAZA DANYCH'!$F:$F,$B129),0)</f>
        <v>0</v>
      </c>
      <c r="V129" s="250">
        <f>IFERROR(AVERAGEIFS('BAZA DANYCH'!$AB:$AB,'BAZA DANYCH'!$A:$A,$A129,'BAZA DANYCH'!$T:$T,V$110,'BAZA DANYCH'!$F:$F,$B129),0)</f>
        <v>0.5</v>
      </c>
      <c r="W129" s="250">
        <f>IFERROR(AVERAGEIFS('BAZA DANYCH'!$AB:$AB,'BAZA DANYCH'!$A:$A,$A129,'BAZA DANYCH'!$T:$T,W$110,'BAZA DANYCH'!$F:$F,$B129),0)</f>
        <v>0</v>
      </c>
      <c r="X129" s="250">
        <f>IFERROR(AVERAGEIFS('BAZA DANYCH'!$AB:$AB,'BAZA DANYCH'!$A:$A,$A129,'BAZA DANYCH'!$T:$T,X$110,'BAZA DANYCH'!$F:$F,$B129),0)</f>
        <v>0</v>
      </c>
      <c r="Y129" s="250">
        <f>IFERROR(AVERAGEIFS('BAZA DANYCH'!$AB:$AB,'BAZA DANYCH'!$A:$A,$A129,'BAZA DANYCH'!$T:$T,Y$110,'BAZA DANYCH'!$F:$F,$B129),0)</f>
        <v>0</v>
      </c>
      <c r="Z129" s="250">
        <f>IFERROR(AVERAGEIFS('BAZA DANYCH'!$AB:$AB,'BAZA DANYCH'!$A:$A,$A129,'BAZA DANYCH'!$T:$T,Z$110,'BAZA DANYCH'!$F:$F,$B129),0)</f>
        <v>0</v>
      </c>
      <c r="AA129" s="250">
        <f>IFERROR(AVERAGEIFS('BAZA DANYCH'!$AB:$AB,'BAZA DANYCH'!$A:$A,$A129,'BAZA DANYCH'!$T:$T,AA$110,'BAZA DANYCH'!$F:$F,$B129),0)</f>
        <v>0</v>
      </c>
      <c r="AB129" s="250">
        <f>IFERROR(AVERAGEIFS('BAZA DANYCH'!$AB:$AB,'BAZA DANYCH'!$A:$A,$A129,'BAZA DANYCH'!$T:$T,AB$110,'BAZA DANYCH'!$F:$F,$B129),0)</f>
        <v>0</v>
      </c>
      <c r="AC129" s="250">
        <f>IFERROR(AVERAGEIFS('BAZA DANYCH'!$AB:$AB,'BAZA DANYCH'!$A:$A,$A129,'BAZA DANYCH'!$T:$T,AC$110,'BAZA DANYCH'!$F:$F,$B129),0)</f>
        <v>0</v>
      </c>
      <c r="AD129" s="250">
        <f>IFERROR(AVERAGEIFS('BAZA DANYCH'!$AB:$AB,'BAZA DANYCH'!$A:$A,$A129,'BAZA DANYCH'!$T:$T,AD$110,'BAZA DANYCH'!$F:$F,$B129),0)</f>
        <v>0</v>
      </c>
      <c r="AE129" s="250">
        <f>IFERROR(AVERAGEIFS('BAZA DANYCH'!$AB:$AB,'BAZA DANYCH'!$A:$A,$A129,'BAZA DANYCH'!$T:$T,AE$110,'BAZA DANYCH'!$F:$F,$B129),0)</f>
        <v>0</v>
      </c>
      <c r="AF129" s="250">
        <f>IFERROR(AVERAGEIFS('BAZA DANYCH'!$AB:$AB,'BAZA DANYCH'!$A:$A,$A129,'BAZA DANYCH'!$T:$T,AF$110,'BAZA DANYCH'!$F:$F,$B129),0)</f>
        <v>0</v>
      </c>
      <c r="AG129" s="250">
        <f>IFERROR(AVERAGEIFS('BAZA DANYCH'!$AB:$AB,'BAZA DANYCH'!$A:$A,$A129,'BAZA DANYCH'!$T:$T,AG$110,'BAZA DANYCH'!$F:$F,$B129),0)</f>
        <v>0</v>
      </c>
      <c r="AH129" s="250">
        <f>IFERROR(AVERAGEIFS('BAZA DANYCH'!$AB:$AB,'BAZA DANYCH'!$A:$A,$A129,'BAZA DANYCH'!$T:$T,AH$110,'BAZA DANYCH'!$F:$F,$B129),0)</f>
        <v>0</v>
      </c>
      <c r="AI129" s="250">
        <f>IFERROR(AVERAGEIFS('BAZA DANYCH'!$AB:$AB,'BAZA DANYCH'!$A:$A,$A129,'BAZA DANYCH'!$T:$T,AI$110,'BAZA DANYCH'!$F:$F,$B129),0)</f>
        <v>0</v>
      </c>
    </row>
    <row r="130" spans="1:36" x14ac:dyDescent="0.2">
      <c r="A130" s="88" t="str">
        <f t="shared" si="6"/>
        <v>Brzeg Dolny</v>
      </c>
      <c r="B130" s="88" t="str">
        <f t="shared" si="6"/>
        <v>rk_21_DW340</v>
      </c>
      <c r="C130" s="242">
        <f>IFERROR(AVERAGEIFS('BAZA DANYCH'!$AB:$AB,'BAZA DANYCH'!$A:$A,$A130,'BAZA DANYCH'!$F:$F,$B130),0)</f>
        <v>0.22662337662337664</v>
      </c>
      <c r="D130" s="250">
        <f>IFERROR(AVERAGEIFS('BAZA DANYCH'!$AB:$AB,'BAZA DANYCH'!$A:$A,$A130,'BAZA DANYCH'!$T:$T,D$110,'BAZA DANYCH'!$F:$F,$B130),0)</f>
        <v>0</v>
      </c>
      <c r="E130" s="250">
        <f>IFERROR(AVERAGEIFS('BAZA DANYCH'!$AB:$AB,'BAZA DANYCH'!$A:$A,$A130,'BAZA DANYCH'!$T:$T,E$110,'BAZA DANYCH'!$F:$F,$B130),0)</f>
        <v>0</v>
      </c>
      <c r="F130" s="250">
        <f>IFERROR(AVERAGEIFS('BAZA DANYCH'!$AB:$AB,'BAZA DANYCH'!$A:$A,$A130,'BAZA DANYCH'!$T:$T,F$110,'BAZA DANYCH'!$F:$F,$B130),0)</f>
        <v>0.50909090909090904</v>
      </c>
      <c r="G130" s="250">
        <f>IFERROR(AVERAGEIFS('BAZA DANYCH'!$AB:$AB,'BAZA DANYCH'!$A:$A,$A130,'BAZA DANYCH'!$T:$T,G$110,'BAZA DANYCH'!$F:$F,$B130),0)</f>
        <v>0</v>
      </c>
      <c r="H130" s="250">
        <f>IFERROR(AVERAGEIFS('BAZA DANYCH'!$AB:$AB,'BAZA DANYCH'!$A:$A,$A130,'BAZA DANYCH'!$T:$T,H$110,'BAZA DANYCH'!$F:$F,$B130),0)</f>
        <v>0</v>
      </c>
      <c r="I130" s="250">
        <f>IFERROR(AVERAGEIFS('BAZA DANYCH'!$AB:$AB,'BAZA DANYCH'!$A:$A,$A130,'BAZA DANYCH'!$T:$T,I$110,'BAZA DANYCH'!$F:$F,$B130),0)</f>
        <v>0</v>
      </c>
      <c r="J130" s="250">
        <f>IFERROR(AVERAGEIFS('BAZA DANYCH'!$AB:$AB,'BAZA DANYCH'!$A:$A,$A130,'BAZA DANYCH'!$T:$T,J$110,'BAZA DANYCH'!$F:$F,$B130),0)</f>
        <v>0.50909090909090904</v>
      </c>
      <c r="K130" s="250">
        <f>IFERROR(AVERAGEIFS('BAZA DANYCH'!$AB:$AB,'BAZA DANYCH'!$A:$A,$A130,'BAZA DANYCH'!$T:$T,K$110,'BAZA DANYCH'!$F:$F,$B130),0)</f>
        <v>0</v>
      </c>
      <c r="L130" s="250">
        <f>IFERROR(AVERAGEIFS('BAZA DANYCH'!$AB:$AB,'BAZA DANYCH'!$A:$A,$A130,'BAZA DANYCH'!$T:$T,L$110,'BAZA DANYCH'!$F:$F,$B130),0)</f>
        <v>0</v>
      </c>
      <c r="M130" s="250">
        <f>IFERROR(AVERAGEIFS('BAZA DANYCH'!$AB:$AB,'BAZA DANYCH'!$A:$A,$A130,'BAZA DANYCH'!$T:$T,M$110,'BAZA DANYCH'!$F:$F,$B130),0)</f>
        <v>0</v>
      </c>
      <c r="N130" s="250">
        <f>IFERROR(AVERAGEIFS('BAZA DANYCH'!$AB:$AB,'BAZA DANYCH'!$A:$A,$A130,'BAZA DANYCH'!$T:$T,N$110,'BAZA DANYCH'!$F:$F,$B130),0)</f>
        <v>0</v>
      </c>
      <c r="O130" s="250">
        <f>IFERROR(AVERAGEIFS('BAZA DANYCH'!$AB:$AB,'BAZA DANYCH'!$A:$A,$A130,'BAZA DANYCH'!$T:$T,O$110,'BAZA DANYCH'!$F:$F,$B130),0)</f>
        <v>0</v>
      </c>
      <c r="P130" s="250">
        <f>IFERROR(AVERAGEIFS('BAZA DANYCH'!$AB:$AB,'BAZA DANYCH'!$A:$A,$A130,'BAZA DANYCH'!$T:$T,P$110,'BAZA DANYCH'!$F:$F,$B130),0)</f>
        <v>0</v>
      </c>
      <c r="Q130" s="250">
        <f>IFERROR(AVERAGEIFS('BAZA DANYCH'!$AB:$AB,'BAZA DANYCH'!$A:$A,$A130,'BAZA DANYCH'!$T:$T,Q$110,'BAZA DANYCH'!$F:$F,$B130),0)</f>
        <v>0</v>
      </c>
      <c r="R130" s="250">
        <f>IFERROR(AVERAGEIFS('BAZA DANYCH'!$AB:$AB,'BAZA DANYCH'!$A:$A,$A130,'BAZA DANYCH'!$T:$T,R$110,'BAZA DANYCH'!$F:$F,$B130),0)</f>
        <v>0</v>
      </c>
      <c r="S130" s="250">
        <f>IFERROR(AVERAGEIFS('BAZA DANYCH'!$AB:$AB,'BAZA DANYCH'!$A:$A,$A130,'BAZA DANYCH'!$T:$T,S$110,'BAZA DANYCH'!$F:$F,$B130),0)</f>
        <v>0</v>
      </c>
      <c r="T130" s="250">
        <f>IFERROR(AVERAGEIFS('BAZA DANYCH'!$AB:$AB,'BAZA DANYCH'!$A:$A,$A130,'BAZA DANYCH'!$T:$T,T$110,'BAZA DANYCH'!$F:$F,$B130),0)</f>
        <v>0.22500000000000001</v>
      </c>
      <c r="U130" s="250">
        <f>IFERROR(AVERAGEIFS('BAZA DANYCH'!$AB:$AB,'BAZA DANYCH'!$A:$A,$A130,'BAZA DANYCH'!$T:$T,U$110,'BAZA DANYCH'!$F:$F,$B130),0)</f>
        <v>0.10909090909090909</v>
      </c>
      <c r="V130" s="250">
        <f>IFERROR(AVERAGEIFS('BAZA DANYCH'!$AB:$AB,'BAZA DANYCH'!$A:$A,$A130,'BAZA DANYCH'!$T:$T,V$110,'BAZA DANYCH'!$F:$F,$B130),0)</f>
        <v>0</v>
      </c>
      <c r="W130" s="250">
        <f>IFERROR(AVERAGEIFS('BAZA DANYCH'!$AB:$AB,'BAZA DANYCH'!$A:$A,$A130,'BAZA DANYCH'!$T:$T,W$110,'BAZA DANYCH'!$F:$F,$B130),0)</f>
        <v>0</v>
      </c>
      <c r="X130" s="250">
        <f>IFERROR(AVERAGEIFS('BAZA DANYCH'!$AB:$AB,'BAZA DANYCH'!$A:$A,$A130,'BAZA DANYCH'!$T:$T,X$110,'BAZA DANYCH'!$F:$F,$B130),0)</f>
        <v>0.10909090909090909</v>
      </c>
      <c r="Y130" s="250">
        <f>IFERROR(AVERAGEIFS('BAZA DANYCH'!$AB:$AB,'BAZA DANYCH'!$A:$A,$A130,'BAZA DANYCH'!$T:$T,Y$110,'BAZA DANYCH'!$F:$F,$B130),0)</f>
        <v>0.125</v>
      </c>
      <c r="Z130" s="250">
        <f>IFERROR(AVERAGEIFS('BAZA DANYCH'!$AB:$AB,'BAZA DANYCH'!$A:$A,$A130,'BAZA DANYCH'!$T:$T,Z$110,'BAZA DANYCH'!$F:$F,$B130),0)</f>
        <v>0</v>
      </c>
      <c r="AA130" s="250">
        <f>IFERROR(AVERAGEIFS('BAZA DANYCH'!$AB:$AB,'BAZA DANYCH'!$A:$A,$A130,'BAZA DANYCH'!$T:$T,AA$110,'BAZA DANYCH'!$F:$F,$B130),0)</f>
        <v>0</v>
      </c>
      <c r="AB130" s="250">
        <f>IFERROR(AVERAGEIFS('BAZA DANYCH'!$AB:$AB,'BAZA DANYCH'!$A:$A,$A130,'BAZA DANYCH'!$T:$T,AB$110,'BAZA DANYCH'!$F:$F,$B130),0)</f>
        <v>0</v>
      </c>
      <c r="AC130" s="250">
        <f>IFERROR(AVERAGEIFS('BAZA DANYCH'!$AB:$AB,'BAZA DANYCH'!$A:$A,$A130,'BAZA DANYCH'!$T:$T,AC$110,'BAZA DANYCH'!$F:$F,$B130),0)</f>
        <v>0</v>
      </c>
      <c r="AD130" s="250">
        <f>IFERROR(AVERAGEIFS('BAZA DANYCH'!$AB:$AB,'BAZA DANYCH'!$A:$A,$A130,'BAZA DANYCH'!$T:$T,AD$110,'BAZA DANYCH'!$F:$F,$B130),0)</f>
        <v>0</v>
      </c>
      <c r="AE130" s="250">
        <f>IFERROR(AVERAGEIFS('BAZA DANYCH'!$AB:$AB,'BAZA DANYCH'!$A:$A,$A130,'BAZA DANYCH'!$T:$T,AE$110,'BAZA DANYCH'!$F:$F,$B130),0)</f>
        <v>0</v>
      </c>
      <c r="AF130" s="250">
        <f>IFERROR(AVERAGEIFS('BAZA DANYCH'!$AB:$AB,'BAZA DANYCH'!$A:$A,$A130,'BAZA DANYCH'!$T:$T,AF$110,'BAZA DANYCH'!$F:$F,$B130),0)</f>
        <v>0</v>
      </c>
      <c r="AG130" s="250">
        <f>IFERROR(AVERAGEIFS('BAZA DANYCH'!$AB:$AB,'BAZA DANYCH'!$A:$A,$A130,'BAZA DANYCH'!$T:$T,AG$110,'BAZA DANYCH'!$F:$F,$B130),0)</f>
        <v>0</v>
      </c>
      <c r="AH130" s="250">
        <f>IFERROR(AVERAGEIFS('BAZA DANYCH'!$AB:$AB,'BAZA DANYCH'!$A:$A,$A130,'BAZA DANYCH'!$T:$T,AH$110,'BAZA DANYCH'!$F:$F,$B130),0)</f>
        <v>0</v>
      </c>
      <c r="AI130" s="250">
        <f>IFERROR(AVERAGEIFS('BAZA DANYCH'!$AB:$AB,'BAZA DANYCH'!$A:$A,$A130,'BAZA DANYCH'!$T:$T,AI$110,'BAZA DANYCH'!$F:$F,$B130),0)</f>
        <v>0</v>
      </c>
    </row>
    <row r="131" spans="1:36" x14ac:dyDescent="0.2">
      <c r="A131" s="115"/>
      <c r="B131" s="115"/>
      <c r="C131" s="116"/>
      <c r="D131" s="116"/>
      <c r="E131" s="116"/>
      <c r="F131" s="116"/>
      <c r="G131" s="116"/>
      <c r="H131" s="116"/>
      <c r="I131" s="116"/>
      <c r="J131" s="116"/>
      <c r="K131" s="116"/>
      <c r="L131" s="116"/>
      <c r="M131" s="116"/>
      <c r="N131" s="116"/>
      <c r="O131" s="116"/>
      <c r="P131" s="116"/>
      <c r="Q131" s="116"/>
      <c r="R131" s="116"/>
      <c r="S131" s="116"/>
      <c r="T131" s="116"/>
      <c r="U131" s="116"/>
      <c r="V131" s="116"/>
      <c r="W131" s="116"/>
      <c r="X131" s="116"/>
      <c r="Y131" s="116"/>
      <c r="Z131" s="116"/>
      <c r="AA131" s="116"/>
      <c r="AB131" s="116"/>
      <c r="AC131" s="116"/>
      <c r="AD131" s="116"/>
      <c r="AE131" s="116"/>
      <c r="AF131" s="116"/>
      <c r="AG131" s="116"/>
      <c r="AH131" s="116"/>
      <c r="AI131" s="116"/>
      <c r="AJ131" s="116"/>
    </row>
    <row r="132" spans="1:36" s="68" customFormat="1" ht="15" thickBot="1" x14ac:dyDescent="0.25">
      <c r="A132" s="94" t="s">
        <v>143</v>
      </c>
      <c r="B132" s="96"/>
      <c r="C132" s="96"/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  <c r="O132" s="95"/>
      <c r="P132" s="95"/>
      <c r="Q132" s="95"/>
      <c r="R132" s="95"/>
      <c r="S132" s="95"/>
      <c r="T132" s="95"/>
      <c r="U132" s="95"/>
      <c r="V132" s="95"/>
      <c r="W132" s="95"/>
      <c r="X132" s="95"/>
      <c r="Y132" s="95"/>
      <c r="Z132" s="95"/>
      <c r="AA132" s="95"/>
      <c r="AB132" s="95"/>
      <c r="AC132" s="95"/>
      <c r="AD132" s="95"/>
      <c r="AE132" s="95"/>
      <c r="AF132" s="95"/>
      <c r="AG132" s="95"/>
      <c r="AH132" s="95"/>
      <c r="AI132" s="95"/>
      <c r="AJ132" s="95"/>
    </row>
    <row r="133" spans="1:36" ht="15" thickTop="1" x14ac:dyDescent="0.2">
      <c r="A133" s="114" t="s">
        <v>162</v>
      </c>
      <c r="B133" s="91"/>
      <c r="C133" s="91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89"/>
      <c r="S133" s="89"/>
      <c r="T133" s="89"/>
      <c r="U133" s="89"/>
      <c r="V133" s="89"/>
      <c r="W133" s="89"/>
      <c r="X133" s="89"/>
      <c r="Y133" s="89"/>
      <c r="Z133" s="89"/>
      <c r="AA133" s="89"/>
      <c r="AB133" s="89"/>
      <c r="AC133" s="89"/>
      <c r="AD133" s="89"/>
      <c r="AE133" s="89"/>
      <c r="AF133" s="89"/>
      <c r="AG133" s="89"/>
      <c r="AH133" s="89"/>
      <c r="AI133" s="89"/>
      <c r="AJ133" s="89"/>
    </row>
    <row r="134" spans="1:36" x14ac:dyDescent="0.2">
      <c r="B134" s="78"/>
      <c r="C134" s="78"/>
    </row>
    <row r="135" spans="1:36" x14ac:dyDescent="0.2">
      <c r="B135" s="324" t="s">
        <v>140</v>
      </c>
      <c r="C135" s="233" t="str">
        <f>$C$31</f>
        <v>RAZEM</v>
      </c>
      <c r="D135" s="72">
        <v>0.25</v>
      </c>
      <c r="E135" s="72">
        <v>0.29166666666666669</v>
      </c>
      <c r="F135" s="72">
        <v>0.33333333333333331</v>
      </c>
      <c r="G135" s="72">
        <v>0.375</v>
      </c>
      <c r="H135" s="72">
        <v>0.58333333333333337</v>
      </c>
      <c r="I135" s="72">
        <v>0.625</v>
      </c>
      <c r="J135" s="72">
        <v>0.66666666666666663</v>
      </c>
      <c r="K135" s="72">
        <v>0.70833333333333337</v>
      </c>
      <c r="N135" s="107"/>
      <c r="O135" s="104"/>
      <c r="P135" s="104"/>
      <c r="Q135" s="104"/>
      <c r="R135" s="104"/>
      <c r="S135" s="107"/>
      <c r="T135" s="107"/>
      <c r="U135" s="107"/>
      <c r="V135" s="107"/>
      <c r="W135" s="104"/>
      <c r="X135" s="104"/>
      <c r="Y135" s="104"/>
      <c r="Z135" s="104"/>
      <c r="AA135" s="104"/>
      <c r="AB135" s="104"/>
      <c r="AC135" s="107"/>
    </row>
    <row r="136" spans="1:36" x14ac:dyDescent="0.2">
      <c r="B136" s="324"/>
      <c r="C136" s="233" t="str">
        <f>$C$31</f>
        <v>RAZEM</v>
      </c>
      <c r="D136" s="72">
        <v>0.29166666666666669</v>
      </c>
      <c r="E136" s="72">
        <v>0.33333333333333331</v>
      </c>
      <c r="F136" s="72">
        <v>0.375</v>
      </c>
      <c r="G136" s="72">
        <v>0.41666666666666669</v>
      </c>
      <c r="H136" s="72">
        <v>0.625</v>
      </c>
      <c r="I136" s="72">
        <v>0.66666666666666663</v>
      </c>
      <c r="J136" s="72">
        <v>0.70833333333333337</v>
      </c>
      <c r="K136" s="72">
        <v>0.75</v>
      </c>
      <c r="N136" s="107"/>
      <c r="O136" s="104"/>
      <c r="P136" s="104"/>
      <c r="Q136" s="104"/>
      <c r="R136" s="104"/>
      <c r="S136" s="107"/>
      <c r="T136" s="107"/>
      <c r="U136" s="107"/>
      <c r="V136" s="107"/>
      <c r="W136" s="104"/>
      <c r="X136" s="104"/>
      <c r="Y136" s="104"/>
      <c r="Z136" s="104"/>
      <c r="AA136" s="104"/>
      <c r="AB136" s="104"/>
      <c r="AC136" s="107"/>
    </row>
    <row r="137" spans="1:36" s="119" customFormat="1" ht="25.5" x14ac:dyDescent="0.2">
      <c r="B137" s="92" t="s">
        <v>141</v>
      </c>
      <c r="C137" s="238">
        <f>SUM(D137:G137,H137:K137)</f>
        <v>6544</v>
      </c>
      <c r="D137" s="86">
        <f>SUMIFS('BAZA DANYCH'!$AA:$AA,'BAZA DANYCH'!$U:$U,D$135,'BAZA DANYCH'!$J:$J,$B137)</f>
        <v>901</v>
      </c>
      <c r="E137" s="86">
        <f>SUMIFS('BAZA DANYCH'!$AA:$AA,'BAZA DANYCH'!$U:$U,E$135,'BAZA DANYCH'!$J:$J,$B137)</f>
        <v>1030</v>
      </c>
      <c r="F137" s="86">
        <f>SUMIFS('BAZA DANYCH'!$AA:$AA,'BAZA DANYCH'!$U:$U,F$135,'BAZA DANYCH'!$J:$J,$B137)</f>
        <v>712</v>
      </c>
      <c r="G137" s="86">
        <f>SUMIFS('BAZA DANYCH'!$AA:$AA,'BAZA DANYCH'!$U:$U,G$135,'BAZA DANYCH'!$J:$J,$B137)</f>
        <v>456</v>
      </c>
      <c r="H137" s="86">
        <f>SUMIFS('BAZA DANYCH'!$AA:$AA,'BAZA DANYCH'!$U:$U,H$135,'BAZA DANYCH'!$J:$J,$B137)</f>
        <v>1214</v>
      </c>
      <c r="I137" s="86">
        <f>SUMIFS('BAZA DANYCH'!$AA:$AA,'BAZA DANYCH'!$U:$U,I$135,'BAZA DANYCH'!$J:$J,$B137)</f>
        <v>1068</v>
      </c>
      <c r="J137" s="86">
        <f>SUMIFS('BAZA DANYCH'!$AA:$AA,'BAZA DANYCH'!$U:$U,J$135,'BAZA DANYCH'!$J:$J,$B137)</f>
        <v>543</v>
      </c>
      <c r="K137" s="86">
        <f>SUMIFS('BAZA DANYCH'!$AA:$AA,'BAZA DANYCH'!$U:$U,K$135,'BAZA DANYCH'!$J:$J,$B137)</f>
        <v>620</v>
      </c>
      <c r="N137" s="227"/>
      <c r="O137" s="207"/>
      <c r="P137" s="228"/>
      <c r="Q137" s="207"/>
      <c r="R137" s="207"/>
      <c r="S137" s="227"/>
      <c r="T137" s="227"/>
      <c r="U137" s="227"/>
      <c r="V137" s="227"/>
      <c r="W137" s="229"/>
      <c r="X137" s="229"/>
      <c r="Y137" s="229"/>
      <c r="Z137" s="229"/>
      <c r="AA137" s="229"/>
      <c r="AB137" s="229"/>
      <c r="AC137" s="227"/>
    </row>
    <row r="138" spans="1:36" s="119" customFormat="1" ht="25.5" x14ac:dyDescent="0.2">
      <c r="B138" s="92" t="s">
        <v>142</v>
      </c>
      <c r="C138" s="238">
        <f>SUM(D138:G138,H138:K138)</f>
        <v>1766</v>
      </c>
      <c r="D138" s="86">
        <f>SUMIFS('BAZA DANYCH'!$AA:$AA,'BAZA DANYCH'!$U:$U,D$135,'BAZA DANYCH'!$J:$J,$B138)</f>
        <v>190</v>
      </c>
      <c r="E138" s="86">
        <f>SUMIFS('BAZA DANYCH'!$AA:$AA,'BAZA DANYCH'!$U:$U,E$135,'BAZA DANYCH'!$J:$J,$B138)</f>
        <v>28</v>
      </c>
      <c r="F138" s="86">
        <f>SUMIFS('BAZA DANYCH'!$AA:$AA,'BAZA DANYCH'!$U:$U,F$135,'BAZA DANYCH'!$J:$J,$B138)</f>
        <v>110</v>
      </c>
      <c r="G138" s="86">
        <f>SUMIFS('BAZA DANYCH'!$AA:$AA,'BAZA DANYCH'!$U:$U,G$135,'BAZA DANYCH'!$J:$J,$B138)</f>
        <v>212</v>
      </c>
      <c r="H138" s="86">
        <f>SUMIFS('BAZA DANYCH'!$AA:$AA,'BAZA DANYCH'!$U:$U,H$135,'BAZA DANYCH'!$J:$J,$B138)</f>
        <v>94</v>
      </c>
      <c r="I138" s="86">
        <f>SUMIFS('BAZA DANYCH'!$AA:$AA,'BAZA DANYCH'!$U:$U,I$135,'BAZA DANYCH'!$J:$J,$B138)</f>
        <v>360</v>
      </c>
      <c r="J138" s="86">
        <f>SUMIFS('BAZA DANYCH'!$AA:$AA,'BAZA DANYCH'!$U:$U,J$135,'BAZA DANYCH'!$J:$J,$B138)</f>
        <v>551</v>
      </c>
      <c r="K138" s="86">
        <f>SUMIFS('BAZA DANYCH'!$AA:$AA,'BAZA DANYCH'!$U:$U,K$135,'BAZA DANYCH'!$J:$J,$B138)</f>
        <v>221</v>
      </c>
      <c r="N138" s="227"/>
      <c r="O138" s="207"/>
      <c r="P138" s="228"/>
      <c r="Q138" s="207"/>
      <c r="R138" s="207"/>
      <c r="S138" s="227"/>
      <c r="T138" s="227"/>
      <c r="U138" s="227"/>
      <c r="V138" s="227"/>
      <c r="W138" s="229"/>
      <c r="X138" s="229"/>
      <c r="Y138" s="229"/>
      <c r="Z138" s="229"/>
      <c r="AA138" s="229"/>
      <c r="AB138" s="229"/>
      <c r="AC138" s="227"/>
    </row>
    <row r="139" spans="1:36" s="119" customFormat="1" ht="30" customHeight="1" x14ac:dyDescent="0.2">
      <c r="B139" s="92" t="s">
        <v>157</v>
      </c>
      <c r="C139" s="238">
        <f>SUM(D139:G139,H139:K139)</f>
        <v>1680</v>
      </c>
      <c r="D139" s="86">
        <f>SUMIFS('BAZA DANYCH'!$AA:$AA,'BAZA DANYCH'!$U:$U,D$135,'BAZA DANYCH'!$J:$J,$B139)</f>
        <v>50</v>
      </c>
      <c r="E139" s="86">
        <f>SUMIFS('BAZA DANYCH'!$AA:$AA,'BAZA DANYCH'!$U:$U,E$135,'BAZA DANYCH'!$J:$J,$B139)</f>
        <v>241</v>
      </c>
      <c r="F139" s="86">
        <f>SUMIFS('BAZA DANYCH'!$AA:$AA,'BAZA DANYCH'!$U:$U,F$135,'BAZA DANYCH'!$J:$J,$B139)</f>
        <v>258</v>
      </c>
      <c r="G139" s="86">
        <f>SUMIFS('BAZA DANYCH'!$AA:$AA,'BAZA DANYCH'!$U:$U,G$135,'BAZA DANYCH'!$J:$J,$B139)</f>
        <v>102</v>
      </c>
      <c r="H139" s="86">
        <f>SUMIFS('BAZA DANYCH'!$AA:$AA,'BAZA DANYCH'!$U:$U,H$135,'BAZA DANYCH'!$J:$J,$B139)</f>
        <v>264</v>
      </c>
      <c r="I139" s="86">
        <f>SUMIFS('BAZA DANYCH'!$AA:$AA,'BAZA DANYCH'!$U:$U,I$135,'BAZA DANYCH'!$J:$J,$B139)</f>
        <v>124</v>
      </c>
      <c r="J139" s="86">
        <f>SUMIFS('BAZA DANYCH'!$AA:$AA,'BAZA DANYCH'!$U:$U,J$135,'BAZA DANYCH'!$J:$J,$B139)</f>
        <v>362</v>
      </c>
      <c r="K139" s="86">
        <f>SUMIFS('BAZA DANYCH'!$AA:$AA,'BAZA DANYCH'!$U:$U,K$135,'BAZA DANYCH'!$J:$J,$B139)</f>
        <v>279</v>
      </c>
      <c r="N139" s="227"/>
      <c r="O139" s="207"/>
      <c r="P139" s="228"/>
      <c r="Q139" s="207"/>
      <c r="R139" s="207"/>
      <c r="S139" s="227"/>
      <c r="T139" s="227"/>
      <c r="U139" s="227"/>
      <c r="V139" s="227"/>
      <c r="W139" s="229"/>
      <c r="X139" s="229"/>
      <c r="Y139" s="229"/>
      <c r="Z139" s="229"/>
      <c r="AA139" s="229"/>
      <c r="AB139" s="229"/>
      <c r="AC139" s="227"/>
    </row>
    <row r="140" spans="1:36" s="119" customFormat="1" ht="30" customHeight="1" x14ac:dyDescent="0.2">
      <c r="B140" s="92" t="s">
        <v>158</v>
      </c>
      <c r="C140" s="238">
        <f>SUM(D140:G140,H140:K140)</f>
        <v>1395</v>
      </c>
      <c r="D140" s="86">
        <f>SUMIFS('BAZA DANYCH'!$AA:$AA,'BAZA DANYCH'!$U:$U,D$135,'BAZA DANYCH'!$J:$J,$B140)</f>
        <v>249</v>
      </c>
      <c r="E140" s="86">
        <f>SUMIFS('BAZA DANYCH'!$AA:$AA,'BAZA DANYCH'!$U:$U,E$135,'BAZA DANYCH'!$J:$J,$B140)</f>
        <v>142</v>
      </c>
      <c r="F140" s="86">
        <f>SUMIFS('BAZA DANYCH'!$AA:$AA,'BAZA DANYCH'!$U:$U,F$135,'BAZA DANYCH'!$J:$J,$B140)</f>
        <v>122</v>
      </c>
      <c r="G140" s="86">
        <f>SUMIFS('BAZA DANYCH'!$AA:$AA,'BAZA DANYCH'!$U:$U,G$135,'BAZA DANYCH'!$J:$J,$B140)</f>
        <v>126</v>
      </c>
      <c r="H140" s="86">
        <f>SUMIFS('BAZA DANYCH'!$AA:$AA,'BAZA DANYCH'!$U:$U,H$135,'BAZA DANYCH'!$J:$J,$B140)</f>
        <v>44</v>
      </c>
      <c r="I140" s="86">
        <f>SUMIFS('BAZA DANYCH'!$AA:$AA,'BAZA DANYCH'!$U:$U,I$135,'BAZA DANYCH'!$J:$J,$B140)</f>
        <v>162</v>
      </c>
      <c r="J140" s="86">
        <f>SUMIFS('BAZA DANYCH'!$AA:$AA,'BAZA DANYCH'!$U:$U,J$135,'BAZA DANYCH'!$J:$J,$B140)</f>
        <v>318</v>
      </c>
      <c r="K140" s="86">
        <f>SUMIFS('BAZA DANYCH'!$AA:$AA,'BAZA DANYCH'!$U:$U,K$135,'BAZA DANYCH'!$J:$J,$B140)</f>
        <v>232</v>
      </c>
      <c r="N140" s="227"/>
      <c r="O140" s="207"/>
      <c r="P140" s="228"/>
      <c r="Q140" s="207"/>
      <c r="R140" s="207"/>
      <c r="S140" s="227"/>
      <c r="T140" s="227"/>
      <c r="U140" s="227"/>
      <c r="V140" s="227"/>
      <c r="W140" s="229"/>
      <c r="X140" s="229"/>
      <c r="Y140" s="229"/>
      <c r="Z140" s="229"/>
      <c r="AA140" s="229"/>
      <c r="AB140" s="229"/>
      <c r="AC140" s="227"/>
    </row>
    <row r="141" spans="1:36" s="76" customFormat="1" x14ac:dyDescent="0.2">
      <c r="A141" s="74"/>
      <c r="B141" s="236" t="s">
        <v>138</v>
      </c>
      <c r="C141" s="238">
        <f t="shared" ref="C141" si="7">SUM(C137:C140)</f>
        <v>11385</v>
      </c>
      <c r="D141" s="238">
        <f t="shared" ref="D141:K141" si="8">SUM(D137:D140)</f>
        <v>1390</v>
      </c>
      <c r="E141" s="238">
        <f t="shared" si="8"/>
        <v>1441</v>
      </c>
      <c r="F141" s="238">
        <f t="shared" si="8"/>
        <v>1202</v>
      </c>
      <c r="G141" s="238">
        <f t="shared" si="8"/>
        <v>896</v>
      </c>
      <c r="H141" s="238">
        <f t="shared" si="8"/>
        <v>1616</v>
      </c>
      <c r="I141" s="238">
        <f t="shared" si="8"/>
        <v>1714</v>
      </c>
      <c r="J141" s="238">
        <f t="shared" si="8"/>
        <v>1774</v>
      </c>
      <c r="K141" s="238">
        <f t="shared" si="8"/>
        <v>1352</v>
      </c>
      <c r="N141" s="230"/>
      <c r="O141" s="110"/>
      <c r="P141" s="110"/>
      <c r="Q141" s="110"/>
      <c r="R141" s="110"/>
      <c r="S141" s="230"/>
      <c r="T141" s="230"/>
      <c r="U141" s="230"/>
      <c r="V141" s="230"/>
      <c r="W141" s="110"/>
      <c r="X141" s="110"/>
      <c r="Y141" s="110"/>
      <c r="Z141" s="110"/>
      <c r="AA141" s="110"/>
      <c r="AB141" s="110"/>
      <c r="AC141" s="230"/>
    </row>
    <row r="142" spans="1:36" s="76" customFormat="1" x14ac:dyDescent="0.2">
      <c r="A142" s="74"/>
      <c r="B142" s="204"/>
      <c r="C142" s="205"/>
      <c r="D142" s="205"/>
      <c r="E142" s="205"/>
      <c r="F142" s="205"/>
      <c r="G142" s="205"/>
      <c r="H142" s="205"/>
      <c r="I142" s="205"/>
      <c r="J142" s="205"/>
      <c r="K142" s="205"/>
      <c r="N142" s="230"/>
      <c r="O142" s="110"/>
      <c r="P142" s="110"/>
      <c r="Q142" s="110"/>
      <c r="R142" s="110"/>
      <c r="S142" s="230"/>
      <c r="T142" s="230"/>
      <c r="U142" s="230"/>
      <c r="V142" s="230"/>
      <c r="W142" s="110"/>
      <c r="X142" s="124"/>
      <c r="Y142" s="110"/>
      <c r="Z142" s="110"/>
      <c r="AA142" s="110"/>
      <c r="AB142" s="230"/>
      <c r="AC142" s="230"/>
    </row>
    <row r="143" spans="1:36" s="76" customFormat="1" x14ac:dyDescent="0.2">
      <c r="A143" s="74"/>
      <c r="B143" s="324" t="s">
        <v>140</v>
      </c>
      <c r="C143" s="233" t="str">
        <f>$C$31</f>
        <v>RAZEM</v>
      </c>
      <c r="D143" s="72">
        <v>0.25</v>
      </c>
      <c r="E143" s="72">
        <v>0.29166666666666669</v>
      </c>
      <c r="F143" s="72">
        <v>0.33333333333333331</v>
      </c>
      <c r="G143" s="72">
        <v>0.375</v>
      </c>
      <c r="H143" s="72">
        <v>0.58333333333333337</v>
      </c>
      <c r="I143" s="72">
        <v>0.625</v>
      </c>
      <c r="J143" s="72">
        <v>0.66666666666666663</v>
      </c>
      <c r="K143" s="72">
        <v>0.70833333333333337</v>
      </c>
      <c r="N143" s="230"/>
      <c r="O143" s="104"/>
      <c r="P143" s="104"/>
      <c r="Q143" s="104"/>
      <c r="R143" s="104"/>
      <c r="S143" s="230"/>
      <c r="T143" s="230"/>
      <c r="U143" s="230"/>
      <c r="V143" s="230"/>
      <c r="W143" s="104"/>
      <c r="X143" s="104"/>
      <c r="Y143" s="104"/>
      <c r="Z143" s="104"/>
      <c r="AA143" s="104"/>
      <c r="AB143" s="104"/>
      <c r="AC143" s="230"/>
    </row>
    <row r="144" spans="1:36" s="76" customFormat="1" x14ac:dyDescent="0.2">
      <c r="A144" s="74"/>
      <c r="B144" s="324"/>
      <c r="C144" s="233" t="str">
        <f>$C$31</f>
        <v>RAZEM</v>
      </c>
      <c r="D144" s="72">
        <v>0.29166666666666669</v>
      </c>
      <c r="E144" s="72">
        <v>0.33333333333333331</v>
      </c>
      <c r="F144" s="72">
        <v>0.375</v>
      </c>
      <c r="G144" s="72">
        <v>0.41666666666666669</v>
      </c>
      <c r="H144" s="72">
        <v>0.625</v>
      </c>
      <c r="I144" s="72">
        <v>0.66666666666666663</v>
      </c>
      <c r="J144" s="72">
        <v>0.70833333333333337</v>
      </c>
      <c r="K144" s="72">
        <v>0.75</v>
      </c>
      <c r="N144" s="230"/>
      <c r="O144" s="104"/>
      <c r="P144" s="104"/>
      <c r="Q144" s="104"/>
      <c r="R144" s="104"/>
      <c r="S144" s="230"/>
      <c r="T144" s="230"/>
      <c r="U144" s="230"/>
      <c r="V144" s="230"/>
      <c r="W144" s="104"/>
      <c r="X144" s="104"/>
      <c r="Y144" s="104"/>
      <c r="Z144" s="104"/>
      <c r="AA144" s="104"/>
      <c r="AB144" s="104"/>
      <c r="AC144" s="230"/>
    </row>
    <row r="145" spans="1:29" s="76" customFormat="1" ht="25.5" x14ac:dyDescent="0.2">
      <c r="A145" s="74"/>
      <c r="B145" s="92" t="s">
        <v>141</v>
      </c>
      <c r="C145" s="234">
        <f t="shared" ref="C145:K145" si="9">C137/C$141</f>
        <v>0.57479139218269648</v>
      </c>
      <c r="D145" s="235">
        <f t="shared" si="9"/>
        <v>0.6482014388489209</v>
      </c>
      <c r="E145" s="235">
        <f t="shared" si="9"/>
        <v>0.71478140180430261</v>
      </c>
      <c r="F145" s="235">
        <f t="shared" si="9"/>
        <v>0.59234608985024961</v>
      </c>
      <c r="G145" s="235">
        <f t="shared" si="9"/>
        <v>0.5089285714285714</v>
      </c>
      <c r="H145" s="235">
        <f t="shared" si="9"/>
        <v>0.75123762376237624</v>
      </c>
      <c r="I145" s="235">
        <f t="shared" si="9"/>
        <v>0.62310385064177365</v>
      </c>
      <c r="J145" s="235">
        <f t="shared" si="9"/>
        <v>0.3060879368658399</v>
      </c>
      <c r="K145" s="235">
        <f t="shared" si="9"/>
        <v>0.45857988165680474</v>
      </c>
      <c r="N145" s="230"/>
      <c r="O145" s="231"/>
      <c r="P145" s="231"/>
      <c r="Q145" s="231"/>
      <c r="R145" s="231"/>
      <c r="S145" s="230"/>
      <c r="T145" s="230"/>
      <c r="U145" s="230"/>
      <c r="V145" s="230"/>
      <c r="W145" s="231"/>
      <c r="X145" s="231"/>
      <c r="Y145" s="231"/>
      <c r="Z145" s="231"/>
      <c r="AA145" s="231"/>
      <c r="AB145" s="231"/>
      <c r="AC145" s="230"/>
    </row>
    <row r="146" spans="1:29" s="76" customFormat="1" ht="25.5" x14ac:dyDescent="0.2">
      <c r="A146" s="74"/>
      <c r="B146" s="92" t="s">
        <v>142</v>
      </c>
      <c r="C146" s="234">
        <f t="shared" ref="C146" si="10">C138/C$141</f>
        <v>0.15511638120333773</v>
      </c>
      <c r="D146" s="235">
        <f t="shared" ref="D146:K148" si="11">D138/D$141</f>
        <v>0.1366906474820144</v>
      </c>
      <c r="E146" s="235">
        <f t="shared" si="11"/>
        <v>1.9430950728660652E-2</v>
      </c>
      <c r="F146" s="235">
        <f t="shared" si="11"/>
        <v>9.1514143094841932E-2</v>
      </c>
      <c r="G146" s="235">
        <f t="shared" si="11"/>
        <v>0.23660714285714285</v>
      </c>
      <c r="H146" s="235">
        <f t="shared" si="11"/>
        <v>5.8168316831683171E-2</v>
      </c>
      <c r="I146" s="235">
        <f t="shared" si="11"/>
        <v>0.2100350058343057</v>
      </c>
      <c r="J146" s="235">
        <f t="shared" si="11"/>
        <v>0.31059751972942501</v>
      </c>
      <c r="K146" s="235">
        <f t="shared" si="11"/>
        <v>0.16346153846153846</v>
      </c>
      <c r="N146" s="230"/>
      <c r="O146" s="231"/>
      <c r="P146" s="231"/>
      <c r="Q146" s="231"/>
      <c r="R146" s="231"/>
      <c r="S146" s="230"/>
      <c r="T146" s="230"/>
      <c r="U146" s="230"/>
      <c r="V146" s="230"/>
      <c r="W146" s="231"/>
      <c r="X146" s="231"/>
      <c r="Y146" s="231"/>
      <c r="Z146" s="231"/>
      <c r="AA146" s="231"/>
      <c r="AB146" s="231"/>
      <c r="AC146" s="230"/>
    </row>
    <row r="147" spans="1:29" s="76" customFormat="1" ht="25.5" x14ac:dyDescent="0.2">
      <c r="A147" s="74"/>
      <c r="B147" s="92" t="s">
        <v>157</v>
      </c>
      <c r="C147" s="234">
        <f t="shared" ref="C147" si="12">C139/C$141</f>
        <v>0.14756258234519104</v>
      </c>
      <c r="D147" s="235">
        <f t="shared" si="11"/>
        <v>3.5971223021582732E-2</v>
      </c>
      <c r="E147" s="235">
        <f t="shared" si="11"/>
        <v>0.16724496877168632</v>
      </c>
      <c r="F147" s="235">
        <f t="shared" si="11"/>
        <v>0.21464226289517471</v>
      </c>
      <c r="G147" s="235">
        <f t="shared" si="11"/>
        <v>0.11383928571428571</v>
      </c>
      <c r="H147" s="235">
        <f t="shared" si="11"/>
        <v>0.16336633663366337</v>
      </c>
      <c r="I147" s="235">
        <f t="shared" si="11"/>
        <v>7.2345390898483075E-2</v>
      </c>
      <c r="J147" s="235">
        <f t="shared" si="11"/>
        <v>0.20405862457722659</v>
      </c>
      <c r="K147" s="235">
        <f t="shared" si="11"/>
        <v>0.20636094674556213</v>
      </c>
      <c r="N147" s="230"/>
      <c r="O147" s="231"/>
      <c r="P147" s="231"/>
      <c r="Q147" s="231"/>
      <c r="R147" s="231"/>
      <c r="S147" s="230"/>
      <c r="T147" s="230"/>
      <c r="U147" s="230"/>
      <c r="V147" s="230"/>
      <c r="W147" s="231"/>
      <c r="X147" s="231"/>
      <c r="Y147" s="231"/>
      <c r="Z147" s="231"/>
      <c r="AA147" s="231"/>
      <c r="AB147" s="231"/>
      <c r="AC147" s="230"/>
    </row>
    <row r="148" spans="1:29" s="76" customFormat="1" x14ac:dyDescent="0.2">
      <c r="A148" s="74"/>
      <c r="B148" s="92" t="s">
        <v>158</v>
      </c>
      <c r="C148" s="234">
        <f>C140/C$141</f>
        <v>0.1225296442687747</v>
      </c>
      <c r="D148" s="235">
        <f t="shared" si="11"/>
        <v>0.17913669064748203</v>
      </c>
      <c r="E148" s="235">
        <f t="shared" si="11"/>
        <v>9.8542678695350452E-2</v>
      </c>
      <c r="F148" s="235">
        <f t="shared" si="11"/>
        <v>0.10149750415973377</v>
      </c>
      <c r="G148" s="235">
        <f t="shared" si="11"/>
        <v>0.140625</v>
      </c>
      <c r="H148" s="235">
        <f t="shared" si="11"/>
        <v>2.7227722772277228E-2</v>
      </c>
      <c r="I148" s="235">
        <f t="shared" si="11"/>
        <v>9.4515752625437571E-2</v>
      </c>
      <c r="J148" s="235">
        <f t="shared" si="11"/>
        <v>0.17925591882750846</v>
      </c>
      <c r="K148" s="235">
        <f t="shared" si="11"/>
        <v>0.17159763313609466</v>
      </c>
      <c r="N148" s="230"/>
      <c r="O148" s="231"/>
      <c r="P148" s="231"/>
      <c r="Q148" s="231"/>
      <c r="R148" s="231"/>
      <c r="S148" s="230"/>
      <c r="T148" s="230"/>
      <c r="U148" s="230"/>
      <c r="V148" s="230"/>
      <c r="W148" s="231"/>
      <c r="X148" s="231"/>
      <c r="Y148" s="231"/>
      <c r="Z148" s="231"/>
      <c r="AA148" s="231"/>
      <c r="AB148" s="231"/>
      <c r="AC148" s="230"/>
    </row>
    <row r="149" spans="1:29" s="76" customFormat="1" x14ac:dyDescent="0.2">
      <c r="A149" s="74"/>
      <c r="B149" s="236" t="s">
        <v>138</v>
      </c>
      <c r="C149" s="234">
        <f t="shared" ref="C149" si="13">SUM(C145:C148)</f>
        <v>0.99999999999999989</v>
      </c>
      <c r="D149" s="237">
        <f t="shared" ref="D149:K149" si="14">SUM(D145:D148)</f>
        <v>1</v>
      </c>
      <c r="E149" s="237">
        <f t="shared" si="14"/>
        <v>1</v>
      </c>
      <c r="F149" s="237">
        <f t="shared" si="14"/>
        <v>1</v>
      </c>
      <c r="G149" s="237">
        <f t="shared" si="14"/>
        <v>0.99999999999999989</v>
      </c>
      <c r="H149" s="237">
        <f t="shared" si="14"/>
        <v>1</v>
      </c>
      <c r="I149" s="237">
        <f t="shared" si="14"/>
        <v>0.99999999999999989</v>
      </c>
      <c r="J149" s="237">
        <f t="shared" si="14"/>
        <v>0.99999999999999989</v>
      </c>
      <c r="K149" s="237">
        <f t="shared" si="14"/>
        <v>1</v>
      </c>
      <c r="N149" s="230"/>
      <c r="O149" s="232"/>
      <c r="P149" s="232"/>
      <c r="Q149" s="232"/>
      <c r="R149" s="232"/>
      <c r="S149" s="230"/>
      <c r="T149" s="230"/>
      <c r="U149" s="230"/>
      <c r="V149" s="230"/>
      <c r="W149" s="232"/>
      <c r="X149" s="232"/>
      <c r="Y149" s="232"/>
      <c r="Z149" s="232"/>
      <c r="AA149" s="232"/>
      <c r="AB149" s="232"/>
      <c r="AC149" s="230"/>
    </row>
    <row r="150" spans="1:29" s="76" customFormat="1" x14ac:dyDescent="0.2">
      <c r="A150" s="74"/>
      <c r="B150" s="204"/>
      <c r="C150" s="205"/>
      <c r="D150" s="205"/>
      <c r="E150" s="205"/>
      <c r="F150" s="205"/>
      <c r="G150" s="205"/>
      <c r="H150" s="205"/>
      <c r="I150" s="205"/>
      <c r="J150" s="205"/>
      <c r="K150" s="205"/>
      <c r="L150" s="205"/>
      <c r="M150" s="205"/>
      <c r="N150" s="110"/>
      <c r="O150" s="110"/>
      <c r="P150" s="110"/>
      <c r="Q150" s="110"/>
      <c r="R150" s="110"/>
      <c r="S150" s="110"/>
      <c r="T150" s="124"/>
      <c r="U150" s="110"/>
      <c r="V150" s="110"/>
      <c r="W150" s="110"/>
      <c r="X150" s="230"/>
      <c r="Y150" s="230"/>
      <c r="Z150" s="230"/>
      <c r="AA150" s="230"/>
      <c r="AB150" s="230"/>
      <c r="AC150" s="230"/>
    </row>
    <row r="151" spans="1:29" x14ac:dyDescent="0.2">
      <c r="B151" s="78"/>
      <c r="C151" s="78" t="b">
        <f>C141=C25</f>
        <v>1</v>
      </c>
      <c r="D151" s="78"/>
      <c r="E151" s="78"/>
      <c r="F151" s="78"/>
      <c r="G151" s="78"/>
      <c r="H151" s="78"/>
      <c r="I151" s="78"/>
      <c r="J151" s="78"/>
    </row>
    <row r="152" spans="1:29" x14ac:dyDescent="0.2">
      <c r="B152" s="78"/>
      <c r="C152" s="78"/>
      <c r="D152" s="78"/>
      <c r="E152" s="78"/>
      <c r="F152" s="78"/>
      <c r="G152" s="78"/>
      <c r="H152" s="78"/>
      <c r="I152" s="78"/>
      <c r="J152" s="78"/>
    </row>
    <row r="153" spans="1:29" x14ac:dyDescent="0.2">
      <c r="B153" s="78"/>
      <c r="C153" s="78"/>
      <c r="D153" s="78"/>
      <c r="E153" s="78"/>
      <c r="F153" s="78"/>
      <c r="G153" s="78"/>
      <c r="H153" s="78"/>
      <c r="I153" s="78"/>
      <c r="J153" s="78"/>
    </row>
    <row r="154" spans="1:29" x14ac:dyDescent="0.2">
      <c r="B154" s="78"/>
      <c r="C154" s="78"/>
      <c r="D154" s="78"/>
      <c r="E154" s="78"/>
      <c r="F154" s="78"/>
      <c r="G154" s="78"/>
      <c r="H154" s="78"/>
      <c r="I154" s="78"/>
      <c r="J154" s="78"/>
    </row>
    <row r="155" spans="1:29" x14ac:dyDescent="0.2">
      <c r="B155" s="78"/>
      <c r="C155" s="78"/>
      <c r="D155" s="78"/>
      <c r="E155" s="78"/>
      <c r="F155" s="78"/>
      <c r="G155" s="78"/>
      <c r="H155" s="78"/>
      <c r="I155" s="78"/>
      <c r="J155" s="78"/>
    </row>
    <row r="156" spans="1:29" x14ac:dyDescent="0.2">
      <c r="B156" s="78"/>
      <c r="C156" s="78"/>
      <c r="D156" s="78"/>
      <c r="E156" s="78"/>
      <c r="F156" s="78"/>
      <c r="G156" s="78"/>
      <c r="H156" s="78"/>
      <c r="I156" s="78"/>
      <c r="J156" s="78"/>
    </row>
    <row r="157" spans="1:29" x14ac:dyDescent="0.2">
      <c r="B157" s="78"/>
      <c r="C157" s="78"/>
      <c r="D157" s="78"/>
      <c r="E157" s="78"/>
      <c r="F157" s="78"/>
      <c r="G157" s="78"/>
      <c r="H157" s="78"/>
      <c r="I157" s="78"/>
      <c r="J157" s="78"/>
    </row>
    <row r="158" spans="1:29" x14ac:dyDescent="0.2">
      <c r="B158" s="78"/>
      <c r="C158" s="78"/>
      <c r="D158" s="78"/>
      <c r="E158" s="78"/>
      <c r="F158" s="78"/>
      <c r="G158" s="78"/>
      <c r="H158" s="78"/>
      <c r="I158" s="78"/>
      <c r="J158" s="78"/>
    </row>
    <row r="159" spans="1:29" x14ac:dyDescent="0.2">
      <c r="B159" s="78"/>
      <c r="C159" s="78"/>
      <c r="D159" s="78"/>
      <c r="E159" s="78"/>
      <c r="F159" s="78"/>
      <c r="G159" s="78"/>
      <c r="H159" s="78"/>
      <c r="I159" s="78"/>
      <c r="J159" s="78"/>
    </row>
    <row r="160" spans="1:29" x14ac:dyDescent="0.2">
      <c r="B160" s="78"/>
      <c r="C160" s="78"/>
      <c r="D160" s="78"/>
      <c r="E160" s="78"/>
      <c r="F160" s="78"/>
      <c r="G160" s="78"/>
      <c r="H160" s="78"/>
      <c r="I160" s="78"/>
      <c r="J160" s="78"/>
    </row>
    <row r="161" spans="2:10" x14ac:dyDescent="0.2">
      <c r="B161" s="78"/>
      <c r="C161" s="78"/>
      <c r="D161" s="78"/>
      <c r="E161" s="78"/>
      <c r="F161" s="78"/>
      <c r="G161" s="78"/>
      <c r="H161" s="78"/>
      <c r="I161" s="78"/>
      <c r="J161" s="78"/>
    </row>
    <row r="162" spans="2:10" x14ac:dyDescent="0.2">
      <c r="B162" s="78"/>
      <c r="C162" s="78"/>
      <c r="D162" s="78"/>
      <c r="E162" s="78"/>
      <c r="F162" s="78"/>
      <c r="G162" s="78"/>
      <c r="H162" s="78"/>
      <c r="I162" s="78"/>
      <c r="J162" s="78"/>
    </row>
    <row r="163" spans="2:10" x14ac:dyDescent="0.2">
      <c r="B163" s="78"/>
      <c r="C163" s="78"/>
      <c r="D163" s="78"/>
      <c r="E163" s="78"/>
      <c r="F163" s="78"/>
      <c r="G163" s="78"/>
      <c r="H163" s="78"/>
      <c r="I163" s="78"/>
      <c r="J163" s="78"/>
    </row>
    <row r="164" spans="2:10" x14ac:dyDescent="0.2">
      <c r="B164" s="78"/>
      <c r="C164" s="78"/>
      <c r="D164" s="78"/>
      <c r="E164" s="78"/>
      <c r="F164" s="78"/>
      <c r="G164" s="78"/>
      <c r="H164" s="78"/>
      <c r="I164" s="78"/>
      <c r="J164" s="78"/>
    </row>
    <row r="165" spans="2:10" x14ac:dyDescent="0.2">
      <c r="B165" s="78"/>
      <c r="C165" s="78"/>
      <c r="D165" s="78"/>
      <c r="E165" s="78"/>
      <c r="F165" s="78"/>
      <c r="G165" s="78"/>
      <c r="H165" s="78"/>
      <c r="I165" s="78"/>
      <c r="J165" s="78"/>
    </row>
    <row r="166" spans="2:10" x14ac:dyDescent="0.2">
      <c r="B166" s="78"/>
      <c r="C166" s="78"/>
      <c r="D166" s="78"/>
      <c r="E166" s="78"/>
      <c r="F166" s="78"/>
      <c r="G166" s="78"/>
      <c r="H166" s="78"/>
      <c r="I166" s="78"/>
      <c r="J166" s="78"/>
    </row>
    <row r="167" spans="2:10" x14ac:dyDescent="0.2">
      <c r="B167" s="78"/>
      <c r="C167" s="78"/>
      <c r="D167" s="78"/>
      <c r="E167" s="78"/>
      <c r="F167" s="78"/>
      <c r="G167" s="78"/>
      <c r="H167" s="78"/>
      <c r="I167" s="78"/>
      <c r="J167" s="78"/>
    </row>
    <row r="168" spans="2:10" x14ac:dyDescent="0.2">
      <c r="B168" s="78"/>
      <c r="C168" s="78"/>
      <c r="D168" s="78"/>
      <c r="E168" s="78"/>
      <c r="F168" s="78"/>
      <c r="G168" s="78"/>
      <c r="H168" s="78"/>
      <c r="I168" s="78"/>
      <c r="J168" s="78"/>
    </row>
    <row r="169" spans="2:10" x14ac:dyDescent="0.2">
      <c r="B169" s="78"/>
      <c r="C169" s="78"/>
      <c r="D169" s="78"/>
      <c r="E169" s="78"/>
      <c r="F169" s="78"/>
      <c r="G169" s="78"/>
      <c r="H169" s="78"/>
      <c r="I169" s="78"/>
      <c r="J169" s="78"/>
    </row>
    <row r="170" spans="2:10" x14ac:dyDescent="0.2">
      <c r="B170" s="78"/>
      <c r="C170" s="78"/>
      <c r="D170" s="78"/>
      <c r="E170" s="78"/>
      <c r="F170" s="78"/>
      <c r="G170" s="78"/>
      <c r="H170" s="78"/>
      <c r="I170" s="78"/>
      <c r="J170" s="78"/>
    </row>
    <row r="171" spans="2:10" x14ac:dyDescent="0.2">
      <c r="B171" s="78"/>
      <c r="C171" s="78"/>
      <c r="D171" s="78"/>
      <c r="E171" s="78"/>
      <c r="F171" s="78"/>
      <c r="G171" s="78"/>
      <c r="H171" s="78"/>
      <c r="I171" s="78"/>
      <c r="J171" s="78"/>
    </row>
    <row r="172" spans="2:10" x14ac:dyDescent="0.2">
      <c r="B172" s="78"/>
      <c r="C172" s="78"/>
      <c r="D172" s="78"/>
      <c r="E172" s="78"/>
      <c r="F172" s="78"/>
      <c r="G172" s="78"/>
      <c r="H172" s="78"/>
      <c r="I172" s="78"/>
      <c r="J172" s="78"/>
    </row>
    <row r="173" spans="2:10" x14ac:dyDescent="0.2">
      <c r="B173" s="78"/>
      <c r="C173" s="78"/>
      <c r="D173" s="78"/>
      <c r="E173" s="78"/>
      <c r="F173" s="78"/>
      <c r="G173" s="78"/>
      <c r="H173" s="78"/>
      <c r="I173" s="78"/>
      <c r="J173" s="78"/>
    </row>
    <row r="174" spans="2:10" x14ac:dyDescent="0.2">
      <c r="B174" s="78"/>
      <c r="C174" s="78"/>
      <c r="D174" s="78"/>
      <c r="E174" s="78"/>
      <c r="F174" s="78"/>
      <c r="G174" s="78"/>
      <c r="H174" s="78"/>
      <c r="I174" s="78"/>
      <c r="J174" s="78"/>
    </row>
    <row r="175" spans="2:10" x14ac:dyDescent="0.2">
      <c r="B175" s="78"/>
      <c r="C175" s="78"/>
      <c r="D175" s="78"/>
      <c r="E175" s="78"/>
      <c r="F175" s="78"/>
      <c r="G175" s="78"/>
      <c r="H175" s="78"/>
      <c r="I175" s="78"/>
      <c r="J175" s="78"/>
    </row>
    <row r="176" spans="2:10" x14ac:dyDescent="0.2">
      <c r="B176" s="78"/>
      <c r="C176" s="78"/>
      <c r="D176" s="78"/>
      <c r="E176" s="78"/>
      <c r="F176" s="78"/>
      <c r="G176" s="78"/>
      <c r="H176" s="78"/>
      <c r="I176" s="78"/>
      <c r="J176" s="78"/>
    </row>
    <row r="177" spans="1:44" x14ac:dyDescent="0.2">
      <c r="B177" s="78"/>
      <c r="C177" s="78"/>
      <c r="D177" s="78"/>
      <c r="E177" s="78"/>
      <c r="F177" s="78"/>
      <c r="G177" s="78"/>
      <c r="H177" s="78"/>
      <c r="I177" s="78"/>
      <c r="J177" s="78"/>
    </row>
    <row r="178" spans="1:44" ht="14.25" x14ac:dyDescent="0.2">
      <c r="A178" s="114" t="s">
        <v>162</v>
      </c>
      <c r="B178" s="123"/>
      <c r="C178" s="91"/>
      <c r="D178" s="91"/>
      <c r="E178" s="91"/>
      <c r="F178" s="91"/>
      <c r="G178" s="91"/>
      <c r="H178" s="91"/>
      <c r="I178" s="91"/>
      <c r="J178" s="91"/>
      <c r="K178" s="89"/>
      <c r="L178" s="89"/>
      <c r="M178" s="89"/>
      <c r="N178" s="89"/>
      <c r="O178" s="89"/>
      <c r="P178" s="89"/>
      <c r="Q178" s="89"/>
      <c r="R178" s="89"/>
      <c r="S178" s="89"/>
      <c r="T178" s="89"/>
      <c r="U178" s="89"/>
      <c r="V178" s="89"/>
      <c r="W178" s="89"/>
      <c r="X178" s="89"/>
      <c r="Y178" s="89"/>
      <c r="Z178" s="89"/>
      <c r="AA178" s="89"/>
      <c r="AB178" s="89"/>
      <c r="AC178" s="89"/>
      <c r="AD178" s="89"/>
      <c r="AE178" s="89"/>
      <c r="AF178" s="89"/>
      <c r="AG178" s="89"/>
      <c r="AH178" s="89"/>
      <c r="AI178" s="89"/>
      <c r="AJ178" s="89"/>
      <c r="AK178" s="89"/>
      <c r="AL178" s="89"/>
      <c r="AM178" s="89"/>
      <c r="AN178" s="89"/>
      <c r="AO178" s="89"/>
      <c r="AP178" s="89"/>
      <c r="AQ178" s="89"/>
      <c r="AR178" s="89"/>
    </row>
    <row r="179" spans="1:44" x14ac:dyDescent="0.2">
      <c r="B179" s="78"/>
      <c r="C179" s="78"/>
      <c r="D179" s="78"/>
      <c r="E179" s="78"/>
      <c r="F179" s="78"/>
      <c r="G179" s="78"/>
      <c r="H179" s="78"/>
      <c r="I179" s="78"/>
      <c r="J179" s="78"/>
    </row>
    <row r="180" spans="1:44" x14ac:dyDescent="0.2">
      <c r="B180" s="324" t="s">
        <v>140</v>
      </c>
      <c r="C180" s="233" t="str">
        <f>$C$31</f>
        <v>RAZEM</v>
      </c>
      <c r="D180" s="226">
        <v>0.25</v>
      </c>
      <c r="E180" s="226">
        <v>0.26041666666666669</v>
      </c>
      <c r="F180" s="226">
        <v>0.27083333333333298</v>
      </c>
      <c r="G180" s="226">
        <v>0.28125</v>
      </c>
      <c r="H180" s="226">
        <v>0.29166666666666702</v>
      </c>
      <c r="I180" s="226">
        <v>0.30208333333333298</v>
      </c>
      <c r="J180" s="226">
        <v>0.3125</v>
      </c>
      <c r="K180" s="226">
        <v>0.32291666666666702</v>
      </c>
      <c r="L180" s="226">
        <v>0.33333333333333298</v>
      </c>
      <c r="M180" s="226">
        <v>0.34375</v>
      </c>
      <c r="N180" s="226">
        <v>0.35416666666666702</v>
      </c>
      <c r="O180" s="226">
        <v>0.36458333333333331</v>
      </c>
      <c r="P180" s="226">
        <v>0.375</v>
      </c>
      <c r="Q180" s="226">
        <v>0.38541666666666702</v>
      </c>
      <c r="R180" s="226">
        <v>0.39583333333333331</v>
      </c>
      <c r="S180" s="226">
        <v>0.40625</v>
      </c>
      <c r="T180" s="226">
        <v>0.58333333333333337</v>
      </c>
      <c r="U180" s="226">
        <v>0.59375</v>
      </c>
      <c r="V180" s="226">
        <v>0.60416666666666696</v>
      </c>
      <c r="W180" s="226">
        <v>0.61458333333333337</v>
      </c>
      <c r="X180" s="226">
        <v>0.625</v>
      </c>
      <c r="Y180" s="226">
        <v>0.63541666666666696</v>
      </c>
      <c r="Z180" s="226">
        <v>0.64583333333333337</v>
      </c>
      <c r="AA180" s="226">
        <v>0.65625</v>
      </c>
      <c r="AB180" s="226">
        <v>0.66666666666666696</v>
      </c>
      <c r="AC180" s="226">
        <v>0.67708333333333337</v>
      </c>
      <c r="AD180" s="226">
        <v>0.6875</v>
      </c>
      <c r="AE180" s="226">
        <v>0.69791666666666696</v>
      </c>
      <c r="AF180" s="226">
        <v>0.70833333333333337</v>
      </c>
      <c r="AG180" s="226">
        <v>0.71875</v>
      </c>
      <c r="AH180" s="226">
        <v>0.72916666666666663</v>
      </c>
      <c r="AI180" s="226">
        <v>0.73958333333333337</v>
      </c>
    </row>
    <row r="181" spans="1:44" x14ac:dyDescent="0.2">
      <c r="B181" s="324"/>
      <c r="C181" s="233" t="str">
        <f>$C$31</f>
        <v>RAZEM</v>
      </c>
      <c r="D181" s="226">
        <v>0.26041666666666669</v>
      </c>
      <c r="E181" s="226">
        <v>0.27083333333333298</v>
      </c>
      <c r="F181" s="226">
        <v>0.28125</v>
      </c>
      <c r="G181" s="226">
        <v>0.29166666666666702</v>
      </c>
      <c r="H181" s="226">
        <v>0.30208333333333298</v>
      </c>
      <c r="I181" s="226">
        <v>0.3125</v>
      </c>
      <c r="J181" s="226">
        <v>0.32291666666666702</v>
      </c>
      <c r="K181" s="226">
        <v>0.33333333333333298</v>
      </c>
      <c r="L181" s="226">
        <v>0.34375</v>
      </c>
      <c r="M181" s="226">
        <v>0.35416666666666702</v>
      </c>
      <c r="N181" s="226">
        <v>0.36458333333333398</v>
      </c>
      <c r="O181" s="226">
        <v>0.375</v>
      </c>
      <c r="P181" s="226">
        <v>0.38541666666666702</v>
      </c>
      <c r="Q181" s="226">
        <v>0.39583333333333398</v>
      </c>
      <c r="R181" s="226">
        <v>0.40625</v>
      </c>
      <c r="S181" s="226">
        <v>0.41666666666666602</v>
      </c>
      <c r="T181" s="226">
        <v>0.593750000000001</v>
      </c>
      <c r="U181" s="226">
        <v>0.60416666666666696</v>
      </c>
      <c r="V181" s="226">
        <v>0.61458333333333404</v>
      </c>
      <c r="W181" s="226">
        <v>0.625000000000001</v>
      </c>
      <c r="X181" s="226">
        <v>0.63541666666666696</v>
      </c>
      <c r="Y181" s="226">
        <v>0.64583333333333404</v>
      </c>
      <c r="Z181" s="226">
        <v>0.656250000000001</v>
      </c>
      <c r="AA181" s="226">
        <v>0.66666666666666696</v>
      </c>
      <c r="AB181" s="226">
        <v>0.67708333333333404</v>
      </c>
      <c r="AC181" s="226">
        <v>0.687500000000001</v>
      </c>
      <c r="AD181" s="226">
        <v>0.69791666666666696</v>
      </c>
      <c r="AE181" s="226">
        <v>0.70833333333333404</v>
      </c>
      <c r="AF181" s="226">
        <v>0.718750000000001</v>
      </c>
      <c r="AG181" s="226">
        <v>0.72916666666666796</v>
      </c>
      <c r="AH181" s="226">
        <v>0.73958333333333404</v>
      </c>
      <c r="AI181" s="226">
        <v>0.750000000000001</v>
      </c>
    </row>
    <row r="182" spans="1:44" ht="25.5" x14ac:dyDescent="0.2">
      <c r="B182" s="239" t="str">
        <f>B137</f>
        <v>przewoźnik obsługujący ruch regionalny</v>
      </c>
      <c r="C182" s="238">
        <f>SUM(D182:S182,T182:AI182,)</f>
        <v>6544</v>
      </c>
      <c r="D182" s="86">
        <f>SUMIFS('BAZA DANYCH'!$AA:$AA,'BAZA DANYCH'!$T:$T,D$180,'BAZA DANYCH'!$J:$J,$B182)</f>
        <v>126</v>
      </c>
      <c r="E182" s="86">
        <f>SUMIFS('BAZA DANYCH'!$AA:$AA,'BAZA DANYCH'!$T:$T,E$180,'BAZA DANYCH'!$J:$J,$B182)</f>
        <v>114</v>
      </c>
      <c r="F182" s="86">
        <f>SUMIFS('BAZA DANYCH'!$AA:$AA,'BAZA DANYCH'!$T:$T,F$180,'BAZA DANYCH'!$J:$J,$B182)</f>
        <v>363</v>
      </c>
      <c r="G182" s="86">
        <f>SUMIFS('BAZA DANYCH'!$AA:$AA,'BAZA DANYCH'!$T:$T,G$180,'BAZA DANYCH'!$J:$J,$B182)</f>
        <v>298</v>
      </c>
      <c r="H182" s="86">
        <f>SUMIFS('BAZA DANYCH'!$AA:$AA,'BAZA DANYCH'!$T:$T,H$180,'BAZA DANYCH'!$J:$J,$B182)</f>
        <v>300</v>
      </c>
      <c r="I182" s="86">
        <f>SUMIFS('BAZA DANYCH'!$AA:$AA,'BAZA DANYCH'!$T:$T,I$180,'BAZA DANYCH'!$J:$J,$B182)</f>
        <v>298</v>
      </c>
      <c r="J182" s="86">
        <f>SUMIFS('BAZA DANYCH'!$AA:$AA,'BAZA DANYCH'!$T:$T,J$180,'BAZA DANYCH'!$J:$J,$B182)</f>
        <v>310</v>
      </c>
      <c r="K182" s="86">
        <f>SUMIFS('BAZA DANYCH'!$AA:$AA,'BAZA DANYCH'!$T:$T,K$180,'BAZA DANYCH'!$J:$J,$B182)</f>
        <v>122</v>
      </c>
      <c r="L182" s="86">
        <f>SUMIFS('BAZA DANYCH'!$AA:$AA,'BAZA DANYCH'!$T:$T,L$180,'BAZA DANYCH'!$J:$J,$B182)</f>
        <v>100</v>
      </c>
      <c r="M182" s="86">
        <f>SUMIFS('BAZA DANYCH'!$AA:$AA,'BAZA DANYCH'!$T:$T,M$180,'BAZA DANYCH'!$J:$J,$B182)</f>
        <v>182</v>
      </c>
      <c r="N182" s="86">
        <f>SUMIFS('BAZA DANYCH'!$AA:$AA,'BAZA DANYCH'!$T:$T,N$180,'BAZA DANYCH'!$J:$J,$B182)</f>
        <v>138</v>
      </c>
      <c r="O182" s="86">
        <f>SUMIFS('BAZA DANYCH'!$AA:$AA,'BAZA DANYCH'!$T:$T,O$180,'BAZA DANYCH'!$J:$J,$B182)</f>
        <v>292</v>
      </c>
      <c r="P182" s="86">
        <f>SUMIFS('BAZA DANYCH'!$AA:$AA,'BAZA DANYCH'!$T:$T,P$180,'BAZA DANYCH'!$J:$J,$B182)</f>
        <v>166</v>
      </c>
      <c r="Q182" s="86">
        <f>SUMIFS('BAZA DANYCH'!$AA:$AA,'BAZA DANYCH'!$T:$T,Q$180,'BAZA DANYCH'!$J:$J,$B182)</f>
        <v>134</v>
      </c>
      <c r="R182" s="86">
        <f>SUMIFS('BAZA DANYCH'!$AA:$AA,'BAZA DANYCH'!$T:$T,R$180,'BAZA DANYCH'!$J:$J,$B182)</f>
        <v>36</v>
      </c>
      <c r="S182" s="86">
        <f>SUMIFS('BAZA DANYCH'!$AA:$AA,'BAZA DANYCH'!$T:$T,S$180,'BAZA DANYCH'!$J:$J,$B182)</f>
        <v>120</v>
      </c>
      <c r="T182" s="86">
        <f>SUMIFS('BAZA DANYCH'!$AA:$AA,'BAZA DANYCH'!$T:$T,T$180,'BAZA DANYCH'!$J:$J,$B182)</f>
        <v>188</v>
      </c>
      <c r="U182" s="86">
        <f>SUMIFS('BAZA DANYCH'!$AA:$AA,'BAZA DANYCH'!$T:$T,U$180,'BAZA DANYCH'!$J:$J,$B182)</f>
        <v>184</v>
      </c>
      <c r="V182" s="86">
        <f>SUMIFS('BAZA DANYCH'!$AA:$AA,'BAZA DANYCH'!$T:$T,V$180,'BAZA DANYCH'!$J:$J,$B182)</f>
        <v>610</v>
      </c>
      <c r="W182" s="86">
        <f>SUMIFS('BAZA DANYCH'!$AA:$AA,'BAZA DANYCH'!$T:$T,W$180,'BAZA DANYCH'!$J:$J,$B182)</f>
        <v>232</v>
      </c>
      <c r="X182" s="86">
        <f>SUMIFS('BAZA DANYCH'!$AA:$AA,'BAZA DANYCH'!$T:$T,X$180,'BAZA DANYCH'!$J:$J,$B182)</f>
        <v>314</v>
      </c>
      <c r="Y182" s="86">
        <f>SUMIFS('BAZA DANYCH'!$AA:$AA,'BAZA DANYCH'!$T:$T,Y$180,'BAZA DANYCH'!$J:$J,$B182)</f>
        <v>282</v>
      </c>
      <c r="Z182" s="86">
        <f>SUMIFS('BAZA DANYCH'!$AA:$AA,'BAZA DANYCH'!$T:$T,Z$180,'BAZA DANYCH'!$J:$J,$B182)</f>
        <v>326</v>
      </c>
      <c r="AA182" s="86">
        <f>SUMIFS('BAZA DANYCH'!$AA:$AA,'BAZA DANYCH'!$T:$T,AA$180,'BAZA DANYCH'!$J:$J,$B182)</f>
        <v>146</v>
      </c>
      <c r="AB182" s="86">
        <f>SUMIFS('BAZA DANYCH'!$AA:$AA,'BAZA DANYCH'!$T:$T,AB$180,'BAZA DANYCH'!$J:$J,$B182)</f>
        <v>157</v>
      </c>
      <c r="AC182" s="86">
        <f>SUMIFS('BAZA DANYCH'!$AA:$AA,'BAZA DANYCH'!$T:$T,AC$180,'BAZA DANYCH'!$J:$J,$B182)</f>
        <v>108</v>
      </c>
      <c r="AD182" s="86">
        <f>SUMIFS('BAZA DANYCH'!$AA:$AA,'BAZA DANYCH'!$T:$T,AD$180,'BAZA DANYCH'!$J:$J,$B182)</f>
        <v>184</v>
      </c>
      <c r="AE182" s="86">
        <f>SUMIFS('BAZA DANYCH'!$AA:$AA,'BAZA DANYCH'!$T:$T,AE$180,'BAZA DANYCH'!$J:$J,$B182)</f>
        <v>94</v>
      </c>
      <c r="AF182" s="86">
        <f>SUMIFS('BAZA DANYCH'!$AA:$AA,'BAZA DANYCH'!$T:$T,AF$180,'BAZA DANYCH'!$J:$J,$B182)</f>
        <v>180</v>
      </c>
      <c r="AG182" s="86">
        <f>SUMIFS('BAZA DANYCH'!$AA:$AA,'BAZA DANYCH'!$T:$T,AG$180,'BAZA DANYCH'!$J:$J,$B182)</f>
        <v>68</v>
      </c>
      <c r="AH182" s="86">
        <f>SUMIFS('BAZA DANYCH'!$AA:$AA,'BAZA DANYCH'!$T:$T,AH$180,'BAZA DANYCH'!$J:$J,$B182)</f>
        <v>244</v>
      </c>
      <c r="AI182" s="86">
        <f>SUMIFS('BAZA DANYCH'!$AA:$AA,'BAZA DANYCH'!$T:$T,AI$180,'BAZA DANYCH'!$J:$J,$B182)</f>
        <v>128</v>
      </c>
    </row>
    <row r="183" spans="1:44" ht="25.5" x14ac:dyDescent="0.2">
      <c r="B183" s="239" t="str">
        <f>B138</f>
        <v>przewoźnik autobusów turystycznych</v>
      </c>
      <c r="C183" s="238">
        <f>SUM(D183:S183,T183:AI183,)</f>
        <v>1766</v>
      </c>
      <c r="D183" s="86">
        <f>SUMIFS('BAZA DANYCH'!$AA:$AA,'BAZA DANYCH'!$T:$T,D$180,'BAZA DANYCH'!$J:$J,$B183)</f>
        <v>80</v>
      </c>
      <c r="E183" s="86">
        <f>SUMIFS('BAZA DANYCH'!$AA:$AA,'BAZA DANYCH'!$T:$T,E$180,'BAZA DANYCH'!$J:$J,$B183)</f>
        <v>66</v>
      </c>
      <c r="F183" s="86">
        <f>SUMIFS('BAZA DANYCH'!$AA:$AA,'BAZA DANYCH'!$T:$T,F$180,'BAZA DANYCH'!$J:$J,$B183)</f>
        <v>44</v>
      </c>
      <c r="G183" s="86">
        <f>SUMIFS('BAZA DANYCH'!$AA:$AA,'BAZA DANYCH'!$T:$T,G$180,'BAZA DANYCH'!$J:$J,$B183)</f>
        <v>0</v>
      </c>
      <c r="H183" s="86">
        <f>SUMIFS('BAZA DANYCH'!$AA:$AA,'BAZA DANYCH'!$T:$T,H$180,'BAZA DANYCH'!$J:$J,$B183)</f>
        <v>0</v>
      </c>
      <c r="I183" s="86">
        <f>SUMIFS('BAZA DANYCH'!$AA:$AA,'BAZA DANYCH'!$T:$T,I$180,'BAZA DANYCH'!$J:$J,$B183)</f>
        <v>8</v>
      </c>
      <c r="J183" s="86">
        <f>SUMIFS('BAZA DANYCH'!$AA:$AA,'BAZA DANYCH'!$T:$T,J$180,'BAZA DANYCH'!$J:$J,$B183)</f>
        <v>0</v>
      </c>
      <c r="K183" s="86">
        <f>SUMIFS('BAZA DANYCH'!$AA:$AA,'BAZA DANYCH'!$T:$T,K$180,'BAZA DANYCH'!$J:$J,$B183)</f>
        <v>20</v>
      </c>
      <c r="L183" s="86">
        <f>SUMIFS('BAZA DANYCH'!$AA:$AA,'BAZA DANYCH'!$T:$T,L$180,'BAZA DANYCH'!$J:$J,$B183)</f>
        <v>30</v>
      </c>
      <c r="M183" s="86">
        <f>SUMIFS('BAZA DANYCH'!$AA:$AA,'BAZA DANYCH'!$T:$T,M$180,'BAZA DANYCH'!$J:$J,$B183)</f>
        <v>2</v>
      </c>
      <c r="N183" s="86">
        <f>SUMIFS('BAZA DANYCH'!$AA:$AA,'BAZA DANYCH'!$T:$T,N$180,'BAZA DANYCH'!$J:$J,$B183)</f>
        <v>22</v>
      </c>
      <c r="O183" s="86">
        <f>SUMIFS('BAZA DANYCH'!$AA:$AA,'BAZA DANYCH'!$T:$T,O$180,'BAZA DANYCH'!$J:$J,$B183)</f>
        <v>56</v>
      </c>
      <c r="P183" s="86">
        <f>SUMIFS('BAZA DANYCH'!$AA:$AA,'BAZA DANYCH'!$T:$T,P$180,'BAZA DANYCH'!$J:$J,$B183)</f>
        <v>66</v>
      </c>
      <c r="Q183" s="86">
        <f>SUMIFS('BAZA DANYCH'!$AA:$AA,'BAZA DANYCH'!$T:$T,Q$180,'BAZA DANYCH'!$J:$J,$B183)</f>
        <v>134</v>
      </c>
      <c r="R183" s="86">
        <f>SUMIFS('BAZA DANYCH'!$AA:$AA,'BAZA DANYCH'!$T:$T,R$180,'BAZA DANYCH'!$J:$J,$B183)</f>
        <v>12</v>
      </c>
      <c r="S183" s="86">
        <f>SUMIFS('BAZA DANYCH'!$AA:$AA,'BAZA DANYCH'!$T:$T,S$180,'BAZA DANYCH'!$J:$J,$B183)</f>
        <v>0</v>
      </c>
      <c r="T183" s="86">
        <f>SUMIFS('BAZA DANYCH'!$AA:$AA,'BAZA DANYCH'!$T:$T,T$180,'BAZA DANYCH'!$J:$J,$B183)</f>
        <v>10</v>
      </c>
      <c r="U183" s="86">
        <f>SUMIFS('BAZA DANYCH'!$AA:$AA,'BAZA DANYCH'!$T:$T,U$180,'BAZA DANYCH'!$J:$J,$B183)</f>
        <v>22</v>
      </c>
      <c r="V183" s="86">
        <f>SUMIFS('BAZA DANYCH'!$AA:$AA,'BAZA DANYCH'!$T:$T,V$180,'BAZA DANYCH'!$J:$J,$B183)</f>
        <v>56</v>
      </c>
      <c r="W183" s="86">
        <f>SUMIFS('BAZA DANYCH'!$AA:$AA,'BAZA DANYCH'!$T:$T,W$180,'BAZA DANYCH'!$J:$J,$B183)</f>
        <v>6</v>
      </c>
      <c r="X183" s="86">
        <f>SUMIFS('BAZA DANYCH'!$AA:$AA,'BAZA DANYCH'!$T:$T,X$180,'BAZA DANYCH'!$J:$J,$B183)</f>
        <v>94</v>
      </c>
      <c r="Y183" s="86">
        <f>SUMIFS('BAZA DANYCH'!$AA:$AA,'BAZA DANYCH'!$T:$T,Y$180,'BAZA DANYCH'!$J:$J,$B183)</f>
        <v>69</v>
      </c>
      <c r="Z183" s="86">
        <f>SUMIFS('BAZA DANYCH'!$AA:$AA,'BAZA DANYCH'!$T:$T,Z$180,'BAZA DANYCH'!$J:$J,$B183)</f>
        <v>141</v>
      </c>
      <c r="AA183" s="86">
        <f>SUMIFS('BAZA DANYCH'!$AA:$AA,'BAZA DANYCH'!$T:$T,AA$180,'BAZA DANYCH'!$J:$J,$B183)</f>
        <v>56</v>
      </c>
      <c r="AB183" s="86">
        <f>SUMIFS('BAZA DANYCH'!$AA:$AA,'BAZA DANYCH'!$T:$T,AB$180,'BAZA DANYCH'!$J:$J,$B183)</f>
        <v>50</v>
      </c>
      <c r="AC183" s="86">
        <f>SUMIFS('BAZA DANYCH'!$AA:$AA,'BAZA DANYCH'!$T:$T,AC$180,'BAZA DANYCH'!$J:$J,$B183)</f>
        <v>171</v>
      </c>
      <c r="AD183" s="86">
        <f>SUMIFS('BAZA DANYCH'!$AA:$AA,'BAZA DANYCH'!$T:$T,AD$180,'BAZA DANYCH'!$J:$J,$B183)</f>
        <v>324</v>
      </c>
      <c r="AE183" s="86">
        <f>SUMIFS('BAZA DANYCH'!$AA:$AA,'BAZA DANYCH'!$T:$T,AE$180,'BAZA DANYCH'!$J:$J,$B183)</f>
        <v>6</v>
      </c>
      <c r="AF183" s="86">
        <f>SUMIFS('BAZA DANYCH'!$AA:$AA,'BAZA DANYCH'!$T:$T,AF$180,'BAZA DANYCH'!$J:$J,$B183)</f>
        <v>66</v>
      </c>
      <c r="AG183" s="86">
        <f>SUMIFS('BAZA DANYCH'!$AA:$AA,'BAZA DANYCH'!$T:$T,AG$180,'BAZA DANYCH'!$J:$J,$B183)</f>
        <v>34</v>
      </c>
      <c r="AH183" s="86">
        <f>SUMIFS('BAZA DANYCH'!$AA:$AA,'BAZA DANYCH'!$T:$T,AH$180,'BAZA DANYCH'!$J:$J,$B183)</f>
        <v>111</v>
      </c>
      <c r="AI183" s="86">
        <f>SUMIFS('BAZA DANYCH'!$AA:$AA,'BAZA DANYCH'!$T:$T,AI$180,'BAZA DANYCH'!$J:$J,$B183)</f>
        <v>10</v>
      </c>
    </row>
    <row r="184" spans="1:44" ht="25.5" x14ac:dyDescent="0.2">
      <c r="B184" s="239" t="str">
        <f>B139</f>
        <v>przewoźnik autobusowej komunikacji dalekobieżnej</v>
      </c>
      <c r="C184" s="238">
        <f>SUM(D184:S184,T184:AI184,)</f>
        <v>1680</v>
      </c>
      <c r="D184" s="86">
        <f>SUMIFS('BAZA DANYCH'!$AA:$AA,'BAZA DANYCH'!$T:$T,D$180,'BAZA DANYCH'!$J:$J,$B184)</f>
        <v>50</v>
      </c>
      <c r="E184" s="86">
        <f>SUMIFS('BAZA DANYCH'!$AA:$AA,'BAZA DANYCH'!$T:$T,E$180,'BAZA DANYCH'!$J:$J,$B184)</f>
        <v>0</v>
      </c>
      <c r="F184" s="86">
        <f>SUMIFS('BAZA DANYCH'!$AA:$AA,'BAZA DANYCH'!$T:$T,F$180,'BAZA DANYCH'!$J:$J,$B184)</f>
        <v>0</v>
      </c>
      <c r="G184" s="86">
        <f>SUMIFS('BAZA DANYCH'!$AA:$AA,'BAZA DANYCH'!$T:$T,G$180,'BAZA DANYCH'!$J:$J,$B184)</f>
        <v>0</v>
      </c>
      <c r="H184" s="86">
        <f>SUMIFS('BAZA DANYCH'!$AA:$AA,'BAZA DANYCH'!$T:$T,H$180,'BAZA DANYCH'!$J:$J,$B184)</f>
        <v>24</v>
      </c>
      <c r="I184" s="86">
        <f>SUMIFS('BAZA DANYCH'!$AA:$AA,'BAZA DANYCH'!$T:$T,I$180,'BAZA DANYCH'!$J:$J,$B184)</f>
        <v>180</v>
      </c>
      <c r="J184" s="86">
        <f>SUMIFS('BAZA DANYCH'!$AA:$AA,'BAZA DANYCH'!$T:$T,J$180,'BAZA DANYCH'!$J:$J,$B184)</f>
        <v>0</v>
      </c>
      <c r="K184" s="86">
        <f>SUMIFS('BAZA DANYCH'!$AA:$AA,'BAZA DANYCH'!$T:$T,K$180,'BAZA DANYCH'!$J:$J,$B184)</f>
        <v>37</v>
      </c>
      <c r="L184" s="86">
        <f>SUMIFS('BAZA DANYCH'!$AA:$AA,'BAZA DANYCH'!$T:$T,L$180,'BAZA DANYCH'!$J:$J,$B184)</f>
        <v>6</v>
      </c>
      <c r="M184" s="86">
        <f>SUMIFS('BAZA DANYCH'!$AA:$AA,'BAZA DANYCH'!$T:$T,M$180,'BAZA DANYCH'!$J:$J,$B184)</f>
        <v>56</v>
      </c>
      <c r="N184" s="86">
        <f>SUMIFS('BAZA DANYCH'!$AA:$AA,'BAZA DANYCH'!$T:$T,N$180,'BAZA DANYCH'!$J:$J,$B184)</f>
        <v>180</v>
      </c>
      <c r="O184" s="86">
        <f>SUMIFS('BAZA DANYCH'!$AA:$AA,'BAZA DANYCH'!$T:$T,O$180,'BAZA DANYCH'!$J:$J,$B184)</f>
        <v>16</v>
      </c>
      <c r="P184" s="86">
        <f>SUMIFS('BAZA DANYCH'!$AA:$AA,'BAZA DANYCH'!$T:$T,P$180,'BAZA DANYCH'!$J:$J,$B184)</f>
        <v>34</v>
      </c>
      <c r="Q184" s="86">
        <f>SUMIFS('BAZA DANYCH'!$AA:$AA,'BAZA DANYCH'!$T:$T,Q$180,'BAZA DANYCH'!$J:$J,$B184)</f>
        <v>28</v>
      </c>
      <c r="R184" s="86">
        <f>SUMIFS('BAZA DANYCH'!$AA:$AA,'BAZA DANYCH'!$T:$T,R$180,'BAZA DANYCH'!$J:$J,$B184)</f>
        <v>34</v>
      </c>
      <c r="S184" s="86">
        <f>SUMIFS('BAZA DANYCH'!$AA:$AA,'BAZA DANYCH'!$T:$T,S$180,'BAZA DANYCH'!$J:$J,$B184)</f>
        <v>6</v>
      </c>
      <c r="T184" s="86">
        <f>SUMIFS('BAZA DANYCH'!$AA:$AA,'BAZA DANYCH'!$T:$T,T$180,'BAZA DANYCH'!$J:$J,$B184)</f>
        <v>80</v>
      </c>
      <c r="U184" s="86">
        <f>SUMIFS('BAZA DANYCH'!$AA:$AA,'BAZA DANYCH'!$T:$T,U$180,'BAZA DANYCH'!$J:$J,$B184)</f>
        <v>56</v>
      </c>
      <c r="V184" s="86">
        <f>SUMIFS('BAZA DANYCH'!$AA:$AA,'BAZA DANYCH'!$T:$T,V$180,'BAZA DANYCH'!$J:$J,$B184)</f>
        <v>100</v>
      </c>
      <c r="W184" s="86">
        <f>SUMIFS('BAZA DANYCH'!$AA:$AA,'BAZA DANYCH'!$T:$T,W$180,'BAZA DANYCH'!$J:$J,$B184)</f>
        <v>28</v>
      </c>
      <c r="X184" s="86">
        <f>SUMIFS('BAZA DANYCH'!$AA:$AA,'BAZA DANYCH'!$T:$T,X$180,'BAZA DANYCH'!$J:$J,$B184)</f>
        <v>34</v>
      </c>
      <c r="Y184" s="86">
        <f>SUMIFS('BAZA DANYCH'!$AA:$AA,'BAZA DANYCH'!$T:$T,Y$180,'BAZA DANYCH'!$J:$J,$B184)</f>
        <v>0</v>
      </c>
      <c r="Z184" s="86">
        <f>SUMIFS('BAZA DANYCH'!$AA:$AA,'BAZA DANYCH'!$T:$T,Z$180,'BAZA DANYCH'!$J:$J,$B184)</f>
        <v>50</v>
      </c>
      <c r="AA184" s="86">
        <f>SUMIFS('BAZA DANYCH'!$AA:$AA,'BAZA DANYCH'!$T:$T,AA$180,'BAZA DANYCH'!$J:$J,$B184)</f>
        <v>40</v>
      </c>
      <c r="AB184" s="86">
        <f>SUMIFS('BAZA DANYCH'!$AA:$AA,'BAZA DANYCH'!$T:$T,AB$180,'BAZA DANYCH'!$J:$J,$B184)</f>
        <v>56</v>
      </c>
      <c r="AC184" s="86">
        <f>SUMIFS('BAZA DANYCH'!$AA:$AA,'BAZA DANYCH'!$T:$T,AC$180,'BAZA DANYCH'!$J:$J,$B184)</f>
        <v>206</v>
      </c>
      <c r="AD184" s="86">
        <f>SUMIFS('BAZA DANYCH'!$AA:$AA,'BAZA DANYCH'!$T:$T,AD$180,'BAZA DANYCH'!$J:$J,$B184)</f>
        <v>50</v>
      </c>
      <c r="AE184" s="86">
        <f>SUMIFS('BAZA DANYCH'!$AA:$AA,'BAZA DANYCH'!$T:$T,AE$180,'BAZA DANYCH'!$J:$J,$B184)</f>
        <v>50</v>
      </c>
      <c r="AF184" s="86">
        <f>SUMIFS('BAZA DANYCH'!$AA:$AA,'BAZA DANYCH'!$T:$T,AF$180,'BAZA DANYCH'!$J:$J,$B184)</f>
        <v>6</v>
      </c>
      <c r="AG184" s="86">
        <f>SUMIFS('BAZA DANYCH'!$AA:$AA,'BAZA DANYCH'!$T:$T,AG$180,'BAZA DANYCH'!$J:$J,$B184)</f>
        <v>0</v>
      </c>
      <c r="AH184" s="86">
        <f>SUMIFS('BAZA DANYCH'!$AA:$AA,'BAZA DANYCH'!$T:$T,AH$180,'BAZA DANYCH'!$J:$J,$B184)</f>
        <v>189</v>
      </c>
      <c r="AI184" s="86">
        <f>SUMIFS('BAZA DANYCH'!$AA:$AA,'BAZA DANYCH'!$T:$T,AI$180,'BAZA DANYCH'!$J:$J,$B184)</f>
        <v>84</v>
      </c>
    </row>
    <row r="185" spans="1:44" x14ac:dyDescent="0.2">
      <c r="B185" s="239" t="str">
        <f>B140</f>
        <v>brak danych</v>
      </c>
      <c r="C185" s="238">
        <f>SUM(D185:S185,T185:AI185,)</f>
        <v>1395</v>
      </c>
      <c r="D185" s="86">
        <f>SUMIFS('BAZA DANYCH'!$AA:$AA,'BAZA DANYCH'!$T:$T,D$180,'BAZA DANYCH'!$J:$J,$B185)</f>
        <v>66</v>
      </c>
      <c r="E185" s="86">
        <f>SUMIFS('BAZA DANYCH'!$AA:$AA,'BAZA DANYCH'!$T:$T,E$180,'BAZA DANYCH'!$J:$J,$B185)</f>
        <v>22</v>
      </c>
      <c r="F185" s="86">
        <f>SUMIFS('BAZA DANYCH'!$AA:$AA,'BAZA DANYCH'!$T:$T,F$180,'BAZA DANYCH'!$J:$J,$B185)</f>
        <v>89</v>
      </c>
      <c r="G185" s="86">
        <f>SUMIFS('BAZA DANYCH'!$AA:$AA,'BAZA DANYCH'!$T:$T,G$180,'BAZA DANYCH'!$J:$J,$B185)</f>
        <v>72</v>
      </c>
      <c r="H185" s="86">
        <f>SUMIFS('BAZA DANYCH'!$AA:$AA,'BAZA DANYCH'!$T:$T,H$180,'BAZA DANYCH'!$J:$J,$B185)</f>
        <v>6</v>
      </c>
      <c r="I185" s="86">
        <f>SUMIFS('BAZA DANYCH'!$AA:$AA,'BAZA DANYCH'!$T:$T,I$180,'BAZA DANYCH'!$J:$J,$B185)</f>
        <v>0</v>
      </c>
      <c r="J185" s="86">
        <f>SUMIFS('BAZA DANYCH'!$AA:$AA,'BAZA DANYCH'!$T:$T,J$180,'BAZA DANYCH'!$J:$J,$B185)</f>
        <v>30</v>
      </c>
      <c r="K185" s="86">
        <f>SUMIFS('BAZA DANYCH'!$AA:$AA,'BAZA DANYCH'!$T:$T,K$180,'BAZA DANYCH'!$J:$J,$B185)</f>
        <v>106</v>
      </c>
      <c r="L185" s="86">
        <f>SUMIFS('BAZA DANYCH'!$AA:$AA,'BAZA DANYCH'!$T:$T,L$180,'BAZA DANYCH'!$J:$J,$B185)</f>
        <v>50</v>
      </c>
      <c r="M185" s="86">
        <f>SUMIFS('BAZA DANYCH'!$AA:$AA,'BAZA DANYCH'!$T:$T,M$180,'BAZA DANYCH'!$J:$J,$B185)</f>
        <v>52</v>
      </c>
      <c r="N185" s="86">
        <f>SUMIFS('BAZA DANYCH'!$AA:$AA,'BAZA DANYCH'!$T:$T,N$180,'BAZA DANYCH'!$J:$J,$B185)</f>
        <v>0</v>
      </c>
      <c r="O185" s="86">
        <f>SUMIFS('BAZA DANYCH'!$AA:$AA,'BAZA DANYCH'!$T:$T,O$180,'BAZA DANYCH'!$J:$J,$B185)</f>
        <v>20</v>
      </c>
      <c r="P185" s="86">
        <f>SUMIFS('BAZA DANYCH'!$AA:$AA,'BAZA DANYCH'!$T:$T,P$180,'BAZA DANYCH'!$J:$J,$B185)</f>
        <v>62</v>
      </c>
      <c r="Q185" s="86">
        <f>SUMIFS('BAZA DANYCH'!$AA:$AA,'BAZA DANYCH'!$T:$T,Q$180,'BAZA DANYCH'!$J:$J,$B185)</f>
        <v>20</v>
      </c>
      <c r="R185" s="86">
        <f>SUMIFS('BAZA DANYCH'!$AA:$AA,'BAZA DANYCH'!$T:$T,R$180,'BAZA DANYCH'!$J:$J,$B185)</f>
        <v>38</v>
      </c>
      <c r="S185" s="86">
        <f>SUMIFS('BAZA DANYCH'!$AA:$AA,'BAZA DANYCH'!$T:$T,S$180,'BAZA DANYCH'!$J:$J,$B185)</f>
        <v>6</v>
      </c>
      <c r="T185" s="86">
        <f>SUMIFS('BAZA DANYCH'!$AA:$AA,'BAZA DANYCH'!$T:$T,T$180,'BAZA DANYCH'!$J:$J,$B185)</f>
        <v>2</v>
      </c>
      <c r="U185" s="86">
        <f>SUMIFS('BAZA DANYCH'!$AA:$AA,'BAZA DANYCH'!$T:$T,U$180,'BAZA DANYCH'!$J:$J,$B185)</f>
        <v>0</v>
      </c>
      <c r="V185" s="86">
        <f>SUMIFS('BAZA DANYCH'!$AA:$AA,'BAZA DANYCH'!$T:$T,V$180,'BAZA DANYCH'!$J:$J,$B185)</f>
        <v>2</v>
      </c>
      <c r="W185" s="86">
        <f>SUMIFS('BAZA DANYCH'!$AA:$AA,'BAZA DANYCH'!$T:$T,W$180,'BAZA DANYCH'!$J:$J,$B185)</f>
        <v>40</v>
      </c>
      <c r="X185" s="86">
        <f>SUMIFS('BAZA DANYCH'!$AA:$AA,'BAZA DANYCH'!$T:$T,X$180,'BAZA DANYCH'!$J:$J,$B185)</f>
        <v>30</v>
      </c>
      <c r="Y185" s="86">
        <f>SUMIFS('BAZA DANYCH'!$AA:$AA,'BAZA DANYCH'!$T:$T,Y$180,'BAZA DANYCH'!$J:$J,$B185)</f>
        <v>0</v>
      </c>
      <c r="Z185" s="86">
        <f>SUMIFS('BAZA DANYCH'!$AA:$AA,'BAZA DANYCH'!$T:$T,Z$180,'BAZA DANYCH'!$J:$J,$B185)</f>
        <v>44</v>
      </c>
      <c r="AA185" s="86">
        <f>SUMIFS('BAZA DANYCH'!$AA:$AA,'BAZA DANYCH'!$T:$T,AA$180,'BAZA DANYCH'!$J:$J,$B185)</f>
        <v>88</v>
      </c>
      <c r="AB185" s="86">
        <f>SUMIFS('BAZA DANYCH'!$AA:$AA,'BAZA DANYCH'!$T:$T,AB$180,'BAZA DANYCH'!$J:$J,$B185)</f>
        <v>58</v>
      </c>
      <c r="AC185" s="86">
        <f>SUMIFS('BAZA DANYCH'!$AA:$AA,'BAZA DANYCH'!$T:$T,AC$180,'BAZA DANYCH'!$J:$J,$B185)</f>
        <v>12</v>
      </c>
      <c r="AD185" s="86">
        <f>SUMIFS('BAZA DANYCH'!$AA:$AA,'BAZA DANYCH'!$T:$T,AD$180,'BAZA DANYCH'!$J:$J,$B185)</f>
        <v>234</v>
      </c>
      <c r="AE185" s="86">
        <f>SUMIFS('BAZA DANYCH'!$AA:$AA,'BAZA DANYCH'!$T:$T,AE$180,'BAZA DANYCH'!$J:$J,$B185)</f>
        <v>14</v>
      </c>
      <c r="AF185" s="86">
        <f>SUMIFS('BAZA DANYCH'!$AA:$AA,'BAZA DANYCH'!$T:$T,AF$180,'BAZA DANYCH'!$J:$J,$B185)</f>
        <v>136</v>
      </c>
      <c r="AG185" s="86">
        <f>SUMIFS('BAZA DANYCH'!$AA:$AA,'BAZA DANYCH'!$T:$T,AG$180,'BAZA DANYCH'!$J:$J,$B185)</f>
        <v>26</v>
      </c>
      <c r="AH185" s="86">
        <f>SUMIFS('BAZA DANYCH'!$AA:$AA,'BAZA DANYCH'!$T:$T,AH$180,'BAZA DANYCH'!$J:$J,$B185)</f>
        <v>12</v>
      </c>
      <c r="AI185" s="86">
        <f>SUMIFS('BAZA DANYCH'!$AA:$AA,'BAZA DANYCH'!$T:$T,AI$180,'BAZA DANYCH'!$J:$J,$B185)</f>
        <v>58</v>
      </c>
    </row>
    <row r="186" spans="1:44" s="76" customFormat="1" x14ac:dyDescent="0.2">
      <c r="A186" s="74"/>
      <c r="B186" s="240" t="str">
        <f>B141</f>
        <v>RAZEM</v>
      </c>
      <c r="C186" s="241">
        <f t="shared" ref="C186:R186" si="15">SUM(C182:C185)</f>
        <v>11385</v>
      </c>
      <c r="D186" s="241">
        <f t="shared" si="15"/>
        <v>322</v>
      </c>
      <c r="E186" s="241">
        <f t="shared" si="15"/>
        <v>202</v>
      </c>
      <c r="F186" s="241">
        <f t="shared" si="15"/>
        <v>496</v>
      </c>
      <c r="G186" s="241">
        <f t="shared" si="15"/>
        <v>370</v>
      </c>
      <c r="H186" s="241">
        <f t="shared" si="15"/>
        <v>330</v>
      </c>
      <c r="I186" s="241">
        <f t="shared" si="15"/>
        <v>486</v>
      </c>
      <c r="J186" s="241">
        <f t="shared" si="15"/>
        <v>340</v>
      </c>
      <c r="K186" s="241">
        <f t="shared" si="15"/>
        <v>285</v>
      </c>
      <c r="L186" s="241">
        <f t="shared" si="15"/>
        <v>186</v>
      </c>
      <c r="M186" s="241">
        <f t="shared" si="15"/>
        <v>292</v>
      </c>
      <c r="N186" s="241">
        <f t="shared" si="15"/>
        <v>340</v>
      </c>
      <c r="O186" s="241">
        <f t="shared" si="15"/>
        <v>384</v>
      </c>
      <c r="P186" s="241">
        <f t="shared" si="15"/>
        <v>328</v>
      </c>
      <c r="Q186" s="241">
        <f t="shared" si="15"/>
        <v>316</v>
      </c>
      <c r="R186" s="241">
        <f t="shared" si="15"/>
        <v>120</v>
      </c>
      <c r="S186" s="241">
        <f t="shared" ref="S186" si="16">SUM(S182:S185)</f>
        <v>132</v>
      </c>
      <c r="T186" s="241">
        <f>SUM(T182:T185)</f>
        <v>280</v>
      </c>
      <c r="U186" s="241">
        <f>SUM(U182:U185)</f>
        <v>262</v>
      </c>
      <c r="V186" s="241">
        <f>SUM(V182:V185)</f>
        <v>768</v>
      </c>
      <c r="W186" s="241">
        <f>SUM(W182:W185)</f>
        <v>306</v>
      </c>
      <c r="X186" s="241">
        <f>SUM(X182:X185)</f>
        <v>472</v>
      </c>
      <c r="Y186" s="241">
        <f t="shared" ref="Y186:AI186" si="17">SUM(Y182:Y185)</f>
        <v>351</v>
      </c>
      <c r="Z186" s="241">
        <f t="shared" si="17"/>
        <v>561</v>
      </c>
      <c r="AA186" s="241">
        <f t="shared" si="17"/>
        <v>330</v>
      </c>
      <c r="AB186" s="241">
        <f t="shared" si="17"/>
        <v>321</v>
      </c>
      <c r="AC186" s="241">
        <f t="shared" si="17"/>
        <v>497</v>
      </c>
      <c r="AD186" s="241">
        <f t="shared" si="17"/>
        <v>792</v>
      </c>
      <c r="AE186" s="241">
        <f t="shared" si="17"/>
        <v>164</v>
      </c>
      <c r="AF186" s="241">
        <f t="shared" si="17"/>
        <v>388</v>
      </c>
      <c r="AG186" s="241">
        <f t="shared" si="17"/>
        <v>128</v>
      </c>
      <c r="AH186" s="241">
        <f t="shared" si="17"/>
        <v>556</v>
      </c>
      <c r="AI186" s="241">
        <f t="shared" si="17"/>
        <v>280</v>
      </c>
    </row>
    <row r="187" spans="1:44" x14ac:dyDescent="0.2">
      <c r="B187" s="93"/>
      <c r="C187" s="78" t="b">
        <f>C186=C141</f>
        <v>1</v>
      </c>
    </row>
    <row r="188" spans="1:44" x14ac:dyDescent="0.2">
      <c r="B188" s="324" t="s">
        <v>140</v>
      </c>
      <c r="C188" s="233" t="str">
        <f>$C$31</f>
        <v>RAZEM</v>
      </c>
      <c r="D188" s="226">
        <f t="shared" ref="D188:AI188" si="18">D180</f>
        <v>0.25</v>
      </c>
      <c r="E188" s="226">
        <f t="shared" si="18"/>
        <v>0.26041666666666669</v>
      </c>
      <c r="F188" s="226">
        <f t="shared" si="18"/>
        <v>0.27083333333333298</v>
      </c>
      <c r="G188" s="226">
        <f t="shared" si="18"/>
        <v>0.28125</v>
      </c>
      <c r="H188" s="226">
        <f t="shared" si="18"/>
        <v>0.29166666666666702</v>
      </c>
      <c r="I188" s="226">
        <f t="shared" si="18"/>
        <v>0.30208333333333298</v>
      </c>
      <c r="J188" s="226">
        <f t="shared" si="18"/>
        <v>0.3125</v>
      </c>
      <c r="K188" s="226">
        <f t="shared" si="18"/>
        <v>0.32291666666666702</v>
      </c>
      <c r="L188" s="226">
        <f t="shared" si="18"/>
        <v>0.33333333333333298</v>
      </c>
      <c r="M188" s="226">
        <f t="shared" si="18"/>
        <v>0.34375</v>
      </c>
      <c r="N188" s="226">
        <f t="shared" si="18"/>
        <v>0.35416666666666702</v>
      </c>
      <c r="O188" s="226">
        <f t="shared" si="18"/>
        <v>0.36458333333333331</v>
      </c>
      <c r="P188" s="226">
        <f t="shared" si="18"/>
        <v>0.375</v>
      </c>
      <c r="Q188" s="226">
        <f t="shared" si="18"/>
        <v>0.38541666666666702</v>
      </c>
      <c r="R188" s="226">
        <f t="shared" si="18"/>
        <v>0.39583333333333331</v>
      </c>
      <c r="S188" s="226">
        <f t="shared" si="18"/>
        <v>0.40625</v>
      </c>
      <c r="T188" s="226">
        <f t="shared" si="18"/>
        <v>0.58333333333333337</v>
      </c>
      <c r="U188" s="226">
        <f t="shared" si="18"/>
        <v>0.59375</v>
      </c>
      <c r="V188" s="226">
        <f t="shared" si="18"/>
        <v>0.60416666666666696</v>
      </c>
      <c r="W188" s="226">
        <f t="shared" si="18"/>
        <v>0.61458333333333337</v>
      </c>
      <c r="X188" s="226">
        <f t="shared" si="18"/>
        <v>0.625</v>
      </c>
      <c r="Y188" s="226">
        <f t="shared" si="18"/>
        <v>0.63541666666666696</v>
      </c>
      <c r="Z188" s="226">
        <f t="shared" si="18"/>
        <v>0.64583333333333337</v>
      </c>
      <c r="AA188" s="226">
        <f t="shared" si="18"/>
        <v>0.65625</v>
      </c>
      <c r="AB188" s="226">
        <f t="shared" si="18"/>
        <v>0.66666666666666696</v>
      </c>
      <c r="AC188" s="226">
        <f t="shared" si="18"/>
        <v>0.67708333333333337</v>
      </c>
      <c r="AD188" s="226">
        <f t="shared" si="18"/>
        <v>0.6875</v>
      </c>
      <c r="AE188" s="226">
        <f t="shared" si="18"/>
        <v>0.69791666666666696</v>
      </c>
      <c r="AF188" s="226">
        <f t="shared" si="18"/>
        <v>0.70833333333333337</v>
      </c>
      <c r="AG188" s="226">
        <f t="shared" si="18"/>
        <v>0.71875</v>
      </c>
      <c r="AH188" s="226">
        <f t="shared" si="18"/>
        <v>0.72916666666666663</v>
      </c>
      <c r="AI188" s="226">
        <f t="shared" si="18"/>
        <v>0.73958333333333337</v>
      </c>
    </row>
    <row r="189" spans="1:44" x14ac:dyDescent="0.2">
      <c r="B189" s="324"/>
      <c r="C189" s="233" t="str">
        <f>$C$31</f>
        <v>RAZEM</v>
      </c>
      <c r="D189" s="226">
        <f t="shared" ref="D189:AI189" si="19">D181</f>
        <v>0.26041666666666669</v>
      </c>
      <c r="E189" s="226">
        <f t="shared" si="19"/>
        <v>0.27083333333333298</v>
      </c>
      <c r="F189" s="226">
        <f t="shared" si="19"/>
        <v>0.28125</v>
      </c>
      <c r="G189" s="226">
        <f t="shared" si="19"/>
        <v>0.29166666666666702</v>
      </c>
      <c r="H189" s="226">
        <f t="shared" si="19"/>
        <v>0.30208333333333298</v>
      </c>
      <c r="I189" s="226">
        <f t="shared" si="19"/>
        <v>0.3125</v>
      </c>
      <c r="J189" s="226">
        <f t="shared" si="19"/>
        <v>0.32291666666666702</v>
      </c>
      <c r="K189" s="226">
        <f t="shared" si="19"/>
        <v>0.33333333333333298</v>
      </c>
      <c r="L189" s="226">
        <f t="shared" si="19"/>
        <v>0.34375</v>
      </c>
      <c r="M189" s="226">
        <f t="shared" si="19"/>
        <v>0.35416666666666702</v>
      </c>
      <c r="N189" s="226">
        <f t="shared" si="19"/>
        <v>0.36458333333333398</v>
      </c>
      <c r="O189" s="226">
        <f t="shared" si="19"/>
        <v>0.375</v>
      </c>
      <c r="P189" s="226">
        <f t="shared" si="19"/>
        <v>0.38541666666666702</v>
      </c>
      <c r="Q189" s="226">
        <f t="shared" si="19"/>
        <v>0.39583333333333398</v>
      </c>
      <c r="R189" s="226">
        <f t="shared" si="19"/>
        <v>0.40625</v>
      </c>
      <c r="S189" s="226">
        <f t="shared" si="19"/>
        <v>0.41666666666666602</v>
      </c>
      <c r="T189" s="226">
        <f t="shared" si="19"/>
        <v>0.593750000000001</v>
      </c>
      <c r="U189" s="226">
        <f t="shared" si="19"/>
        <v>0.60416666666666696</v>
      </c>
      <c r="V189" s="226">
        <f t="shared" si="19"/>
        <v>0.61458333333333404</v>
      </c>
      <c r="W189" s="226">
        <f t="shared" si="19"/>
        <v>0.625000000000001</v>
      </c>
      <c r="X189" s="226">
        <f t="shared" si="19"/>
        <v>0.63541666666666696</v>
      </c>
      <c r="Y189" s="226">
        <f t="shared" si="19"/>
        <v>0.64583333333333404</v>
      </c>
      <c r="Z189" s="226">
        <f t="shared" si="19"/>
        <v>0.656250000000001</v>
      </c>
      <c r="AA189" s="226">
        <f t="shared" si="19"/>
        <v>0.66666666666666696</v>
      </c>
      <c r="AB189" s="226">
        <f t="shared" si="19"/>
        <v>0.67708333333333404</v>
      </c>
      <c r="AC189" s="226">
        <f t="shared" si="19"/>
        <v>0.687500000000001</v>
      </c>
      <c r="AD189" s="226">
        <f t="shared" si="19"/>
        <v>0.69791666666666696</v>
      </c>
      <c r="AE189" s="226">
        <f t="shared" si="19"/>
        <v>0.70833333333333404</v>
      </c>
      <c r="AF189" s="226">
        <f t="shared" si="19"/>
        <v>0.718750000000001</v>
      </c>
      <c r="AG189" s="226">
        <f t="shared" si="19"/>
        <v>0.72916666666666796</v>
      </c>
      <c r="AH189" s="226">
        <f t="shared" si="19"/>
        <v>0.73958333333333404</v>
      </c>
      <c r="AI189" s="226">
        <f t="shared" si="19"/>
        <v>0.750000000000001</v>
      </c>
    </row>
    <row r="190" spans="1:44" ht="25.5" x14ac:dyDescent="0.2">
      <c r="B190" s="239" t="str">
        <f>B145</f>
        <v>przewoźnik obsługujący ruch regionalny</v>
      </c>
      <c r="C190" s="234">
        <f>C182/$C$186</f>
        <v>0.57479139218269648</v>
      </c>
      <c r="D190" s="235">
        <f t="shared" ref="D190:AI190" si="20">D182/D$186</f>
        <v>0.39130434782608697</v>
      </c>
      <c r="E190" s="235">
        <f t="shared" si="20"/>
        <v>0.5643564356435643</v>
      </c>
      <c r="F190" s="235">
        <f t="shared" si="20"/>
        <v>0.73185483870967738</v>
      </c>
      <c r="G190" s="235">
        <f t="shared" si="20"/>
        <v>0.80540540540540539</v>
      </c>
      <c r="H190" s="235">
        <f t="shared" si="20"/>
        <v>0.90909090909090906</v>
      </c>
      <c r="I190" s="235">
        <f t="shared" si="20"/>
        <v>0.61316872427983538</v>
      </c>
      <c r="J190" s="235">
        <f t="shared" si="20"/>
        <v>0.91176470588235292</v>
      </c>
      <c r="K190" s="235">
        <f t="shared" si="20"/>
        <v>0.42807017543859649</v>
      </c>
      <c r="L190" s="235">
        <f t="shared" si="20"/>
        <v>0.5376344086021505</v>
      </c>
      <c r="M190" s="235">
        <f t="shared" si="20"/>
        <v>0.62328767123287676</v>
      </c>
      <c r="N190" s="235">
        <f t="shared" si="20"/>
        <v>0.40588235294117647</v>
      </c>
      <c r="O190" s="235">
        <f t="shared" si="20"/>
        <v>0.76041666666666663</v>
      </c>
      <c r="P190" s="235">
        <f t="shared" si="20"/>
        <v>0.50609756097560976</v>
      </c>
      <c r="Q190" s="235">
        <f t="shared" si="20"/>
        <v>0.42405063291139239</v>
      </c>
      <c r="R190" s="235">
        <f t="shared" si="20"/>
        <v>0.3</v>
      </c>
      <c r="S190" s="235">
        <f t="shared" si="20"/>
        <v>0.90909090909090906</v>
      </c>
      <c r="T190" s="235">
        <f t="shared" si="20"/>
        <v>0.67142857142857137</v>
      </c>
      <c r="U190" s="235">
        <f t="shared" si="20"/>
        <v>0.70229007633587781</v>
      </c>
      <c r="V190" s="235">
        <f t="shared" si="20"/>
        <v>0.79427083333333337</v>
      </c>
      <c r="W190" s="235">
        <f t="shared" si="20"/>
        <v>0.75816993464052285</v>
      </c>
      <c r="X190" s="235">
        <f t="shared" si="20"/>
        <v>0.6652542372881356</v>
      </c>
      <c r="Y190" s="235">
        <f t="shared" si="20"/>
        <v>0.80341880341880345</v>
      </c>
      <c r="Z190" s="235">
        <f t="shared" si="20"/>
        <v>0.58110516934046341</v>
      </c>
      <c r="AA190" s="235">
        <f t="shared" si="20"/>
        <v>0.44242424242424244</v>
      </c>
      <c r="AB190" s="235">
        <f t="shared" si="20"/>
        <v>0.48909657320872274</v>
      </c>
      <c r="AC190" s="235">
        <f t="shared" si="20"/>
        <v>0.21730382293762576</v>
      </c>
      <c r="AD190" s="235">
        <f t="shared" si="20"/>
        <v>0.23232323232323232</v>
      </c>
      <c r="AE190" s="235">
        <f t="shared" si="20"/>
        <v>0.57317073170731703</v>
      </c>
      <c r="AF190" s="235">
        <f t="shared" si="20"/>
        <v>0.46391752577319589</v>
      </c>
      <c r="AG190" s="235">
        <f t="shared" si="20"/>
        <v>0.53125</v>
      </c>
      <c r="AH190" s="235">
        <f t="shared" si="20"/>
        <v>0.43884892086330934</v>
      </c>
      <c r="AI190" s="235">
        <f t="shared" si="20"/>
        <v>0.45714285714285713</v>
      </c>
    </row>
    <row r="191" spans="1:44" ht="25.5" x14ac:dyDescent="0.2">
      <c r="B191" s="239" t="str">
        <f>B146</f>
        <v>przewoźnik autobusów turystycznych</v>
      </c>
      <c r="C191" s="234">
        <f>C183/$C$186</f>
        <v>0.15511638120333773</v>
      </c>
      <c r="D191" s="235">
        <f t="shared" ref="D191:AI191" si="21">D183/D$186</f>
        <v>0.2484472049689441</v>
      </c>
      <c r="E191" s="235">
        <f t="shared" si="21"/>
        <v>0.32673267326732675</v>
      </c>
      <c r="F191" s="235">
        <f t="shared" si="21"/>
        <v>8.8709677419354843E-2</v>
      </c>
      <c r="G191" s="235">
        <f t="shared" si="21"/>
        <v>0</v>
      </c>
      <c r="H191" s="235">
        <f t="shared" si="21"/>
        <v>0</v>
      </c>
      <c r="I191" s="235">
        <f t="shared" si="21"/>
        <v>1.646090534979424E-2</v>
      </c>
      <c r="J191" s="235">
        <f t="shared" si="21"/>
        <v>0</v>
      </c>
      <c r="K191" s="235">
        <f t="shared" si="21"/>
        <v>7.0175438596491224E-2</v>
      </c>
      <c r="L191" s="235">
        <f t="shared" si="21"/>
        <v>0.16129032258064516</v>
      </c>
      <c r="M191" s="235">
        <f t="shared" si="21"/>
        <v>6.8493150684931503E-3</v>
      </c>
      <c r="N191" s="235">
        <f t="shared" si="21"/>
        <v>6.4705882352941183E-2</v>
      </c>
      <c r="O191" s="235">
        <f t="shared" si="21"/>
        <v>0.14583333333333334</v>
      </c>
      <c r="P191" s="235">
        <f t="shared" si="21"/>
        <v>0.20121951219512196</v>
      </c>
      <c r="Q191" s="235">
        <f t="shared" si="21"/>
        <v>0.42405063291139239</v>
      </c>
      <c r="R191" s="235">
        <f t="shared" si="21"/>
        <v>0.1</v>
      </c>
      <c r="S191" s="235">
        <f t="shared" si="21"/>
        <v>0</v>
      </c>
      <c r="T191" s="235">
        <f t="shared" si="21"/>
        <v>3.5714285714285712E-2</v>
      </c>
      <c r="U191" s="235">
        <f t="shared" si="21"/>
        <v>8.3969465648854963E-2</v>
      </c>
      <c r="V191" s="235">
        <f t="shared" si="21"/>
        <v>7.2916666666666671E-2</v>
      </c>
      <c r="W191" s="235">
        <f t="shared" si="21"/>
        <v>1.9607843137254902E-2</v>
      </c>
      <c r="X191" s="235">
        <f t="shared" si="21"/>
        <v>0.19915254237288135</v>
      </c>
      <c r="Y191" s="235">
        <f t="shared" si="21"/>
        <v>0.19658119658119658</v>
      </c>
      <c r="Z191" s="235">
        <f t="shared" si="21"/>
        <v>0.25133689839572193</v>
      </c>
      <c r="AA191" s="235">
        <f t="shared" si="21"/>
        <v>0.16969696969696971</v>
      </c>
      <c r="AB191" s="235">
        <f t="shared" si="21"/>
        <v>0.1557632398753894</v>
      </c>
      <c r="AC191" s="235">
        <f t="shared" si="21"/>
        <v>0.34406438631790742</v>
      </c>
      <c r="AD191" s="235">
        <f t="shared" si="21"/>
        <v>0.40909090909090912</v>
      </c>
      <c r="AE191" s="235">
        <f t="shared" si="21"/>
        <v>3.6585365853658534E-2</v>
      </c>
      <c r="AF191" s="235">
        <f t="shared" si="21"/>
        <v>0.17010309278350516</v>
      </c>
      <c r="AG191" s="235">
        <f t="shared" si="21"/>
        <v>0.265625</v>
      </c>
      <c r="AH191" s="235">
        <f t="shared" si="21"/>
        <v>0.19964028776978418</v>
      </c>
      <c r="AI191" s="235">
        <f t="shared" si="21"/>
        <v>3.5714285714285712E-2</v>
      </c>
    </row>
    <row r="192" spans="1:44" ht="25.5" x14ac:dyDescent="0.2">
      <c r="B192" s="239" t="str">
        <f>B147</f>
        <v>przewoźnik autobusowej komunikacji dalekobieżnej</v>
      </c>
      <c r="C192" s="234">
        <f>C184/$C$186</f>
        <v>0.14756258234519104</v>
      </c>
      <c r="D192" s="235">
        <f t="shared" ref="D192:AI192" si="22">D184/D$186</f>
        <v>0.15527950310559005</v>
      </c>
      <c r="E192" s="235">
        <f t="shared" si="22"/>
        <v>0</v>
      </c>
      <c r="F192" s="235">
        <f t="shared" si="22"/>
        <v>0</v>
      </c>
      <c r="G192" s="235">
        <f t="shared" si="22"/>
        <v>0</v>
      </c>
      <c r="H192" s="235">
        <f t="shared" si="22"/>
        <v>7.2727272727272724E-2</v>
      </c>
      <c r="I192" s="235">
        <f t="shared" si="22"/>
        <v>0.37037037037037035</v>
      </c>
      <c r="J192" s="235">
        <f t="shared" si="22"/>
        <v>0</v>
      </c>
      <c r="K192" s="235">
        <f t="shared" si="22"/>
        <v>0.12982456140350876</v>
      </c>
      <c r="L192" s="235">
        <f t="shared" si="22"/>
        <v>3.2258064516129031E-2</v>
      </c>
      <c r="M192" s="235">
        <f t="shared" si="22"/>
        <v>0.19178082191780821</v>
      </c>
      <c r="N192" s="235">
        <f t="shared" si="22"/>
        <v>0.52941176470588236</v>
      </c>
      <c r="O192" s="235">
        <f t="shared" si="22"/>
        <v>4.1666666666666664E-2</v>
      </c>
      <c r="P192" s="235">
        <f t="shared" si="22"/>
        <v>0.10365853658536585</v>
      </c>
      <c r="Q192" s="235">
        <f t="shared" si="22"/>
        <v>8.8607594936708861E-2</v>
      </c>
      <c r="R192" s="235">
        <f t="shared" si="22"/>
        <v>0.28333333333333333</v>
      </c>
      <c r="S192" s="235">
        <f t="shared" si="22"/>
        <v>4.5454545454545456E-2</v>
      </c>
      <c r="T192" s="235">
        <f t="shared" si="22"/>
        <v>0.2857142857142857</v>
      </c>
      <c r="U192" s="235">
        <f t="shared" si="22"/>
        <v>0.21374045801526717</v>
      </c>
      <c r="V192" s="235">
        <f t="shared" si="22"/>
        <v>0.13020833333333334</v>
      </c>
      <c r="W192" s="235">
        <f t="shared" si="22"/>
        <v>9.1503267973856203E-2</v>
      </c>
      <c r="X192" s="235">
        <f t="shared" si="22"/>
        <v>7.2033898305084748E-2</v>
      </c>
      <c r="Y192" s="235">
        <f t="shared" si="22"/>
        <v>0</v>
      </c>
      <c r="Z192" s="235">
        <f t="shared" si="22"/>
        <v>8.9126559714795009E-2</v>
      </c>
      <c r="AA192" s="235">
        <f t="shared" si="22"/>
        <v>0.12121212121212122</v>
      </c>
      <c r="AB192" s="235">
        <f t="shared" si="22"/>
        <v>0.17445482866043613</v>
      </c>
      <c r="AC192" s="235">
        <f t="shared" si="22"/>
        <v>0.41448692152917505</v>
      </c>
      <c r="AD192" s="235">
        <f t="shared" si="22"/>
        <v>6.3131313131313135E-2</v>
      </c>
      <c r="AE192" s="235">
        <f t="shared" si="22"/>
        <v>0.3048780487804878</v>
      </c>
      <c r="AF192" s="235">
        <f t="shared" si="22"/>
        <v>1.5463917525773196E-2</v>
      </c>
      <c r="AG192" s="235">
        <f t="shared" si="22"/>
        <v>0</v>
      </c>
      <c r="AH192" s="235">
        <f t="shared" si="22"/>
        <v>0.33992805755395683</v>
      </c>
      <c r="AI192" s="235">
        <f t="shared" si="22"/>
        <v>0.3</v>
      </c>
    </row>
    <row r="193" spans="1:43" x14ac:dyDescent="0.2">
      <c r="B193" s="239" t="str">
        <f>B148</f>
        <v>brak danych</v>
      </c>
      <c r="C193" s="234">
        <f>C185/$C$186</f>
        <v>0.1225296442687747</v>
      </c>
      <c r="D193" s="235">
        <f t="shared" ref="D193:AI193" si="23">D185/D$186</f>
        <v>0.20496894409937888</v>
      </c>
      <c r="E193" s="235">
        <f t="shared" si="23"/>
        <v>0.10891089108910891</v>
      </c>
      <c r="F193" s="235">
        <f t="shared" si="23"/>
        <v>0.17943548387096775</v>
      </c>
      <c r="G193" s="235">
        <f t="shared" si="23"/>
        <v>0.19459459459459461</v>
      </c>
      <c r="H193" s="235">
        <f t="shared" si="23"/>
        <v>1.8181818181818181E-2</v>
      </c>
      <c r="I193" s="235">
        <f t="shared" si="23"/>
        <v>0</v>
      </c>
      <c r="J193" s="235">
        <f t="shared" si="23"/>
        <v>8.8235294117647065E-2</v>
      </c>
      <c r="K193" s="235">
        <f t="shared" si="23"/>
        <v>0.3719298245614035</v>
      </c>
      <c r="L193" s="235">
        <f t="shared" si="23"/>
        <v>0.26881720430107525</v>
      </c>
      <c r="M193" s="235">
        <f t="shared" si="23"/>
        <v>0.17808219178082191</v>
      </c>
      <c r="N193" s="235">
        <f t="shared" si="23"/>
        <v>0</v>
      </c>
      <c r="O193" s="235">
        <f t="shared" si="23"/>
        <v>5.2083333333333336E-2</v>
      </c>
      <c r="P193" s="235">
        <f t="shared" si="23"/>
        <v>0.18902439024390244</v>
      </c>
      <c r="Q193" s="235">
        <f t="shared" si="23"/>
        <v>6.3291139240506333E-2</v>
      </c>
      <c r="R193" s="235">
        <f t="shared" si="23"/>
        <v>0.31666666666666665</v>
      </c>
      <c r="S193" s="235">
        <f t="shared" si="23"/>
        <v>4.5454545454545456E-2</v>
      </c>
      <c r="T193" s="235">
        <f t="shared" si="23"/>
        <v>7.1428571428571426E-3</v>
      </c>
      <c r="U193" s="235">
        <f t="shared" si="23"/>
        <v>0</v>
      </c>
      <c r="V193" s="235">
        <f t="shared" si="23"/>
        <v>2.6041666666666665E-3</v>
      </c>
      <c r="W193" s="235">
        <f t="shared" si="23"/>
        <v>0.13071895424836602</v>
      </c>
      <c r="X193" s="235">
        <f t="shared" si="23"/>
        <v>6.3559322033898302E-2</v>
      </c>
      <c r="Y193" s="235">
        <f t="shared" si="23"/>
        <v>0</v>
      </c>
      <c r="Z193" s="235">
        <f t="shared" si="23"/>
        <v>7.8431372549019607E-2</v>
      </c>
      <c r="AA193" s="235">
        <f t="shared" si="23"/>
        <v>0.26666666666666666</v>
      </c>
      <c r="AB193" s="235">
        <f t="shared" si="23"/>
        <v>0.18068535825545171</v>
      </c>
      <c r="AC193" s="235">
        <f t="shared" si="23"/>
        <v>2.4144869215291749E-2</v>
      </c>
      <c r="AD193" s="235">
        <f t="shared" si="23"/>
        <v>0.29545454545454547</v>
      </c>
      <c r="AE193" s="235">
        <f t="shared" si="23"/>
        <v>8.5365853658536592E-2</v>
      </c>
      <c r="AF193" s="235">
        <f t="shared" si="23"/>
        <v>0.35051546391752575</v>
      </c>
      <c r="AG193" s="235">
        <f t="shared" si="23"/>
        <v>0.203125</v>
      </c>
      <c r="AH193" s="235">
        <f t="shared" si="23"/>
        <v>2.1582733812949641E-2</v>
      </c>
      <c r="AI193" s="235">
        <f t="shared" si="23"/>
        <v>0.20714285714285716</v>
      </c>
    </row>
    <row r="194" spans="1:43" x14ac:dyDescent="0.2">
      <c r="B194" s="240" t="str">
        <f>B149</f>
        <v>RAZEM</v>
      </c>
      <c r="C194" s="242">
        <f t="shared" ref="C194:AI194" si="24">SUM(C190:C193)</f>
        <v>0.99999999999999989</v>
      </c>
      <c r="D194" s="243">
        <f t="shared" si="24"/>
        <v>1</v>
      </c>
      <c r="E194" s="243">
        <f t="shared" si="24"/>
        <v>0.99999999999999989</v>
      </c>
      <c r="F194" s="243">
        <f t="shared" si="24"/>
        <v>1</v>
      </c>
      <c r="G194" s="243">
        <f t="shared" si="24"/>
        <v>1</v>
      </c>
      <c r="H194" s="243">
        <f t="shared" si="24"/>
        <v>1</v>
      </c>
      <c r="I194" s="243">
        <f t="shared" si="24"/>
        <v>1</v>
      </c>
      <c r="J194" s="243">
        <f t="shared" si="24"/>
        <v>1</v>
      </c>
      <c r="K194" s="243">
        <f t="shared" si="24"/>
        <v>1</v>
      </c>
      <c r="L194" s="243">
        <f t="shared" si="24"/>
        <v>0.99999999999999989</v>
      </c>
      <c r="M194" s="243">
        <f t="shared" si="24"/>
        <v>1</v>
      </c>
      <c r="N194" s="243">
        <f t="shared" si="24"/>
        <v>1</v>
      </c>
      <c r="O194" s="243">
        <f t="shared" si="24"/>
        <v>1</v>
      </c>
      <c r="P194" s="243">
        <f t="shared" si="24"/>
        <v>1</v>
      </c>
      <c r="Q194" s="243">
        <f t="shared" si="24"/>
        <v>1</v>
      </c>
      <c r="R194" s="243">
        <f t="shared" si="24"/>
        <v>1</v>
      </c>
      <c r="S194" s="243">
        <f t="shared" si="24"/>
        <v>0.99999999999999989</v>
      </c>
      <c r="T194" s="243">
        <f t="shared" si="24"/>
        <v>0.99999999999999989</v>
      </c>
      <c r="U194" s="243">
        <f t="shared" si="24"/>
        <v>1</v>
      </c>
      <c r="V194" s="243">
        <f t="shared" si="24"/>
        <v>1</v>
      </c>
      <c r="W194" s="243">
        <f t="shared" si="24"/>
        <v>1</v>
      </c>
      <c r="X194" s="243">
        <f t="shared" si="24"/>
        <v>1</v>
      </c>
      <c r="Y194" s="243">
        <f t="shared" si="24"/>
        <v>1</v>
      </c>
      <c r="Z194" s="243">
        <f t="shared" si="24"/>
        <v>1</v>
      </c>
      <c r="AA194" s="243">
        <f t="shared" si="24"/>
        <v>1</v>
      </c>
      <c r="AB194" s="243">
        <f t="shared" si="24"/>
        <v>1</v>
      </c>
      <c r="AC194" s="243">
        <f t="shared" si="24"/>
        <v>1</v>
      </c>
      <c r="AD194" s="243">
        <f t="shared" si="24"/>
        <v>1</v>
      </c>
      <c r="AE194" s="243">
        <f t="shared" si="24"/>
        <v>0.99999999999999989</v>
      </c>
      <c r="AF194" s="243">
        <f t="shared" si="24"/>
        <v>0.99999999999999989</v>
      </c>
      <c r="AG194" s="243">
        <f t="shared" si="24"/>
        <v>1</v>
      </c>
      <c r="AH194" s="243">
        <f t="shared" si="24"/>
        <v>1</v>
      </c>
      <c r="AI194" s="243">
        <f t="shared" si="24"/>
        <v>1</v>
      </c>
    </row>
    <row r="195" spans="1:43" x14ac:dyDescent="0.2">
      <c r="B195" s="244"/>
      <c r="C195" s="198"/>
      <c r="D195" s="198"/>
      <c r="E195" s="198"/>
      <c r="F195" s="198"/>
      <c r="G195" s="198"/>
      <c r="H195" s="198"/>
      <c r="I195" s="198"/>
      <c r="J195" s="198"/>
      <c r="K195" s="198"/>
      <c r="L195" s="198"/>
      <c r="M195" s="198"/>
      <c r="N195" s="198"/>
      <c r="O195" s="198"/>
      <c r="P195" s="198"/>
      <c r="Q195" s="198"/>
      <c r="R195" s="198"/>
      <c r="S195" s="198"/>
      <c r="T195" s="198"/>
      <c r="U195" s="198"/>
      <c r="V195" s="198"/>
      <c r="W195" s="198"/>
      <c r="X195" s="198"/>
      <c r="Y195" s="198"/>
      <c r="Z195" s="198"/>
      <c r="AA195" s="198"/>
      <c r="AB195" s="198"/>
      <c r="AC195" s="198"/>
      <c r="AD195" s="198"/>
      <c r="AE195" s="198"/>
      <c r="AF195" s="198"/>
      <c r="AG195" s="198"/>
      <c r="AH195" s="198"/>
      <c r="AI195" s="198"/>
      <c r="AJ195" s="198"/>
      <c r="AK195" s="198"/>
      <c r="AL195" s="198"/>
      <c r="AM195" s="198"/>
      <c r="AN195" s="198"/>
      <c r="AO195" s="198"/>
      <c r="AP195" s="198"/>
      <c r="AQ195" s="198"/>
    </row>
    <row r="196" spans="1:43" s="248" customFormat="1" x14ac:dyDescent="0.2">
      <c r="A196" s="245" t="s">
        <v>151</v>
      </c>
      <c r="B196" s="246"/>
      <c r="C196" s="247"/>
      <c r="D196" s="247"/>
      <c r="E196" s="247"/>
      <c r="F196" s="247"/>
      <c r="G196" s="247"/>
      <c r="H196" s="247"/>
      <c r="I196" s="247"/>
      <c r="J196" s="247"/>
      <c r="K196" s="246"/>
      <c r="L196" s="246"/>
      <c r="M196" s="246"/>
      <c r="N196" s="246"/>
      <c r="O196" s="246"/>
      <c r="P196" s="246"/>
      <c r="Q196" s="246"/>
      <c r="R196" s="246"/>
      <c r="S196" s="246"/>
      <c r="T196" s="246"/>
      <c r="U196" s="246"/>
      <c r="V196" s="246"/>
      <c r="W196" s="246"/>
      <c r="X196" s="246"/>
      <c r="Y196" s="246"/>
      <c r="Z196" s="246"/>
      <c r="AA196" s="246"/>
      <c r="AB196" s="246"/>
      <c r="AC196" s="107"/>
      <c r="AD196" s="107"/>
      <c r="AE196" s="107"/>
      <c r="AF196" s="107"/>
      <c r="AG196" s="107"/>
      <c r="AH196" s="107"/>
      <c r="AI196" s="107"/>
      <c r="AJ196" s="107"/>
      <c r="AK196" s="107"/>
      <c r="AL196" s="107"/>
      <c r="AM196" s="107"/>
      <c r="AN196" s="107"/>
      <c r="AO196" s="107"/>
      <c r="AP196" s="107"/>
      <c r="AQ196" s="107"/>
    </row>
    <row r="197" spans="1:43" ht="14.25" x14ac:dyDescent="0.2">
      <c r="A197" s="114" t="s">
        <v>162</v>
      </c>
      <c r="B197" s="89"/>
      <c r="C197" s="91"/>
      <c r="D197" s="91"/>
      <c r="E197" s="91"/>
      <c r="F197" s="91"/>
      <c r="G197" s="91"/>
      <c r="H197" s="91"/>
      <c r="I197" s="91"/>
      <c r="J197" s="91"/>
      <c r="K197" s="89"/>
      <c r="L197" s="89"/>
      <c r="M197" s="89"/>
      <c r="N197" s="89"/>
      <c r="O197" s="89"/>
      <c r="P197" s="89"/>
      <c r="Q197" s="89"/>
      <c r="R197" s="89"/>
      <c r="S197" s="89"/>
      <c r="T197" s="89"/>
      <c r="U197" s="89"/>
      <c r="V197" s="89"/>
      <c r="W197" s="89"/>
      <c r="X197" s="89"/>
      <c r="Y197" s="89"/>
      <c r="Z197" s="89"/>
      <c r="AA197" s="89"/>
      <c r="AB197" s="89"/>
      <c r="AC197" s="107"/>
      <c r="AD197" s="107"/>
      <c r="AE197" s="107"/>
      <c r="AF197" s="107"/>
      <c r="AG197" s="107"/>
      <c r="AH197" s="107"/>
      <c r="AI197" s="107"/>
      <c r="AJ197" s="107"/>
      <c r="AK197" s="107"/>
      <c r="AL197" s="107"/>
      <c r="AM197" s="107"/>
      <c r="AN197" s="107"/>
      <c r="AO197" s="107"/>
      <c r="AP197" s="107"/>
      <c r="AQ197" s="107"/>
    </row>
    <row r="198" spans="1:43" x14ac:dyDescent="0.2">
      <c r="B198" s="4"/>
      <c r="C198" s="78"/>
      <c r="D198" s="78"/>
      <c r="E198" s="78"/>
      <c r="F198" s="78"/>
      <c r="G198" s="78"/>
      <c r="H198" s="78"/>
      <c r="I198" s="78"/>
      <c r="J198" s="78"/>
      <c r="S198" s="107"/>
      <c r="T198" s="107"/>
      <c r="U198" s="107"/>
      <c r="V198" s="107"/>
      <c r="W198" s="107"/>
    </row>
    <row r="199" spans="1:43" x14ac:dyDescent="0.2">
      <c r="A199" s="325" t="s">
        <v>624</v>
      </c>
      <c r="B199" s="325" t="s">
        <v>385</v>
      </c>
      <c r="C199" s="323" t="s">
        <v>1</v>
      </c>
      <c r="D199" s="233" t="str">
        <f>$C$31</f>
        <v>RAZEM</v>
      </c>
      <c r="E199" s="72">
        <v>0.25</v>
      </c>
      <c r="F199" s="72">
        <v>0.29166666666666669</v>
      </c>
      <c r="G199" s="72">
        <v>0.33333333333333331</v>
      </c>
      <c r="H199" s="72">
        <v>0.375</v>
      </c>
      <c r="I199" s="72">
        <v>0.58333333333333337</v>
      </c>
      <c r="J199" s="72">
        <v>0.625</v>
      </c>
      <c r="K199" s="72">
        <v>0.66666666666666663</v>
      </c>
      <c r="L199" s="72">
        <v>0.70833333333333337</v>
      </c>
      <c r="O199" s="107"/>
      <c r="P199" s="104"/>
      <c r="Q199" s="104"/>
      <c r="R199" s="104"/>
      <c r="S199" s="104"/>
      <c r="T199" s="107"/>
      <c r="U199" s="107"/>
      <c r="V199" s="107"/>
      <c r="W199" s="107"/>
      <c r="X199" s="104"/>
      <c r="Y199" s="104"/>
      <c r="Z199" s="104"/>
      <c r="AA199" s="104"/>
      <c r="AB199" s="104"/>
      <c r="AC199" s="104"/>
      <c r="AD199" s="107"/>
    </row>
    <row r="200" spans="1:43" ht="15.6" customHeight="1" x14ac:dyDescent="0.2">
      <c r="A200" s="325"/>
      <c r="B200" s="325"/>
      <c r="C200" s="323"/>
      <c r="D200" s="233" t="str">
        <f>$C$31</f>
        <v>RAZEM</v>
      </c>
      <c r="E200" s="72">
        <v>0.29166666666666669</v>
      </c>
      <c r="F200" s="72">
        <v>0.33333333333333331</v>
      </c>
      <c r="G200" s="72">
        <v>0.375</v>
      </c>
      <c r="H200" s="72">
        <v>0.41666666666666669</v>
      </c>
      <c r="I200" s="72">
        <v>0.625</v>
      </c>
      <c r="J200" s="72">
        <v>0.66666666666666663</v>
      </c>
      <c r="K200" s="72">
        <v>0.70833333333333337</v>
      </c>
      <c r="L200" s="72">
        <v>0.75</v>
      </c>
      <c r="O200" s="107"/>
      <c r="P200" s="104"/>
      <c r="Q200" s="104"/>
      <c r="R200" s="104"/>
      <c r="S200" s="104"/>
      <c r="T200" s="107"/>
      <c r="U200" s="107"/>
      <c r="V200" s="107"/>
      <c r="W200" s="107"/>
      <c r="X200" s="104"/>
      <c r="Y200" s="104"/>
      <c r="Z200" s="104"/>
      <c r="AA200" s="104"/>
      <c r="AB200" s="104"/>
      <c r="AC200" s="104"/>
      <c r="AD200" s="107"/>
    </row>
    <row r="201" spans="1:43" ht="15" x14ac:dyDescent="0.25">
      <c r="A201" s="28" t="s">
        <v>173</v>
      </c>
      <c r="B201" s="51" t="s">
        <v>174</v>
      </c>
      <c r="C201" s="49" t="s">
        <v>135</v>
      </c>
      <c r="D201" s="238">
        <f t="shared" ref="D201:D232" si="25">SUM(E201:H201,I201:L201,)</f>
        <v>58</v>
      </c>
      <c r="E201" s="86">
        <f>SUMIFS('BAZA DANYCH'!$AA:$AA,'BAZA DANYCH'!$U:$U,E$199,'BAZA DANYCH'!$K:$K,$C201,'BAZA DANYCH'!$A:$A,$A201,'BAZA DANYCH'!$F:$F,STATYSTYKI!$B201)</f>
        <v>6</v>
      </c>
      <c r="F201" s="86">
        <f>SUMIFS('BAZA DANYCH'!$AA:$AA,'BAZA DANYCH'!$U:$U,F$199,'BAZA DANYCH'!$K:$K,$C201,'BAZA DANYCH'!$A:$A,$A201,'BAZA DANYCH'!$F:$F,STATYSTYKI!$B201)</f>
        <v>34</v>
      </c>
      <c r="G201" s="86">
        <f>SUMIFS('BAZA DANYCH'!$AA:$AA,'BAZA DANYCH'!$U:$U,G$199,'BAZA DANYCH'!$K:$K,$C201,'BAZA DANYCH'!$A:$A,$A201,'BAZA DANYCH'!$F:$F,STATYSTYKI!$B201)</f>
        <v>0</v>
      </c>
      <c r="H201" s="86">
        <f>SUMIFS('BAZA DANYCH'!$AA:$AA,'BAZA DANYCH'!$U:$U,H$199,'BAZA DANYCH'!$K:$K,$C201,'BAZA DANYCH'!$A:$A,$A201,'BAZA DANYCH'!$F:$F,STATYSTYKI!$B201)</f>
        <v>0</v>
      </c>
      <c r="I201" s="86">
        <f>SUMIFS('BAZA DANYCH'!$AA:$AA,'BAZA DANYCH'!$U:$U,I$199,'BAZA DANYCH'!$K:$K,$C201,'BAZA DANYCH'!$A:$A,$A201,'BAZA DANYCH'!$F:$F,STATYSTYKI!$B201)</f>
        <v>6</v>
      </c>
      <c r="J201" s="86">
        <f>SUMIFS('BAZA DANYCH'!$AA:$AA,'BAZA DANYCH'!$U:$U,J$199,'BAZA DANYCH'!$K:$K,$C201,'BAZA DANYCH'!$A:$A,$A201,'BAZA DANYCH'!$F:$F,STATYSTYKI!$B201)</f>
        <v>12</v>
      </c>
      <c r="K201" s="86">
        <f>SUMIFS('BAZA DANYCH'!$AA:$AA,'BAZA DANYCH'!$U:$U,K$199,'BAZA DANYCH'!$K:$K,$C201,'BAZA DANYCH'!$A:$A,$A201,'BAZA DANYCH'!$F:$F,STATYSTYKI!$B201)</f>
        <v>0</v>
      </c>
      <c r="L201" s="86">
        <f>SUMIFS('BAZA DANYCH'!$AA:$AA,'BAZA DANYCH'!$U:$U,L$199,'BAZA DANYCH'!$K:$K,$C201,'BAZA DANYCH'!$A:$A,$A201,'BAZA DANYCH'!$F:$F,STATYSTYKI!$B201)</f>
        <v>0</v>
      </c>
      <c r="O201" s="107"/>
      <c r="P201" s="207"/>
      <c r="Q201" s="228"/>
      <c r="R201" s="207"/>
      <c r="S201" s="207"/>
      <c r="T201" s="107"/>
      <c r="U201" s="107"/>
      <c r="V201" s="107"/>
      <c r="W201" s="107"/>
      <c r="X201" s="229"/>
      <c r="Y201" s="229"/>
      <c r="Z201" s="229"/>
      <c r="AA201" s="229"/>
      <c r="AB201" s="229"/>
      <c r="AC201" s="229"/>
      <c r="AD201" s="107"/>
    </row>
    <row r="202" spans="1:43" ht="15" x14ac:dyDescent="0.25">
      <c r="A202" s="28" t="s">
        <v>173</v>
      </c>
      <c r="B202" s="51" t="s">
        <v>174</v>
      </c>
      <c r="C202" s="253" t="s">
        <v>170</v>
      </c>
      <c r="D202" s="238">
        <f t="shared" si="25"/>
        <v>4</v>
      </c>
      <c r="E202" s="86">
        <f>SUMIFS('BAZA DANYCH'!$AA:$AA,'BAZA DANYCH'!$U:$U,E$199,'BAZA DANYCH'!$K:$K,$C202,'BAZA DANYCH'!$A:$A,$A202,'BAZA DANYCH'!$F:$F,STATYSTYKI!$B202)</f>
        <v>0</v>
      </c>
      <c r="F202" s="86">
        <f>SUMIFS('BAZA DANYCH'!$AA:$AA,'BAZA DANYCH'!$U:$U,F$199,'BAZA DANYCH'!$K:$K,$C202,'BAZA DANYCH'!$A:$A,$A202,'BAZA DANYCH'!$F:$F,STATYSTYKI!$B202)</f>
        <v>2</v>
      </c>
      <c r="G202" s="86">
        <f>SUMIFS('BAZA DANYCH'!$AA:$AA,'BAZA DANYCH'!$U:$U,G$199,'BAZA DANYCH'!$K:$K,$C202,'BAZA DANYCH'!$A:$A,$A202,'BAZA DANYCH'!$F:$F,STATYSTYKI!$B202)</f>
        <v>0</v>
      </c>
      <c r="H202" s="86">
        <f>SUMIFS('BAZA DANYCH'!$AA:$AA,'BAZA DANYCH'!$U:$U,H$199,'BAZA DANYCH'!$K:$K,$C202,'BAZA DANYCH'!$A:$A,$A202,'BAZA DANYCH'!$F:$F,STATYSTYKI!$B202)</f>
        <v>0</v>
      </c>
      <c r="I202" s="86">
        <f>SUMIFS('BAZA DANYCH'!$AA:$AA,'BAZA DANYCH'!$U:$U,I$199,'BAZA DANYCH'!$K:$K,$C202,'BAZA DANYCH'!$A:$A,$A202,'BAZA DANYCH'!$F:$F,STATYSTYKI!$B202)</f>
        <v>2</v>
      </c>
      <c r="J202" s="86">
        <f>SUMIFS('BAZA DANYCH'!$AA:$AA,'BAZA DANYCH'!$U:$U,J$199,'BAZA DANYCH'!$K:$K,$C202,'BAZA DANYCH'!$A:$A,$A202,'BAZA DANYCH'!$F:$F,STATYSTYKI!$B202)</f>
        <v>0</v>
      </c>
      <c r="K202" s="86">
        <f>SUMIFS('BAZA DANYCH'!$AA:$AA,'BAZA DANYCH'!$U:$U,K$199,'BAZA DANYCH'!$K:$K,$C202,'BAZA DANYCH'!$A:$A,$A202,'BAZA DANYCH'!$F:$F,STATYSTYKI!$B202)</f>
        <v>0</v>
      </c>
      <c r="L202" s="86">
        <f>SUMIFS('BAZA DANYCH'!$AA:$AA,'BAZA DANYCH'!$U:$U,L$199,'BAZA DANYCH'!$K:$K,$C202,'BAZA DANYCH'!$A:$A,$A202,'BAZA DANYCH'!$F:$F,STATYSTYKI!$B202)</f>
        <v>0</v>
      </c>
      <c r="O202" s="107"/>
      <c r="P202" s="207"/>
      <c r="Q202" s="228"/>
      <c r="R202" s="207"/>
      <c r="S202" s="207"/>
      <c r="T202" s="107"/>
      <c r="U202" s="107"/>
      <c r="V202" s="107"/>
      <c r="W202" s="107"/>
      <c r="X202" s="229"/>
      <c r="Y202" s="229"/>
      <c r="Z202" s="229"/>
      <c r="AA202" s="229"/>
      <c r="AB202" s="229"/>
      <c r="AC202" s="229"/>
      <c r="AD202" s="107"/>
    </row>
    <row r="203" spans="1:43" ht="15" x14ac:dyDescent="0.25">
      <c r="A203" s="28" t="s">
        <v>178</v>
      </c>
      <c r="B203" s="98" t="s">
        <v>179</v>
      </c>
      <c r="C203" s="254" t="s">
        <v>180</v>
      </c>
      <c r="D203" s="238">
        <f t="shared" si="25"/>
        <v>66</v>
      </c>
      <c r="E203" s="86">
        <f>SUMIFS('BAZA DANYCH'!$AA:$AA,'BAZA DANYCH'!$U:$U,E$199,'BAZA DANYCH'!$K:$K,$C203,'BAZA DANYCH'!$A:$A,$A203,'BAZA DANYCH'!$F:$F,STATYSTYKI!$B203)</f>
        <v>6</v>
      </c>
      <c r="F203" s="86">
        <f>SUMIFS('BAZA DANYCH'!$AA:$AA,'BAZA DANYCH'!$U:$U,F$199,'BAZA DANYCH'!$K:$K,$C203,'BAZA DANYCH'!$A:$A,$A203,'BAZA DANYCH'!$F:$F,STATYSTYKI!$B203)</f>
        <v>12</v>
      </c>
      <c r="G203" s="86">
        <f>SUMIFS('BAZA DANYCH'!$AA:$AA,'BAZA DANYCH'!$U:$U,G$199,'BAZA DANYCH'!$K:$K,$C203,'BAZA DANYCH'!$A:$A,$A203,'BAZA DANYCH'!$F:$F,STATYSTYKI!$B203)</f>
        <v>0</v>
      </c>
      <c r="H203" s="86">
        <f>SUMIFS('BAZA DANYCH'!$AA:$AA,'BAZA DANYCH'!$U:$U,H$199,'BAZA DANYCH'!$K:$K,$C203,'BAZA DANYCH'!$A:$A,$A203,'BAZA DANYCH'!$F:$F,STATYSTYKI!$B203)</f>
        <v>0</v>
      </c>
      <c r="I203" s="86">
        <f>SUMIFS('BAZA DANYCH'!$AA:$AA,'BAZA DANYCH'!$U:$U,I$199,'BAZA DANYCH'!$K:$K,$C203,'BAZA DANYCH'!$A:$A,$A203,'BAZA DANYCH'!$F:$F,STATYSTYKI!$B203)</f>
        <v>42</v>
      </c>
      <c r="J203" s="86">
        <f>SUMIFS('BAZA DANYCH'!$AA:$AA,'BAZA DANYCH'!$U:$U,J$199,'BAZA DANYCH'!$K:$K,$C203,'BAZA DANYCH'!$A:$A,$A203,'BAZA DANYCH'!$F:$F,STATYSTYKI!$B203)</f>
        <v>6</v>
      </c>
      <c r="K203" s="86">
        <f>SUMIFS('BAZA DANYCH'!$AA:$AA,'BAZA DANYCH'!$U:$U,K$199,'BAZA DANYCH'!$K:$K,$C203,'BAZA DANYCH'!$A:$A,$A203,'BAZA DANYCH'!$F:$F,STATYSTYKI!$B203)</f>
        <v>0</v>
      </c>
      <c r="L203" s="86">
        <f>SUMIFS('BAZA DANYCH'!$AA:$AA,'BAZA DANYCH'!$U:$U,L$199,'BAZA DANYCH'!$K:$K,$C203,'BAZA DANYCH'!$A:$A,$A203,'BAZA DANYCH'!$F:$F,STATYSTYKI!$B203)</f>
        <v>0</v>
      </c>
      <c r="O203" s="107"/>
      <c r="P203" s="207"/>
      <c r="Q203" s="228"/>
      <c r="R203" s="207"/>
      <c r="S203" s="207"/>
      <c r="T203" s="107"/>
      <c r="U203" s="107"/>
      <c r="V203" s="107"/>
      <c r="W203" s="107"/>
      <c r="X203" s="229"/>
      <c r="Y203" s="229"/>
      <c r="Z203" s="229"/>
      <c r="AA203" s="229"/>
      <c r="AB203" s="229"/>
      <c r="AC203" s="229"/>
      <c r="AD203" s="107"/>
    </row>
    <row r="204" spans="1:43" ht="15" x14ac:dyDescent="0.25">
      <c r="A204" s="28" t="s">
        <v>178</v>
      </c>
      <c r="B204" s="98" t="s">
        <v>179</v>
      </c>
      <c r="C204" s="253" t="s">
        <v>170</v>
      </c>
      <c r="D204" s="238">
        <f t="shared" si="25"/>
        <v>36</v>
      </c>
      <c r="E204" s="86">
        <f>SUMIFS('BAZA DANYCH'!$AA:$AA,'BAZA DANYCH'!$U:$U,E$199,'BAZA DANYCH'!$K:$K,$C204,'BAZA DANYCH'!$A:$A,$A204,'BAZA DANYCH'!$F:$F,STATYSTYKI!$B204)</f>
        <v>8</v>
      </c>
      <c r="F204" s="86">
        <f>SUMIFS('BAZA DANYCH'!$AA:$AA,'BAZA DANYCH'!$U:$U,F$199,'BAZA DANYCH'!$K:$K,$C204,'BAZA DANYCH'!$A:$A,$A204,'BAZA DANYCH'!$F:$F,STATYSTYKI!$B204)</f>
        <v>0</v>
      </c>
      <c r="G204" s="86">
        <f>SUMIFS('BAZA DANYCH'!$AA:$AA,'BAZA DANYCH'!$U:$U,G$199,'BAZA DANYCH'!$K:$K,$C204,'BAZA DANYCH'!$A:$A,$A204,'BAZA DANYCH'!$F:$F,STATYSTYKI!$B204)</f>
        <v>0</v>
      </c>
      <c r="H204" s="86">
        <f>SUMIFS('BAZA DANYCH'!$AA:$AA,'BAZA DANYCH'!$U:$U,H$199,'BAZA DANYCH'!$K:$K,$C204,'BAZA DANYCH'!$A:$A,$A204,'BAZA DANYCH'!$F:$F,STATYSTYKI!$B204)</f>
        <v>0</v>
      </c>
      <c r="I204" s="86">
        <f>SUMIFS('BAZA DANYCH'!$AA:$AA,'BAZA DANYCH'!$U:$U,I$199,'BAZA DANYCH'!$K:$K,$C204,'BAZA DANYCH'!$A:$A,$A204,'BAZA DANYCH'!$F:$F,STATYSTYKI!$B204)</f>
        <v>28</v>
      </c>
      <c r="J204" s="86">
        <f>SUMIFS('BAZA DANYCH'!$AA:$AA,'BAZA DANYCH'!$U:$U,J$199,'BAZA DANYCH'!$K:$K,$C204,'BAZA DANYCH'!$A:$A,$A204,'BAZA DANYCH'!$F:$F,STATYSTYKI!$B204)</f>
        <v>0</v>
      </c>
      <c r="K204" s="86">
        <f>SUMIFS('BAZA DANYCH'!$AA:$AA,'BAZA DANYCH'!$U:$U,K$199,'BAZA DANYCH'!$K:$K,$C204,'BAZA DANYCH'!$A:$A,$A204,'BAZA DANYCH'!$F:$F,STATYSTYKI!$B204)</f>
        <v>0</v>
      </c>
      <c r="L204" s="86">
        <f>SUMIFS('BAZA DANYCH'!$AA:$AA,'BAZA DANYCH'!$U:$U,L$199,'BAZA DANYCH'!$K:$K,$C204,'BAZA DANYCH'!$A:$A,$A204,'BAZA DANYCH'!$F:$F,STATYSTYKI!$B204)</f>
        <v>0</v>
      </c>
      <c r="O204" s="107"/>
      <c r="P204" s="207"/>
      <c r="Q204" s="228"/>
      <c r="R204" s="207"/>
      <c r="S204" s="207"/>
      <c r="T204" s="107"/>
      <c r="U204" s="107"/>
      <c r="V204" s="107"/>
      <c r="W204" s="107"/>
      <c r="X204" s="229"/>
      <c r="Y204" s="229"/>
      <c r="Z204" s="229"/>
      <c r="AA204" s="229"/>
      <c r="AB204" s="229"/>
      <c r="AC204" s="229"/>
      <c r="AD204" s="107"/>
    </row>
    <row r="205" spans="1:43" ht="15" x14ac:dyDescent="0.25">
      <c r="A205" s="28" t="s">
        <v>178</v>
      </c>
      <c r="B205" s="98" t="s">
        <v>179</v>
      </c>
      <c r="C205" s="254" t="s">
        <v>168</v>
      </c>
      <c r="D205" s="238">
        <f t="shared" si="25"/>
        <v>158</v>
      </c>
      <c r="E205" s="86">
        <f>SUMIFS('BAZA DANYCH'!$AA:$AA,'BAZA DANYCH'!$U:$U,E$199,'BAZA DANYCH'!$K:$K,$C205,'BAZA DANYCH'!$A:$A,$A205,'BAZA DANYCH'!$F:$F,STATYSTYKI!$B205)</f>
        <v>28</v>
      </c>
      <c r="F205" s="86">
        <f>SUMIFS('BAZA DANYCH'!$AA:$AA,'BAZA DANYCH'!$U:$U,F$199,'BAZA DANYCH'!$K:$K,$C205,'BAZA DANYCH'!$A:$A,$A205,'BAZA DANYCH'!$F:$F,STATYSTYKI!$B205)</f>
        <v>14</v>
      </c>
      <c r="G205" s="86">
        <f>SUMIFS('BAZA DANYCH'!$AA:$AA,'BAZA DANYCH'!$U:$U,G$199,'BAZA DANYCH'!$K:$K,$C205,'BAZA DANYCH'!$A:$A,$A205,'BAZA DANYCH'!$F:$F,STATYSTYKI!$B205)</f>
        <v>10</v>
      </c>
      <c r="H205" s="86">
        <f>SUMIFS('BAZA DANYCH'!$AA:$AA,'BAZA DANYCH'!$U:$U,H$199,'BAZA DANYCH'!$K:$K,$C205,'BAZA DANYCH'!$A:$A,$A205,'BAZA DANYCH'!$F:$F,STATYSTYKI!$B205)</f>
        <v>28</v>
      </c>
      <c r="I205" s="86">
        <f>SUMIFS('BAZA DANYCH'!$AA:$AA,'BAZA DANYCH'!$U:$U,I$199,'BAZA DANYCH'!$K:$K,$C205,'BAZA DANYCH'!$A:$A,$A205,'BAZA DANYCH'!$F:$F,STATYSTYKI!$B205)</f>
        <v>6</v>
      </c>
      <c r="J205" s="86">
        <f>SUMIFS('BAZA DANYCH'!$AA:$AA,'BAZA DANYCH'!$U:$U,J$199,'BAZA DANYCH'!$K:$K,$C205,'BAZA DANYCH'!$A:$A,$A205,'BAZA DANYCH'!$F:$F,STATYSTYKI!$B205)</f>
        <v>36</v>
      </c>
      <c r="K205" s="86">
        <f>SUMIFS('BAZA DANYCH'!$AA:$AA,'BAZA DANYCH'!$U:$U,K$199,'BAZA DANYCH'!$K:$K,$C205,'BAZA DANYCH'!$A:$A,$A205,'BAZA DANYCH'!$F:$F,STATYSTYKI!$B205)</f>
        <v>12</v>
      </c>
      <c r="L205" s="86">
        <f>SUMIFS('BAZA DANYCH'!$AA:$AA,'BAZA DANYCH'!$U:$U,L$199,'BAZA DANYCH'!$K:$K,$C205,'BAZA DANYCH'!$A:$A,$A205,'BAZA DANYCH'!$F:$F,STATYSTYKI!$B205)</f>
        <v>24</v>
      </c>
      <c r="O205" s="107"/>
      <c r="P205" s="207"/>
      <c r="Q205" s="228"/>
      <c r="R205" s="207"/>
      <c r="S205" s="207"/>
      <c r="T205" s="107"/>
      <c r="U205" s="107"/>
      <c r="V205" s="107"/>
      <c r="W205" s="107"/>
      <c r="X205" s="229"/>
      <c r="Y205" s="229"/>
      <c r="Z205" s="229"/>
      <c r="AA205" s="229"/>
      <c r="AB205" s="229"/>
      <c r="AC205" s="229"/>
      <c r="AD205" s="107"/>
    </row>
    <row r="206" spans="1:43" ht="15" x14ac:dyDescent="0.25">
      <c r="A206" s="28" t="s">
        <v>178</v>
      </c>
      <c r="B206" s="98" t="s">
        <v>179</v>
      </c>
      <c r="C206" s="98" t="s">
        <v>185</v>
      </c>
      <c r="D206" s="238">
        <f t="shared" si="25"/>
        <v>0</v>
      </c>
      <c r="E206" s="86">
        <f>SUMIFS('BAZA DANYCH'!$AA:$AA,'BAZA DANYCH'!$U:$U,E$199,'BAZA DANYCH'!$K:$K,$C206,'BAZA DANYCH'!$A:$A,$A206,'BAZA DANYCH'!$F:$F,STATYSTYKI!$B206)</f>
        <v>0</v>
      </c>
      <c r="F206" s="86">
        <f>SUMIFS('BAZA DANYCH'!$AA:$AA,'BAZA DANYCH'!$U:$U,F$199,'BAZA DANYCH'!$K:$K,$C206,'BAZA DANYCH'!$A:$A,$A206,'BAZA DANYCH'!$F:$F,STATYSTYKI!$B206)</f>
        <v>0</v>
      </c>
      <c r="G206" s="86">
        <f>SUMIFS('BAZA DANYCH'!$AA:$AA,'BAZA DANYCH'!$U:$U,G$199,'BAZA DANYCH'!$K:$K,$C206,'BAZA DANYCH'!$A:$A,$A206,'BAZA DANYCH'!$F:$F,STATYSTYKI!$B206)</f>
        <v>0</v>
      </c>
      <c r="H206" s="86">
        <f>SUMIFS('BAZA DANYCH'!$AA:$AA,'BAZA DANYCH'!$U:$U,H$199,'BAZA DANYCH'!$K:$K,$C206,'BAZA DANYCH'!$A:$A,$A206,'BAZA DANYCH'!$F:$F,STATYSTYKI!$B206)</f>
        <v>0</v>
      </c>
      <c r="I206" s="86">
        <f>SUMIFS('BAZA DANYCH'!$AA:$AA,'BAZA DANYCH'!$U:$U,I$199,'BAZA DANYCH'!$K:$K,$C206,'BAZA DANYCH'!$A:$A,$A206,'BAZA DANYCH'!$F:$F,STATYSTYKI!$B206)</f>
        <v>0</v>
      </c>
      <c r="J206" s="86">
        <f>SUMIFS('BAZA DANYCH'!$AA:$AA,'BAZA DANYCH'!$U:$U,J$199,'BAZA DANYCH'!$K:$K,$C206,'BAZA DANYCH'!$A:$A,$A206,'BAZA DANYCH'!$F:$F,STATYSTYKI!$B206)</f>
        <v>0</v>
      </c>
      <c r="K206" s="86">
        <f>SUMIFS('BAZA DANYCH'!$AA:$AA,'BAZA DANYCH'!$U:$U,K$199,'BAZA DANYCH'!$K:$K,$C206,'BAZA DANYCH'!$A:$A,$A206,'BAZA DANYCH'!$F:$F,STATYSTYKI!$B206)</f>
        <v>0</v>
      </c>
      <c r="L206" s="86">
        <f>SUMIFS('BAZA DANYCH'!$AA:$AA,'BAZA DANYCH'!$U:$U,L$199,'BAZA DANYCH'!$K:$K,$C206,'BAZA DANYCH'!$A:$A,$A206,'BAZA DANYCH'!$F:$F,STATYSTYKI!$B206)</f>
        <v>0</v>
      </c>
      <c r="O206" s="107"/>
      <c r="P206" s="207"/>
      <c r="Q206" s="228"/>
      <c r="R206" s="207"/>
      <c r="S206" s="207"/>
      <c r="T206" s="107"/>
      <c r="U206" s="107"/>
      <c r="V206" s="107"/>
      <c r="W206" s="107"/>
      <c r="X206" s="229"/>
      <c r="Y206" s="229"/>
      <c r="Z206" s="229"/>
      <c r="AA206" s="229"/>
      <c r="AB206" s="229"/>
      <c r="AC206" s="229"/>
      <c r="AD206" s="107"/>
    </row>
    <row r="207" spans="1:43" ht="15" x14ac:dyDescent="0.25">
      <c r="A207" s="28" t="s">
        <v>178</v>
      </c>
      <c r="B207" s="98" t="s">
        <v>179</v>
      </c>
      <c r="C207" s="254" t="s">
        <v>158</v>
      </c>
      <c r="D207" s="238">
        <f t="shared" si="25"/>
        <v>2</v>
      </c>
      <c r="E207" s="86">
        <f>SUMIFS('BAZA DANYCH'!$AA:$AA,'BAZA DANYCH'!$U:$U,E$199,'BAZA DANYCH'!$K:$K,$C207,'BAZA DANYCH'!$A:$A,$A207,'BAZA DANYCH'!$F:$F,STATYSTYKI!$B207)</f>
        <v>0</v>
      </c>
      <c r="F207" s="86">
        <f>SUMIFS('BAZA DANYCH'!$AA:$AA,'BAZA DANYCH'!$U:$U,F$199,'BAZA DANYCH'!$K:$K,$C207,'BAZA DANYCH'!$A:$A,$A207,'BAZA DANYCH'!$F:$F,STATYSTYKI!$B207)</f>
        <v>0</v>
      </c>
      <c r="G207" s="86">
        <f>SUMIFS('BAZA DANYCH'!$AA:$AA,'BAZA DANYCH'!$U:$U,G$199,'BAZA DANYCH'!$K:$K,$C207,'BAZA DANYCH'!$A:$A,$A207,'BAZA DANYCH'!$F:$F,STATYSTYKI!$B207)</f>
        <v>0</v>
      </c>
      <c r="H207" s="86">
        <f>SUMIFS('BAZA DANYCH'!$AA:$AA,'BAZA DANYCH'!$U:$U,H$199,'BAZA DANYCH'!$K:$K,$C207,'BAZA DANYCH'!$A:$A,$A207,'BAZA DANYCH'!$F:$F,STATYSTYKI!$B207)</f>
        <v>0</v>
      </c>
      <c r="I207" s="86">
        <f>SUMIFS('BAZA DANYCH'!$AA:$AA,'BAZA DANYCH'!$U:$U,I$199,'BAZA DANYCH'!$K:$K,$C207,'BAZA DANYCH'!$A:$A,$A207,'BAZA DANYCH'!$F:$F,STATYSTYKI!$B207)</f>
        <v>0</v>
      </c>
      <c r="J207" s="86">
        <f>SUMIFS('BAZA DANYCH'!$AA:$AA,'BAZA DANYCH'!$U:$U,J$199,'BAZA DANYCH'!$K:$K,$C207,'BAZA DANYCH'!$A:$A,$A207,'BAZA DANYCH'!$F:$F,STATYSTYKI!$B207)</f>
        <v>0</v>
      </c>
      <c r="K207" s="86">
        <f>SUMIFS('BAZA DANYCH'!$AA:$AA,'BAZA DANYCH'!$U:$U,K$199,'BAZA DANYCH'!$K:$K,$C207,'BAZA DANYCH'!$A:$A,$A207,'BAZA DANYCH'!$F:$F,STATYSTYKI!$B207)</f>
        <v>0</v>
      </c>
      <c r="L207" s="86">
        <f>SUMIFS('BAZA DANYCH'!$AA:$AA,'BAZA DANYCH'!$U:$U,L$199,'BAZA DANYCH'!$K:$K,$C207,'BAZA DANYCH'!$A:$A,$A207,'BAZA DANYCH'!$F:$F,STATYSTYKI!$B207)</f>
        <v>2</v>
      </c>
      <c r="O207" s="107"/>
      <c r="P207" s="207"/>
      <c r="Q207" s="228"/>
      <c r="R207" s="207"/>
      <c r="S207" s="207"/>
      <c r="T207" s="107"/>
      <c r="U207" s="107"/>
      <c r="V207" s="107"/>
      <c r="W207" s="107"/>
      <c r="X207" s="229"/>
      <c r="Y207" s="229"/>
      <c r="Z207" s="229"/>
      <c r="AA207" s="229"/>
      <c r="AB207" s="229"/>
      <c r="AC207" s="229"/>
      <c r="AD207" s="107"/>
    </row>
    <row r="208" spans="1:43" ht="15" x14ac:dyDescent="0.25">
      <c r="A208" s="28" t="s">
        <v>178</v>
      </c>
      <c r="B208" s="98" t="s">
        <v>179</v>
      </c>
      <c r="C208" s="98" t="s">
        <v>186</v>
      </c>
      <c r="D208" s="238">
        <f t="shared" si="25"/>
        <v>6</v>
      </c>
      <c r="E208" s="86">
        <f>SUMIFS('BAZA DANYCH'!$AA:$AA,'BAZA DANYCH'!$U:$U,E$199,'BAZA DANYCH'!$K:$K,$C208,'BAZA DANYCH'!$A:$A,$A208,'BAZA DANYCH'!$F:$F,STATYSTYKI!$B208)</f>
        <v>0</v>
      </c>
      <c r="F208" s="86">
        <f>SUMIFS('BAZA DANYCH'!$AA:$AA,'BAZA DANYCH'!$U:$U,F$199,'BAZA DANYCH'!$K:$K,$C208,'BAZA DANYCH'!$A:$A,$A208,'BAZA DANYCH'!$F:$F,STATYSTYKI!$B208)</f>
        <v>0</v>
      </c>
      <c r="G208" s="86">
        <f>SUMIFS('BAZA DANYCH'!$AA:$AA,'BAZA DANYCH'!$U:$U,G$199,'BAZA DANYCH'!$K:$K,$C208,'BAZA DANYCH'!$A:$A,$A208,'BAZA DANYCH'!$F:$F,STATYSTYKI!$B208)</f>
        <v>0</v>
      </c>
      <c r="H208" s="86">
        <f>SUMIFS('BAZA DANYCH'!$AA:$AA,'BAZA DANYCH'!$U:$U,H$199,'BAZA DANYCH'!$K:$K,$C208,'BAZA DANYCH'!$A:$A,$A208,'BAZA DANYCH'!$F:$F,STATYSTYKI!$B208)</f>
        <v>0</v>
      </c>
      <c r="I208" s="86">
        <f>SUMIFS('BAZA DANYCH'!$AA:$AA,'BAZA DANYCH'!$U:$U,I$199,'BAZA DANYCH'!$K:$K,$C208,'BAZA DANYCH'!$A:$A,$A208,'BAZA DANYCH'!$F:$F,STATYSTYKI!$B208)</f>
        <v>0</v>
      </c>
      <c r="J208" s="86">
        <f>SUMIFS('BAZA DANYCH'!$AA:$AA,'BAZA DANYCH'!$U:$U,J$199,'BAZA DANYCH'!$K:$K,$C208,'BAZA DANYCH'!$A:$A,$A208,'BAZA DANYCH'!$F:$F,STATYSTYKI!$B208)</f>
        <v>0</v>
      </c>
      <c r="K208" s="86">
        <f>SUMIFS('BAZA DANYCH'!$AA:$AA,'BAZA DANYCH'!$U:$U,K$199,'BAZA DANYCH'!$K:$K,$C208,'BAZA DANYCH'!$A:$A,$A208,'BAZA DANYCH'!$F:$F,STATYSTYKI!$B208)</f>
        <v>0</v>
      </c>
      <c r="L208" s="86">
        <f>SUMIFS('BAZA DANYCH'!$AA:$AA,'BAZA DANYCH'!$U:$U,L$199,'BAZA DANYCH'!$K:$K,$C208,'BAZA DANYCH'!$A:$A,$A208,'BAZA DANYCH'!$F:$F,STATYSTYKI!$B208)</f>
        <v>6</v>
      </c>
      <c r="O208" s="107"/>
      <c r="P208" s="207"/>
      <c r="Q208" s="228"/>
      <c r="R208" s="207"/>
      <c r="S208" s="207"/>
      <c r="T208" s="107"/>
      <c r="U208" s="107"/>
      <c r="V208" s="107"/>
      <c r="W208" s="107"/>
      <c r="X208" s="229"/>
      <c r="Y208" s="229"/>
      <c r="Z208" s="229"/>
      <c r="AA208" s="229"/>
      <c r="AB208" s="229"/>
      <c r="AC208" s="229"/>
      <c r="AD208" s="107"/>
    </row>
    <row r="209" spans="1:30" ht="15" x14ac:dyDescent="0.25">
      <c r="A209" s="28" t="s">
        <v>178</v>
      </c>
      <c r="B209" s="51" t="s">
        <v>187</v>
      </c>
      <c r="C209" s="51" t="s">
        <v>188</v>
      </c>
      <c r="D209" s="238">
        <f t="shared" si="25"/>
        <v>56</v>
      </c>
      <c r="E209" s="86">
        <f>SUMIFS('BAZA DANYCH'!$AA:$AA,'BAZA DANYCH'!$U:$U,E$199,'BAZA DANYCH'!$K:$K,$C209,'BAZA DANYCH'!$A:$A,$A209,'BAZA DANYCH'!$F:$F,STATYSTYKI!$B209)</f>
        <v>0</v>
      </c>
      <c r="F209" s="86">
        <f>SUMIFS('BAZA DANYCH'!$AA:$AA,'BAZA DANYCH'!$U:$U,F$199,'BAZA DANYCH'!$K:$K,$C209,'BAZA DANYCH'!$A:$A,$A209,'BAZA DANYCH'!$F:$F,STATYSTYKI!$B209)</f>
        <v>28</v>
      </c>
      <c r="G209" s="86">
        <f>SUMIFS('BAZA DANYCH'!$AA:$AA,'BAZA DANYCH'!$U:$U,G$199,'BAZA DANYCH'!$K:$K,$C209,'BAZA DANYCH'!$A:$A,$A209,'BAZA DANYCH'!$F:$F,STATYSTYKI!$B209)</f>
        <v>0</v>
      </c>
      <c r="H209" s="86">
        <f>SUMIFS('BAZA DANYCH'!$AA:$AA,'BAZA DANYCH'!$U:$U,H$199,'BAZA DANYCH'!$K:$K,$C209,'BAZA DANYCH'!$A:$A,$A209,'BAZA DANYCH'!$F:$F,STATYSTYKI!$B209)</f>
        <v>0</v>
      </c>
      <c r="I209" s="86">
        <f>SUMIFS('BAZA DANYCH'!$AA:$AA,'BAZA DANYCH'!$U:$U,I$199,'BAZA DANYCH'!$K:$K,$C209,'BAZA DANYCH'!$A:$A,$A209,'BAZA DANYCH'!$F:$F,STATYSTYKI!$B209)</f>
        <v>0</v>
      </c>
      <c r="J209" s="86">
        <f>SUMIFS('BAZA DANYCH'!$AA:$AA,'BAZA DANYCH'!$U:$U,J$199,'BAZA DANYCH'!$K:$K,$C209,'BAZA DANYCH'!$A:$A,$A209,'BAZA DANYCH'!$F:$F,STATYSTYKI!$B209)</f>
        <v>28</v>
      </c>
      <c r="K209" s="86">
        <f>SUMIFS('BAZA DANYCH'!$AA:$AA,'BAZA DANYCH'!$U:$U,K$199,'BAZA DANYCH'!$K:$K,$C209,'BAZA DANYCH'!$A:$A,$A209,'BAZA DANYCH'!$F:$F,STATYSTYKI!$B209)</f>
        <v>0</v>
      </c>
      <c r="L209" s="86">
        <f>SUMIFS('BAZA DANYCH'!$AA:$AA,'BAZA DANYCH'!$U:$U,L$199,'BAZA DANYCH'!$K:$K,$C209,'BAZA DANYCH'!$A:$A,$A209,'BAZA DANYCH'!$F:$F,STATYSTYKI!$B209)</f>
        <v>0</v>
      </c>
      <c r="O209" s="107"/>
      <c r="P209" s="207"/>
      <c r="Q209" s="228"/>
      <c r="R209" s="207"/>
      <c r="S209" s="207"/>
      <c r="T209" s="107"/>
      <c r="U209" s="107"/>
      <c r="V209" s="107"/>
      <c r="W209" s="107"/>
      <c r="X209" s="229"/>
      <c r="Y209" s="229"/>
      <c r="Z209" s="229"/>
      <c r="AA209" s="229"/>
      <c r="AB209" s="229"/>
      <c r="AC209" s="229"/>
      <c r="AD209" s="107"/>
    </row>
    <row r="210" spans="1:30" ht="15" x14ac:dyDescent="0.25">
      <c r="A210" s="28" t="s">
        <v>178</v>
      </c>
      <c r="B210" s="51" t="s">
        <v>187</v>
      </c>
      <c r="C210" s="254" t="s">
        <v>180</v>
      </c>
      <c r="D210" s="238">
        <f t="shared" si="25"/>
        <v>164</v>
      </c>
      <c r="E210" s="86">
        <f>SUMIFS('BAZA DANYCH'!$AA:$AA,'BAZA DANYCH'!$U:$U,E$199,'BAZA DANYCH'!$K:$K,$C210,'BAZA DANYCH'!$A:$A,$A210,'BAZA DANYCH'!$F:$F,STATYSTYKI!$B210)</f>
        <v>0</v>
      </c>
      <c r="F210" s="86">
        <f>SUMIFS('BAZA DANYCH'!$AA:$AA,'BAZA DANYCH'!$U:$U,F$199,'BAZA DANYCH'!$K:$K,$C210,'BAZA DANYCH'!$A:$A,$A210,'BAZA DANYCH'!$F:$F,STATYSTYKI!$B210)</f>
        <v>20</v>
      </c>
      <c r="G210" s="86">
        <f>SUMIFS('BAZA DANYCH'!$AA:$AA,'BAZA DANYCH'!$U:$U,G$199,'BAZA DANYCH'!$K:$K,$C210,'BAZA DANYCH'!$A:$A,$A210,'BAZA DANYCH'!$F:$F,STATYSTYKI!$B210)</f>
        <v>0</v>
      </c>
      <c r="H210" s="86">
        <f>SUMIFS('BAZA DANYCH'!$AA:$AA,'BAZA DANYCH'!$U:$U,H$199,'BAZA DANYCH'!$K:$K,$C210,'BAZA DANYCH'!$A:$A,$A210,'BAZA DANYCH'!$F:$F,STATYSTYKI!$B210)</f>
        <v>10</v>
      </c>
      <c r="I210" s="86">
        <f>SUMIFS('BAZA DANYCH'!$AA:$AA,'BAZA DANYCH'!$U:$U,I$199,'BAZA DANYCH'!$K:$K,$C210,'BAZA DANYCH'!$A:$A,$A210,'BAZA DANYCH'!$F:$F,STATYSTYKI!$B210)</f>
        <v>50</v>
      </c>
      <c r="J210" s="86">
        <f>SUMIFS('BAZA DANYCH'!$AA:$AA,'BAZA DANYCH'!$U:$U,J$199,'BAZA DANYCH'!$K:$K,$C210,'BAZA DANYCH'!$A:$A,$A210,'BAZA DANYCH'!$F:$F,STATYSTYKI!$B210)</f>
        <v>76</v>
      </c>
      <c r="K210" s="86">
        <f>SUMIFS('BAZA DANYCH'!$AA:$AA,'BAZA DANYCH'!$U:$U,K$199,'BAZA DANYCH'!$K:$K,$C210,'BAZA DANYCH'!$A:$A,$A210,'BAZA DANYCH'!$F:$F,STATYSTYKI!$B210)</f>
        <v>8</v>
      </c>
      <c r="L210" s="86">
        <f>SUMIFS('BAZA DANYCH'!$AA:$AA,'BAZA DANYCH'!$U:$U,L$199,'BAZA DANYCH'!$K:$K,$C210,'BAZA DANYCH'!$A:$A,$A210,'BAZA DANYCH'!$F:$F,STATYSTYKI!$B210)</f>
        <v>0</v>
      </c>
      <c r="O210" s="107"/>
      <c r="P210" s="207"/>
      <c r="Q210" s="228"/>
      <c r="R210" s="207"/>
      <c r="S210" s="207"/>
      <c r="T210" s="107"/>
      <c r="U210" s="107"/>
      <c r="V210" s="107"/>
      <c r="W210" s="107"/>
      <c r="X210" s="229"/>
      <c r="Y210" s="229"/>
      <c r="Z210" s="229"/>
      <c r="AA210" s="229"/>
      <c r="AB210" s="229"/>
      <c r="AC210" s="229"/>
      <c r="AD210" s="107"/>
    </row>
    <row r="211" spans="1:30" ht="15" x14ac:dyDescent="0.25">
      <c r="A211" s="28" t="s">
        <v>178</v>
      </c>
      <c r="B211" s="51" t="s">
        <v>187</v>
      </c>
      <c r="C211" s="51" t="s">
        <v>190</v>
      </c>
      <c r="D211" s="238">
        <f t="shared" si="25"/>
        <v>0</v>
      </c>
      <c r="E211" s="86">
        <f>SUMIFS('BAZA DANYCH'!$AA:$AA,'BAZA DANYCH'!$U:$U,E$199,'BAZA DANYCH'!$K:$K,$C211,'BAZA DANYCH'!$A:$A,$A211,'BAZA DANYCH'!$F:$F,STATYSTYKI!$B211)</f>
        <v>0</v>
      </c>
      <c r="F211" s="86">
        <f>SUMIFS('BAZA DANYCH'!$AA:$AA,'BAZA DANYCH'!$U:$U,F$199,'BAZA DANYCH'!$K:$K,$C211,'BAZA DANYCH'!$A:$A,$A211,'BAZA DANYCH'!$F:$F,STATYSTYKI!$B211)</f>
        <v>0</v>
      </c>
      <c r="G211" s="86">
        <f>SUMIFS('BAZA DANYCH'!$AA:$AA,'BAZA DANYCH'!$U:$U,G$199,'BAZA DANYCH'!$K:$K,$C211,'BAZA DANYCH'!$A:$A,$A211,'BAZA DANYCH'!$F:$F,STATYSTYKI!$B211)</f>
        <v>0</v>
      </c>
      <c r="H211" s="86">
        <f>SUMIFS('BAZA DANYCH'!$AA:$AA,'BAZA DANYCH'!$U:$U,H$199,'BAZA DANYCH'!$K:$K,$C211,'BAZA DANYCH'!$A:$A,$A211,'BAZA DANYCH'!$F:$F,STATYSTYKI!$B211)</f>
        <v>0</v>
      </c>
      <c r="I211" s="86">
        <f>SUMIFS('BAZA DANYCH'!$AA:$AA,'BAZA DANYCH'!$U:$U,I$199,'BAZA DANYCH'!$K:$K,$C211,'BAZA DANYCH'!$A:$A,$A211,'BAZA DANYCH'!$F:$F,STATYSTYKI!$B211)</f>
        <v>0</v>
      </c>
      <c r="J211" s="86">
        <f>SUMIFS('BAZA DANYCH'!$AA:$AA,'BAZA DANYCH'!$U:$U,J$199,'BAZA DANYCH'!$K:$K,$C211,'BAZA DANYCH'!$A:$A,$A211,'BAZA DANYCH'!$F:$F,STATYSTYKI!$B211)</f>
        <v>0</v>
      </c>
      <c r="K211" s="86">
        <f>SUMIFS('BAZA DANYCH'!$AA:$AA,'BAZA DANYCH'!$U:$U,K$199,'BAZA DANYCH'!$K:$K,$C211,'BAZA DANYCH'!$A:$A,$A211,'BAZA DANYCH'!$F:$F,STATYSTYKI!$B211)</f>
        <v>0</v>
      </c>
      <c r="L211" s="86">
        <f>SUMIFS('BAZA DANYCH'!$AA:$AA,'BAZA DANYCH'!$U:$U,L$199,'BAZA DANYCH'!$K:$K,$C211,'BAZA DANYCH'!$A:$A,$A211,'BAZA DANYCH'!$F:$F,STATYSTYKI!$B211)</f>
        <v>0</v>
      </c>
      <c r="O211" s="107"/>
      <c r="P211" s="207"/>
      <c r="Q211" s="228"/>
      <c r="R211" s="207"/>
      <c r="S211" s="207"/>
      <c r="T211" s="107"/>
      <c r="U211" s="107"/>
      <c r="V211" s="107"/>
      <c r="W211" s="107"/>
      <c r="X211" s="229"/>
      <c r="Y211" s="229"/>
      <c r="Z211" s="229"/>
      <c r="AA211" s="229"/>
      <c r="AB211" s="229"/>
      <c r="AC211" s="229"/>
      <c r="AD211" s="107"/>
    </row>
    <row r="212" spans="1:30" ht="15" x14ac:dyDescent="0.25">
      <c r="A212" s="28" t="s">
        <v>178</v>
      </c>
      <c r="B212" s="51" t="s">
        <v>187</v>
      </c>
      <c r="C212" s="254" t="s">
        <v>158</v>
      </c>
      <c r="D212" s="238">
        <f t="shared" si="25"/>
        <v>38</v>
      </c>
      <c r="E212" s="86">
        <f>SUMIFS('BAZA DANYCH'!$AA:$AA,'BAZA DANYCH'!$U:$U,E$199,'BAZA DANYCH'!$K:$K,$C212,'BAZA DANYCH'!$A:$A,$A212,'BAZA DANYCH'!$F:$F,STATYSTYKI!$B212)</f>
        <v>0</v>
      </c>
      <c r="F212" s="86">
        <f>SUMIFS('BAZA DANYCH'!$AA:$AA,'BAZA DANYCH'!$U:$U,F$199,'BAZA DANYCH'!$K:$K,$C212,'BAZA DANYCH'!$A:$A,$A212,'BAZA DANYCH'!$F:$F,STATYSTYKI!$B212)</f>
        <v>0</v>
      </c>
      <c r="G212" s="86">
        <f>SUMIFS('BAZA DANYCH'!$AA:$AA,'BAZA DANYCH'!$U:$U,G$199,'BAZA DANYCH'!$K:$K,$C212,'BAZA DANYCH'!$A:$A,$A212,'BAZA DANYCH'!$F:$F,STATYSTYKI!$B212)</f>
        <v>0</v>
      </c>
      <c r="H212" s="86">
        <f>SUMIFS('BAZA DANYCH'!$AA:$AA,'BAZA DANYCH'!$U:$U,H$199,'BAZA DANYCH'!$K:$K,$C212,'BAZA DANYCH'!$A:$A,$A212,'BAZA DANYCH'!$F:$F,STATYSTYKI!$B212)</f>
        <v>28</v>
      </c>
      <c r="I212" s="86">
        <f>SUMIFS('BAZA DANYCH'!$AA:$AA,'BAZA DANYCH'!$U:$U,I$199,'BAZA DANYCH'!$K:$K,$C212,'BAZA DANYCH'!$A:$A,$A212,'BAZA DANYCH'!$F:$F,STATYSTYKI!$B212)</f>
        <v>0</v>
      </c>
      <c r="J212" s="86">
        <f>SUMIFS('BAZA DANYCH'!$AA:$AA,'BAZA DANYCH'!$U:$U,J$199,'BAZA DANYCH'!$K:$K,$C212,'BAZA DANYCH'!$A:$A,$A212,'BAZA DANYCH'!$F:$F,STATYSTYKI!$B212)</f>
        <v>10</v>
      </c>
      <c r="K212" s="86">
        <f>SUMIFS('BAZA DANYCH'!$AA:$AA,'BAZA DANYCH'!$U:$U,K$199,'BAZA DANYCH'!$K:$K,$C212,'BAZA DANYCH'!$A:$A,$A212,'BAZA DANYCH'!$F:$F,STATYSTYKI!$B212)</f>
        <v>0</v>
      </c>
      <c r="L212" s="86">
        <f>SUMIFS('BAZA DANYCH'!$AA:$AA,'BAZA DANYCH'!$U:$U,L$199,'BAZA DANYCH'!$K:$K,$C212,'BAZA DANYCH'!$A:$A,$A212,'BAZA DANYCH'!$F:$F,STATYSTYKI!$B212)</f>
        <v>0</v>
      </c>
      <c r="O212" s="107"/>
      <c r="P212" s="207"/>
      <c r="Q212" s="228"/>
      <c r="R212" s="207"/>
      <c r="S212" s="207"/>
      <c r="T212" s="107"/>
      <c r="U212" s="107"/>
      <c r="V212" s="107"/>
      <c r="W212" s="107"/>
      <c r="X212" s="229"/>
      <c r="Y212" s="229"/>
      <c r="Z212" s="229"/>
      <c r="AA212" s="229"/>
      <c r="AB212" s="229"/>
      <c r="AC212" s="229"/>
      <c r="AD212" s="107"/>
    </row>
    <row r="213" spans="1:30" ht="15" x14ac:dyDescent="0.25">
      <c r="A213" s="28" t="s">
        <v>178</v>
      </c>
      <c r="B213" s="51" t="s">
        <v>187</v>
      </c>
      <c r="C213" s="51" t="s">
        <v>194</v>
      </c>
      <c r="D213" s="238">
        <f t="shared" si="25"/>
        <v>10</v>
      </c>
      <c r="E213" s="86">
        <f>SUMIFS('BAZA DANYCH'!$AA:$AA,'BAZA DANYCH'!$U:$U,E$199,'BAZA DANYCH'!$K:$K,$C213,'BAZA DANYCH'!$A:$A,$A213,'BAZA DANYCH'!$F:$F,STATYSTYKI!$B213)</f>
        <v>0</v>
      </c>
      <c r="F213" s="86">
        <f>SUMIFS('BAZA DANYCH'!$AA:$AA,'BAZA DANYCH'!$U:$U,F$199,'BAZA DANYCH'!$K:$K,$C213,'BAZA DANYCH'!$A:$A,$A213,'BAZA DANYCH'!$F:$F,STATYSTYKI!$B213)</f>
        <v>0</v>
      </c>
      <c r="G213" s="86">
        <f>SUMIFS('BAZA DANYCH'!$AA:$AA,'BAZA DANYCH'!$U:$U,G$199,'BAZA DANYCH'!$K:$K,$C213,'BAZA DANYCH'!$A:$A,$A213,'BAZA DANYCH'!$F:$F,STATYSTYKI!$B213)</f>
        <v>0</v>
      </c>
      <c r="H213" s="86">
        <f>SUMIFS('BAZA DANYCH'!$AA:$AA,'BAZA DANYCH'!$U:$U,H$199,'BAZA DANYCH'!$K:$K,$C213,'BAZA DANYCH'!$A:$A,$A213,'BAZA DANYCH'!$F:$F,STATYSTYKI!$B213)</f>
        <v>0</v>
      </c>
      <c r="I213" s="86">
        <f>SUMIFS('BAZA DANYCH'!$AA:$AA,'BAZA DANYCH'!$U:$U,I$199,'BAZA DANYCH'!$K:$K,$C213,'BAZA DANYCH'!$A:$A,$A213,'BAZA DANYCH'!$F:$F,STATYSTYKI!$B213)</f>
        <v>0</v>
      </c>
      <c r="J213" s="86">
        <f>SUMIFS('BAZA DANYCH'!$AA:$AA,'BAZA DANYCH'!$U:$U,J$199,'BAZA DANYCH'!$K:$K,$C213,'BAZA DANYCH'!$A:$A,$A213,'BAZA DANYCH'!$F:$F,STATYSTYKI!$B213)</f>
        <v>0</v>
      </c>
      <c r="K213" s="86">
        <f>SUMIFS('BAZA DANYCH'!$AA:$AA,'BAZA DANYCH'!$U:$U,K$199,'BAZA DANYCH'!$K:$K,$C213,'BAZA DANYCH'!$A:$A,$A213,'BAZA DANYCH'!$F:$F,STATYSTYKI!$B213)</f>
        <v>0</v>
      </c>
      <c r="L213" s="86">
        <f>SUMIFS('BAZA DANYCH'!$AA:$AA,'BAZA DANYCH'!$U:$U,L$199,'BAZA DANYCH'!$K:$K,$C213,'BAZA DANYCH'!$A:$A,$A213,'BAZA DANYCH'!$F:$F,STATYSTYKI!$B213)</f>
        <v>10</v>
      </c>
      <c r="O213" s="107"/>
      <c r="P213" s="207"/>
      <c r="Q213" s="228"/>
      <c r="R213" s="207"/>
      <c r="S213" s="207"/>
      <c r="T213" s="107"/>
      <c r="U213" s="107"/>
      <c r="V213" s="107"/>
      <c r="W213" s="107"/>
      <c r="X213" s="229"/>
      <c r="Y213" s="229"/>
      <c r="Z213" s="229"/>
      <c r="AA213" s="229"/>
      <c r="AB213" s="229"/>
      <c r="AC213" s="229"/>
      <c r="AD213" s="107"/>
    </row>
    <row r="214" spans="1:30" ht="15" x14ac:dyDescent="0.25">
      <c r="A214" s="28" t="s">
        <v>178</v>
      </c>
      <c r="B214" s="44" t="s">
        <v>195</v>
      </c>
      <c r="C214" s="254" t="s">
        <v>180</v>
      </c>
      <c r="D214" s="238">
        <f t="shared" si="25"/>
        <v>0</v>
      </c>
      <c r="E214" s="86">
        <f>SUMIFS('BAZA DANYCH'!$AA:$AA,'BAZA DANYCH'!$U:$U,E$199,'BAZA DANYCH'!$K:$K,$C214,'BAZA DANYCH'!$A:$A,$A214,'BAZA DANYCH'!$F:$F,STATYSTYKI!$B214)</f>
        <v>0</v>
      </c>
      <c r="F214" s="86">
        <f>SUMIFS('BAZA DANYCH'!$AA:$AA,'BAZA DANYCH'!$U:$U,F$199,'BAZA DANYCH'!$K:$K,$C214,'BAZA DANYCH'!$A:$A,$A214,'BAZA DANYCH'!$F:$F,STATYSTYKI!$B214)</f>
        <v>0</v>
      </c>
      <c r="G214" s="86">
        <f>SUMIFS('BAZA DANYCH'!$AA:$AA,'BAZA DANYCH'!$U:$U,G$199,'BAZA DANYCH'!$K:$K,$C214,'BAZA DANYCH'!$A:$A,$A214,'BAZA DANYCH'!$F:$F,STATYSTYKI!$B214)</f>
        <v>0</v>
      </c>
      <c r="H214" s="86">
        <f>SUMIFS('BAZA DANYCH'!$AA:$AA,'BAZA DANYCH'!$U:$U,H$199,'BAZA DANYCH'!$K:$K,$C214,'BAZA DANYCH'!$A:$A,$A214,'BAZA DANYCH'!$F:$F,STATYSTYKI!$B214)</f>
        <v>0</v>
      </c>
      <c r="I214" s="86">
        <f>SUMIFS('BAZA DANYCH'!$AA:$AA,'BAZA DANYCH'!$U:$U,I$199,'BAZA DANYCH'!$K:$K,$C214,'BAZA DANYCH'!$A:$A,$A214,'BAZA DANYCH'!$F:$F,STATYSTYKI!$B214)</f>
        <v>0</v>
      </c>
      <c r="J214" s="86">
        <f>SUMIFS('BAZA DANYCH'!$AA:$AA,'BAZA DANYCH'!$U:$U,J$199,'BAZA DANYCH'!$K:$K,$C214,'BAZA DANYCH'!$A:$A,$A214,'BAZA DANYCH'!$F:$F,STATYSTYKI!$B214)</f>
        <v>0</v>
      </c>
      <c r="K214" s="86">
        <f>SUMIFS('BAZA DANYCH'!$AA:$AA,'BAZA DANYCH'!$U:$U,K$199,'BAZA DANYCH'!$K:$K,$C214,'BAZA DANYCH'!$A:$A,$A214,'BAZA DANYCH'!$F:$F,STATYSTYKI!$B214)</f>
        <v>0</v>
      </c>
      <c r="L214" s="86">
        <f>SUMIFS('BAZA DANYCH'!$AA:$AA,'BAZA DANYCH'!$U:$U,L$199,'BAZA DANYCH'!$K:$K,$C214,'BAZA DANYCH'!$A:$A,$A214,'BAZA DANYCH'!$F:$F,STATYSTYKI!$B214)</f>
        <v>0</v>
      </c>
      <c r="O214" s="107"/>
      <c r="P214" s="207"/>
      <c r="Q214" s="228"/>
      <c r="R214" s="207"/>
      <c r="S214" s="207"/>
      <c r="T214" s="107"/>
      <c r="U214" s="107"/>
      <c r="V214" s="107"/>
      <c r="W214" s="107"/>
      <c r="X214" s="229"/>
      <c r="Y214" s="229"/>
      <c r="Z214" s="229"/>
      <c r="AA214" s="229"/>
      <c r="AB214" s="229"/>
      <c r="AC214" s="229"/>
      <c r="AD214" s="107"/>
    </row>
    <row r="215" spans="1:30" ht="15" x14ac:dyDescent="0.25">
      <c r="A215" s="28" t="s">
        <v>178</v>
      </c>
      <c r="B215" s="44" t="s">
        <v>195</v>
      </c>
      <c r="C215" s="51" t="s">
        <v>196</v>
      </c>
      <c r="D215" s="238">
        <f t="shared" si="25"/>
        <v>0</v>
      </c>
      <c r="E215" s="86">
        <f>SUMIFS('BAZA DANYCH'!$AA:$AA,'BAZA DANYCH'!$U:$U,E$199,'BAZA DANYCH'!$K:$K,$C215,'BAZA DANYCH'!$A:$A,$A215,'BAZA DANYCH'!$F:$F,STATYSTYKI!$B215)</f>
        <v>0</v>
      </c>
      <c r="F215" s="86">
        <f>SUMIFS('BAZA DANYCH'!$AA:$AA,'BAZA DANYCH'!$U:$U,F$199,'BAZA DANYCH'!$K:$K,$C215,'BAZA DANYCH'!$A:$A,$A215,'BAZA DANYCH'!$F:$F,STATYSTYKI!$B215)</f>
        <v>0</v>
      </c>
      <c r="G215" s="86">
        <f>SUMIFS('BAZA DANYCH'!$AA:$AA,'BAZA DANYCH'!$U:$U,G$199,'BAZA DANYCH'!$K:$K,$C215,'BAZA DANYCH'!$A:$A,$A215,'BAZA DANYCH'!$F:$F,STATYSTYKI!$B215)</f>
        <v>0</v>
      </c>
      <c r="H215" s="86">
        <f>SUMIFS('BAZA DANYCH'!$AA:$AA,'BAZA DANYCH'!$U:$U,H$199,'BAZA DANYCH'!$K:$K,$C215,'BAZA DANYCH'!$A:$A,$A215,'BAZA DANYCH'!$F:$F,STATYSTYKI!$B215)</f>
        <v>0</v>
      </c>
      <c r="I215" s="86">
        <f>SUMIFS('BAZA DANYCH'!$AA:$AA,'BAZA DANYCH'!$U:$U,I$199,'BAZA DANYCH'!$K:$K,$C215,'BAZA DANYCH'!$A:$A,$A215,'BAZA DANYCH'!$F:$F,STATYSTYKI!$B215)</f>
        <v>0</v>
      </c>
      <c r="J215" s="86">
        <f>SUMIFS('BAZA DANYCH'!$AA:$AA,'BAZA DANYCH'!$U:$U,J$199,'BAZA DANYCH'!$K:$K,$C215,'BAZA DANYCH'!$A:$A,$A215,'BAZA DANYCH'!$F:$F,STATYSTYKI!$B215)</f>
        <v>0</v>
      </c>
      <c r="K215" s="86">
        <f>SUMIFS('BAZA DANYCH'!$AA:$AA,'BAZA DANYCH'!$U:$U,K$199,'BAZA DANYCH'!$K:$K,$C215,'BAZA DANYCH'!$A:$A,$A215,'BAZA DANYCH'!$F:$F,STATYSTYKI!$B215)</f>
        <v>0</v>
      </c>
      <c r="L215" s="86">
        <f>SUMIFS('BAZA DANYCH'!$AA:$AA,'BAZA DANYCH'!$U:$U,L$199,'BAZA DANYCH'!$K:$K,$C215,'BAZA DANYCH'!$A:$A,$A215,'BAZA DANYCH'!$F:$F,STATYSTYKI!$B215)</f>
        <v>0</v>
      </c>
      <c r="O215" s="107"/>
      <c r="P215" s="207"/>
      <c r="Q215" s="228"/>
      <c r="R215" s="207"/>
      <c r="S215" s="207"/>
      <c r="T215" s="107"/>
      <c r="U215" s="107"/>
      <c r="V215" s="107"/>
      <c r="W215" s="107"/>
      <c r="X215" s="229"/>
      <c r="Y215" s="229"/>
      <c r="Z215" s="229"/>
      <c r="AA215" s="229"/>
      <c r="AB215" s="229"/>
      <c r="AC215" s="229"/>
      <c r="AD215" s="107"/>
    </row>
    <row r="216" spans="1:30" ht="15" x14ac:dyDescent="0.25">
      <c r="A216" s="28" t="s">
        <v>178</v>
      </c>
      <c r="B216" s="44" t="s">
        <v>198</v>
      </c>
      <c r="C216" s="254" t="s">
        <v>168</v>
      </c>
      <c r="D216" s="238">
        <f t="shared" si="25"/>
        <v>78</v>
      </c>
      <c r="E216" s="86">
        <f>SUMIFS('BAZA DANYCH'!$AA:$AA,'BAZA DANYCH'!$U:$U,E$199,'BAZA DANYCH'!$K:$K,$C216,'BAZA DANYCH'!$A:$A,$A216,'BAZA DANYCH'!$F:$F,STATYSTYKI!$B216)</f>
        <v>2</v>
      </c>
      <c r="F216" s="86">
        <f>SUMIFS('BAZA DANYCH'!$AA:$AA,'BAZA DANYCH'!$U:$U,F$199,'BAZA DANYCH'!$K:$K,$C216,'BAZA DANYCH'!$A:$A,$A216,'BAZA DANYCH'!$F:$F,STATYSTYKI!$B216)</f>
        <v>20</v>
      </c>
      <c r="G216" s="86">
        <f>SUMIFS('BAZA DANYCH'!$AA:$AA,'BAZA DANYCH'!$U:$U,G$199,'BAZA DANYCH'!$K:$K,$C216,'BAZA DANYCH'!$A:$A,$A216,'BAZA DANYCH'!$F:$F,STATYSTYKI!$B216)</f>
        <v>22</v>
      </c>
      <c r="H216" s="86">
        <f>SUMIFS('BAZA DANYCH'!$AA:$AA,'BAZA DANYCH'!$U:$U,H$199,'BAZA DANYCH'!$K:$K,$C216,'BAZA DANYCH'!$A:$A,$A216,'BAZA DANYCH'!$F:$F,STATYSTYKI!$B216)</f>
        <v>20</v>
      </c>
      <c r="I216" s="86">
        <f>SUMIFS('BAZA DANYCH'!$AA:$AA,'BAZA DANYCH'!$U:$U,I$199,'BAZA DANYCH'!$K:$K,$C216,'BAZA DANYCH'!$A:$A,$A216,'BAZA DANYCH'!$F:$F,STATYSTYKI!$B216)</f>
        <v>2</v>
      </c>
      <c r="J216" s="86">
        <f>SUMIFS('BAZA DANYCH'!$AA:$AA,'BAZA DANYCH'!$U:$U,J$199,'BAZA DANYCH'!$K:$K,$C216,'BAZA DANYCH'!$A:$A,$A216,'BAZA DANYCH'!$F:$F,STATYSTYKI!$B216)</f>
        <v>12</v>
      </c>
      <c r="K216" s="86">
        <f>SUMIFS('BAZA DANYCH'!$AA:$AA,'BAZA DANYCH'!$U:$U,K$199,'BAZA DANYCH'!$K:$K,$C216,'BAZA DANYCH'!$A:$A,$A216,'BAZA DANYCH'!$F:$F,STATYSTYKI!$B216)</f>
        <v>0</v>
      </c>
      <c r="L216" s="86">
        <f>SUMIFS('BAZA DANYCH'!$AA:$AA,'BAZA DANYCH'!$U:$U,L$199,'BAZA DANYCH'!$K:$K,$C216,'BAZA DANYCH'!$A:$A,$A216,'BAZA DANYCH'!$F:$F,STATYSTYKI!$B216)</f>
        <v>0</v>
      </c>
      <c r="O216" s="107"/>
      <c r="P216" s="207"/>
      <c r="Q216" s="228"/>
      <c r="R216" s="207"/>
      <c r="S216" s="207"/>
      <c r="T216" s="107"/>
      <c r="U216" s="107"/>
      <c r="V216" s="107"/>
      <c r="W216" s="107"/>
      <c r="X216" s="229"/>
      <c r="Y216" s="229"/>
      <c r="Z216" s="229"/>
      <c r="AA216" s="229"/>
      <c r="AB216" s="229"/>
      <c r="AC216" s="229"/>
      <c r="AD216" s="107"/>
    </row>
    <row r="217" spans="1:30" ht="15" x14ac:dyDescent="0.25">
      <c r="A217" s="28" t="s">
        <v>178</v>
      </c>
      <c r="B217" s="44" t="s">
        <v>198</v>
      </c>
      <c r="C217" s="51" t="s">
        <v>199</v>
      </c>
      <c r="D217" s="238">
        <f t="shared" si="25"/>
        <v>2</v>
      </c>
      <c r="E217" s="86">
        <f>SUMIFS('BAZA DANYCH'!$AA:$AA,'BAZA DANYCH'!$U:$U,E$199,'BAZA DANYCH'!$K:$K,$C217,'BAZA DANYCH'!$A:$A,$A217,'BAZA DANYCH'!$F:$F,STATYSTYKI!$B217)</f>
        <v>0</v>
      </c>
      <c r="F217" s="86">
        <f>SUMIFS('BAZA DANYCH'!$AA:$AA,'BAZA DANYCH'!$U:$U,F$199,'BAZA DANYCH'!$K:$K,$C217,'BAZA DANYCH'!$A:$A,$A217,'BAZA DANYCH'!$F:$F,STATYSTYKI!$B217)</f>
        <v>0</v>
      </c>
      <c r="G217" s="86">
        <f>SUMIFS('BAZA DANYCH'!$AA:$AA,'BAZA DANYCH'!$U:$U,G$199,'BAZA DANYCH'!$K:$K,$C217,'BAZA DANYCH'!$A:$A,$A217,'BAZA DANYCH'!$F:$F,STATYSTYKI!$B217)</f>
        <v>2</v>
      </c>
      <c r="H217" s="86">
        <f>SUMIFS('BAZA DANYCH'!$AA:$AA,'BAZA DANYCH'!$U:$U,H$199,'BAZA DANYCH'!$K:$K,$C217,'BAZA DANYCH'!$A:$A,$A217,'BAZA DANYCH'!$F:$F,STATYSTYKI!$B217)</f>
        <v>0</v>
      </c>
      <c r="I217" s="86">
        <f>SUMIFS('BAZA DANYCH'!$AA:$AA,'BAZA DANYCH'!$U:$U,I$199,'BAZA DANYCH'!$K:$K,$C217,'BAZA DANYCH'!$A:$A,$A217,'BAZA DANYCH'!$F:$F,STATYSTYKI!$B217)</f>
        <v>0</v>
      </c>
      <c r="J217" s="86">
        <f>SUMIFS('BAZA DANYCH'!$AA:$AA,'BAZA DANYCH'!$U:$U,J$199,'BAZA DANYCH'!$K:$K,$C217,'BAZA DANYCH'!$A:$A,$A217,'BAZA DANYCH'!$F:$F,STATYSTYKI!$B217)</f>
        <v>0</v>
      </c>
      <c r="K217" s="86">
        <f>SUMIFS('BAZA DANYCH'!$AA:$AA,'BAZA DANYCH'!$U:$U,K$199,'BAZA DANYCH'!$K:$K,$C217,'BAZA DANYCH'!$A:$A,$A217,'BAZA DANYCH'!$F:$F,STATYSTYKI!$B217)</f>
        <v>0</v>
      </c>
      <c r="L217" s="86">
        <f>SUMIFS('BAZA DANYCH'!$AA:$AA,'BAZA DANYCH'!$U:$U,L$199,'BAZA DANYCH'!$K:$K,$C217,'BAZA DANYCH'!$A:$A,$A217,'BAZA DANYCH'!$F:$F,STATYSTYKI!$B217)</f>
        <v>0</v>
      </c>
      <c r="O217" s="107"/>
      <c r="P217" s="207"/>
      <c r="Q217" s="228"/>
      <c r="R217" s="207"/>
      <c r="S217" s="207"/>
      <c r="T217" s="107"/>
      <c r="U217" s="107"/>
      <c r="V217" s="107"/>
      <c r="W217" s="107"/>
      <c r="X217" s="229"/>
      <c r="Y217" s="229"/>
      <c r="Z217" s="229"/>
      <c r="AA217" s="229"/>
      <c r="AB217" s="229"/>
      <c r="AC217" s="229"/>
      <c r="AD217" s="107"/>
    </row>
    <row r="218" spans="1:30" ht="15" x14ac:dyDescent="0.25">
      <c r="A218" s="28" t="s">
        <v>178</v>
      </c>
      <c r="B218" s="44" t="s">
        <v>198</v>
      </c>
      <c r="C218" s="254" t="s">
        <v>180</v>
      </c>
      <c r="D218" s="238">
        <f t="shared" si="25"/>
        <v>54</v>
      </c>
      <c r="E218" s="86">
        <f>SUMIFS('BAZA DANYCH'!$AA:$AA,'BAZA DANYCH'!$U:$U,E$199,'BAZA DANYCH'!$K:$K,$C218,'BAZA DANYCH'!$A:$A,$A218,'BAZA DANYCH'!$F:$F,STATYSTYKI!$B218)</f>
        <v>20</v>
      </c>
      <c r="F218" s="86">
        <f>SUMIFS('BAZA DANYCH'!$AA:$AA,'BAZA DANYCH'!$U:$U,F$199,'BAZA DANYCH'!$K:$K,$C218,'BAZA DANYCH'!$A:$A,$A218,'BAZA DANYCH'!$F:$F,STATYSTYKI!$B218)</f>
        <v>0</v>
      </c>
      <c r="G218" s="86">
        <f>SUMIFS('BAZA DANYCH'!$AA:$AA,'BAZA DANYCH'!$U:$U,G$199,'BAZA DANYCH'!$K:$K,$C218,'BAZA DANYCH'!$A:$A,$A218,'BAZA DANYCH'!$F:$F,STATYSTYKI!$B218)</f>
        <v>0</v>
      </c>
      <c r="H218" s="86">
        <f>SUMIFS('BAZA DANYCH'!$AA:$AA,'BAZA DANYCH'!$U:$U,H$199,'BAZA DANYCH'!$K:$K,$C218,'BAZA DANYCH'!$A:$A,$A218,'BAZA DANYCH'!$F:$F,STATYSTYKI!$B218)</f>
        <v>0</v>
      </c>
      <c r="I218" s="86">
        <f>SUMIFS('BAZA DANYCH'!$AA:$AA,'BAZA DANYCH'!$U:$U,I$199,'BAZA DANYCH'!$K:$K,$C218,'BAZA DANYCH'!$A:$A,$A218,'BAZA DANYCH'!$F:$F,STATYSTYKI!$B218)</f>
        <v>14</v>
      </c>
      <c r="J218" s="86">
        <f>SUMIFS('BAZA DANYCH'!$AA:$AA,'BAZA DANYCH'!$U:$U,J$199,'BAZA DANYCH'!$K:$K,$C218,'BAZA DANYCH'!$A:$A,$A218,'BAZA DANYCH'!$F:$F,STATYSTYKI!$B218)</f>
        <v>20</v>
      </c>
      <c r="K218" s="86">
        <f>SUMIFS('BAZA DANYCH'!$AA:$AA,'BAZA DANYCH'!$U:$U,K$199,'BAZA DANYCH'!$K:$K,$C218,'BAZA DANYCH'!$A:$A,$A218,'BAZA DANYCH'!$F:$F,STATYSTYKI!$B218)</f>
        <v>0</v>
      </c>
      <c r="L218" s="86">
        <f>SUMIFS('BAZA DANYCH'!$AA:$AA,'BAZA DANYCH'!$U:$U,L$199,'BAZA DANYCH'!$K:$K,$C218,'BAZA DANYCH'!$A:$A,$A218,'BAZA DANYCH'!$F:$F,STATYSTYKI!$B218)</f>
        <v>0</v>
      </c>
      <c r="O218" s="107"/>
      <c r="P218" s="207"/>
      <c r="Q218" s="228"/>
      <c r="R218" s="207"/>
      <c r="S218" s="207"/>
      <c r="T218" s="107"/>
      <c r="U218" s="107"/>
      <c r="V218" s="107"/>
      <c r="W218" s="107"/>
      <c r="X218" s="229"/>
      <c r="Y218" s="229"/>
      <c r="Z218" s="229"/>
      <c r="AA218" s="229"/>
      <c r="AB218" s="229"/>
      <c r="AC218" s="229"/>
      <c r="AD218" s="107"/>
    </row>
    <row r="219" spans="1:30" ht="15" x14ac:dyDescent="0.25">
      <c r="A219" s="28" t="s">
        <v>178</v>
      </c>
      <c r="B219" s="44" t="s">
        <v>198</v>
      </c>
      <c r="C219" s="51" t="s">
        <v>196</v>
      </c>
      <c r="D219" s="238">
        <f t="shared" si="25"/>
        <v>12</v>
      </c>
      <c r="E219" s="86">
        <f>SUMIFS('BAZA DANYCH'!$AA:$AA,'BAZA DANYCH'!$U:$U,E$199,'BAZA DANYCH'!$K:$K,$C219,'BAZA DANYCH'!$A:$A,$A219,'BAZA DANYCH'!$F:$F,STATYSTYKI!$B219)</f>
        <v>0</v>
      </c>
      <c r="F219" s="86">
        <f>SUMIFS('BAZA DANYCH'!$AA:$AA,'BAZA DANYCH'!$U:$U,F$199,'BAZA DANYCH'!$K:$K,$C219,'BAZA DANYCH'!$A:$A,$A219,'BAZA DANYCH'!$F:$F,STATYSTYKI!$B219)</f>
        <v>2</v>
      </c>
      <c r="G219" s="86">
        <f>SUMIFS('BAZA DANYCH'!$AA:$AA,'BAZA DANYCH'!$U:$U,G$199,'BAZA DANYCH'!$K:$K,$C219,'BAZA DANYCH'!$A:$A,$A219,'BAZA DANYCH'!$F:$F,STATYSTYKI!$B219)</f>
        <v>0</v>
      </c>
      <c r="H219" s="86">
        <f>SUMIFS('BAZA DANYCH'!$AA:$AA,'BAZA DANYCH'!$U:$U,H$199,'BAZA DANYCH'!$K:$K,$C219,'BAZA DANYCH'!$A:$A,$A219,'BAZA DANYCH'!$F:$F,STATYSTYKI!$B219)</f>
        <v>0</v>
      </c>
      <c r="I219" s="86">
        <f>SUMIFS('BAZA DANYCH'!$AA:$AA,'BAZA DANYCH'!$U:$U,I$199,'BAZA DANYCH'!$K:$K,$C219,'BAZA DANYCH'!$A:$A,$A219,'BAZA DANYCH'!$F:$F,STATYSTYKI!$B219)</f>
        <v>0</v>
      </c>
      <c r="J219" s="86">
        <f>SUMIFS('BAZA DANYCH'!$AA:$AA,'BAZA DANYCH'!$U:$U,J$199,'BAZA DANYCH'!$K:$K,$C219,'BAZA DANYCH'!$A:$A,$A219,'BAZA DANYCH'!$F:$F,STATYSTYKI!$B219)</f>
        <v>0</v>
      </c>
      <c r="K219" s="86">
        <f>SUMIFS('BAZA DANYCH'!$AA:$AA,'BAZA DANYCH'!$U:$U,K$199,'BAZA DANYCH'!$K:$K,$C219,'BAZA DANYCH'!$A:$A,$A219,'BAZA DANYCH'!$F:$F,STATYSTYKI!$B219)</f>
        <v>10</v>
      </c>
      <c r="L219" s="86">
        <f>SUMIFS('BAZA DANYCH'!$AA:$AA,'BAZA DANYCH'!$U:$U,L$199,'BAZA DANYCH'!$K:$K,$C219,'BAZA DANYCH'!$A:$A,$A219,'BAZA DANYCH'!$F:$F,STATYSTYKI!$B219)</f>
        <v>0</v>
      </c>
      <c r="O219" s="107"/>
      <c r="P219" s="207"/>
      <c r="Q219" s="228"/>
      <c r="R219" s="207"/>
      <c r="S219" s="207"/>
      <c r="T219" s="107"/>
      <c r="U219" s="107"/>
      <c r="V219" s="107"/>
      <c r="W219" s="107"/>
      <c r="X219" s="229"/>
      <c r="Y219" s="229"/>
      <c r="Z219" s="229"/>
      <c r="AA219" s="229"/>
      <c r="AB219" s="229"/>
      <c r="AC219" s="229"/>
      <c r="AD219" s="107"/>
    </row>
    <row r="220" spans="1:30" ht="15" x14ac:dyDescent="0.25">
      <c r="A220" s="28" t="s">
        <v>178</v>
      </c>
      <c r="B220" s="44" t="s">
        <v>198</v>
      </c>
      <c r="C220" s="51" t="s">
        <v>135</v>
      </c>
      <c r="D220" s="238">
        <f t="shared" si="25"/>
        <v>20</v>
      </c>
      <c r="E220" s="86">
        <f>SUMIFS('BAZA DANYCH'!$AA:$AA,'BAZA DANYCH'!$U:$U,E$199,'BAZA DANYCH'!$K:$K,$C220,'BAZA DANYCH'!$A:$A,$A220,'BAZA DANYCH'!$F:$F,STATYSTYKI!$B220)</f>
        <v>0</v>
      </c>
      <c r="F220" s="86">
        <f>SUMIFS('BAZA DANYCH'!$AA:$AA,'BAZA DANYCH'!$U:$U,F$199,'BAZA DANYCH'!$K:$K,$C220,'BAZA DANYCH'!$A:$A,$A220,'BAZA DANYCH'!$F:$F,STATYSTYKI!$B220)</f>
        <v>20</v>
      </c>
      <c r="G220" s="86">
        <f>SUMIFS('BAZA DANYCH'!$AA:$AA,'BAZA DANYCH'!$U:$U,G$199,'BAZA DANYCH'!$K:$K,$C220,'BAZA DANYCH'!$A:$A,$A220,'BAZA DANYCH'!$F:$F,STATYSTYKI!$B220)</f>
        <v>0</v>
      </c>
      <c r="H220" s="86">
        <f>SUMIFS('BAZA DANYCH'!$AA:$AA,'BAZA DANYCH'!$U:$U,H$199,'BAZA DANYCH'!$K:$K,$C220,'BAZA DANYCH'!$A:$A,$A220,'BAZA DANYCH'!$F:$F,STATYSTYKI!$B220)</f>
        <v>0</v>
      </c>
      <c r="I220" s="86">
        <f>SUMIFS('BAZA DANYCH'!$AA:$AA,'BAZA DANYCH'!$U:$U,I$199,'BAZA DANYCH'!$K:$K,$C220,'BAZA DANYCH'!$A:$A,$A220,'BAZA DANYCH'!$F:$F,STATYSTYKI!$B220)</f>
        <v>0</v>
      </c>
      <c r="J220" s="86">
        <f>SUMIFS('BAZA DANYCH'!$AA:$AA,'BAZA DANYCH'!$U:$U,J$199,'BAZA DANYCH'!$K:$K,$C220,'BAZA DANYCH'!$A:$A,$A220,'BAZA DANYCH'!$F:$F,STATYSTYKI!$B220)</f>
        <v>0</v>
      </c>
      <c r="K220" s="86">
        <f>SUMIFS('BAZA DANYCH'!$AA:$AA,'BAZA DANYCH'!$U:$U,K$199,'BAZA DANYCH'!$K:$K,$C220,'BAZA DANYCH'!$A:$A,$A220,'BAZA DANYCH'!$F:$F,STATYSTYKI!$B220)</f>
        <v>0</v>
      </c>
      <c r="L220" s="86">
        <f>SUMIFS('BAZA DANYCH'!$AA:$AA,'BAZA DANYCH'!$U:$U,L$199,'BAZA DANYCH'!$K:$K,$C220,'BAZA DANYCH'!$A:$A,$A220,'BAZA DANYCH'!$F:$F,STATYSTYKI!$B220)</f>
        <v>0</v>
      </c>
      <c r="O220" s="107"/>
      <c r="P220" s="207"/>
      <c r="Q220" s="228"/>
      <c r="R220" s="207"/>
      <c r="S220" s="207"/>
      <c r="T220" s="107"/>
      <c r="U220" s="107"/>
      <c r="V220" s="107"/>
      <c r="W220" s="107"/>
      <c r="X220" s="229"/>
      <c r="Y220" s="229"/>
      <c r="Z220" s="229"/>
      <c r="AA220" s="229"/>
      <c r="AB220" s="229"/>
      <c r="AC220" s="229"/>
      <c r="AD220" s="107"/>
    </row>
    <row r="221" spans="1:30" ht="15" x14ac:dyDescent="0.25">
      <c r="A221" s="28" t="s">
        <v>178</v>
      </c>
      <c r="B221" s="44" t="s">
        <v>198</v>
      </c>
      <c r="C221" s="51" t="s">
        <v>188</v>
      </c>
      <c r="D221" s="238">
        <f t="shared" si="25"/>
        <v>18</v>
      </c>
      <c r="E221" s="86">
        <f>SUMIFS('BAZA DANYCH'!$AA:$AA,'BAZA DANYCH'!$U:$U,E$199,'BAZA DANYCH'!$K:$K,$C221,'BAZA DANYCH'!$A:$A,$A221,'BAZA DANYCH'!$F:$F,STATYSTYKI!$B221)</f>
        <v>0</v>
      </c>
      <c r="F221" s="86">
        <f>SUMIFS('BAZA DANYCH'!$AA:$AA,'BAZA DANYCH'!$U:$U,F$199,'BAZA DANYCH'!$K:$K,$C221,'BAZA DANYCH'!$A:$A,$A221,'BAZA DANYCH'!$F:$F,STATYSTYKI!$B221)</f>
        <v>0</v>
      </c>
      <c r="G221" s="86">
        <f>SUMIFS('BAZA DANYCH'!$AA:$AA,'BAZA DANYCH'!$U:$U,G$199,'BAZA DANYCH'!$K:$K,$C221,'BAZA DANYCH'!$A:$A,$A221,'BAZA DANYCH'!$F:$F,STATYSTYKI!$B221)</f>
        <v>0</v>
      </c>
      <c r="H221" s="86">
        <f>SUMIFS('BAZA DANYCH'!$AA:$AA,'BAZA DANYCH'!$U:$U,H$199,'BAZA DANYCH'!$K:$K,$C221,'BAZA DANYCH'!$A:$A,$A221,'BAZA DANYCH'!$F:$F,STATYSTYKI!$B221)</f>
        <v>0</v>
      </c>
      <c r="I221" s="86">
        <f>SUMIFS('BAZA DANYCH'!$AA:$AA,'BAZA DANYCH'!$U:$U,I$199,'BAZA DANYCH'!$K:$K,$C221,'BAZA DANYCH'!$A:$A,$A221,'BAZA DANYCH'!$F:$F,STATYSTYKI!$B221)</f>
        <v>0</v>
      </c>
      <c r="J221" s="86">
        <f>SUMIFS('BAZA DANYCH'!$AA:$AA,'BAZA DANYCH'!$U:$U,J$199,'BAZA DANYCH'!$K:$K,$C221,'BAZA DANYCH'!$A:$A,$A221,'BAZA DANYCH'!$F:$F,STATYSTYKI!$B221)</f>
        <v>0</v>
      </c>
      <c r="K221" s="86">
        <f>SUMIFS('BAZA DANYCH'!$AA:$AA,'BAZA DANYCH'!$U:$U,K$199,'BAZA DANYCH'!$K:$K,$C221,'BAZA DANYCH'!$A:$A,$A221,'BAZA DANYCH'!$F:$F,STATYSTYKI!$B221)</f>
        <v>18</v>
      </c>
      <c r="L221" s="86">
        <f>SUMIFS('BAZA DANYCH'!$AA:$AA,'BAZA DANYCH'!$U:$U,L$199,'BAZA DANYCH'!$K:$K,$C221,'BAZA DANYCH'!$A:$A,$A221,'BAZA DANYCH'!$F:$F,STATYSTYKI!$B221)</f>
        <v>0</v>
      </c>
      <c r="O221" s="107"/>
      <c r="P221" s="207"/>
      <c r="Q221" s="228"/>
      <c r="R221" s="207"/>
      <c r="S221" s="207"/>
      <c r="T221" s="107"/>
      <c r="U221" s="107"/>
      <c r="V221" s="107"/>
      <c r="W221" s="107"/>
      <c r="X221" s="229"/>
      <c r="Y221" s="229"/>
      <c r="Z221" s="229"/>
      <c r="AA221" s="229"/>
      <c r="AB221" s="229"/>
      <c r="AC221" s="229"/>
      <c r="AD221" s="107"/>
    </row>
    <row r="222" spans="1:30" ht="15" x14ac:dyDescent="0.25">
      <c r="A222" s="28" t="s">
        <v>130</v>
      </c>
      <c r="B222" s="51" t="s">
        <v>200</v>
      </c>
      <c r="C222" s="51" t="s">
        <v>196</v>
      </c>
      <c r="D222" s="238">
        <f t="shared" si="25"/>
        <v>106</v>
      </c>
      <c r="E222" s="86">
        <f>SUMIFS('BAZA DANYCH'!$AA:$AA,'BAZA DANYCH'!$U:$U,E$199,'BAZA DANYCH'!$K:$K,$C222,'BAZA DANYCH'!$A:$A,$A222,'BAZA DANYCH'!$F:$F,STATYSTYKI!$B222)</f>
        <v>16</v>
      </c>
      <c r="F222" s="86">
        <f>SUMIFS('BAZA DANYCH'!$AA:$AA,'BAZA DANYCH'!$U:$U,F$199,'BAZA DANYCH'!$K:$K,$C222,'BAZA DANYCH'!$A:$A,$A222,'BAZA DANYCH'!$F:$F,STATYSTYKI!$B222)</f>
        <v>42</v>
      </c>
      <c r="G222" s="86">
        <f>SUMIFS('BAZA DANYCH'!$AA:$AA,'BAZA DANYCH'!$U:$U,G$199,'BAZA DANYCH'!$K:$K,$C222,'BAZA DANYCH'!$A:$A,$A222,'BAZA DANYCH'!$F:$F,STATYSTYKI!$B222)</f>
        <v>0</v>
      </c>
      <c r="H222" s="86">
        <f>SUMIFS('BAZA DANYCH'!$AA:$AA,'BAZA DANYCH'!$U:$U,H$199,'BAZA DANYCH'!$K:$K,$C222,'BAZA DANYCH'!$A:$A,$A222,'BAZA DANYCH'!$F:$F,STATYSTYKI!$B222)</f>
        <v>8</v>
      </c>
      <c r="I222" s="86">
        <f>SUMIFS('BAZA DANYCH'!$AA:$AA,'BAZA DANYCH'!$U:$U,I$199,'BAZA DANYCH'!$K:$K,$C222,'BAZA DANYCH'!$A:$A,$A222,'BAZA DANYCH'!$F:$F,STATYSTYKI!$B222)</f>
        <v>16</v>
      </c>
      <c r="J222" s="86">
        <f>SUMIFS('BAZA DANYCH'!$AA:$AA,'BAZA DANYCH'!$U:$U,J$199,'BAZA DANYCH'!$K:$K,$C222,'BAZA DANYCH'!$A:$A,$A222,'BAZA DANYCH'!$F:$F,STATYSTYKI!$B222)</f>
        <v>16</v>
      </c>
      <c r="K222" s="86">
        <f>SUMIFS('BAZA DANYCH'!$AA:$AA,'BAZA DANYCH'!$U:$U,K$199,'BAZA DANYCH'!$K:$K,$C222,'BAZA DANYCH'!$A:$A,$A222,'BAZA DANYCH'!$F:$F,STATYSTYKI!$B222)</f>
        <v>8</v>
      </c>
      <c r="L222" s="86">
        <f>SUMIFS('BAZA DANYCH'!$AA:$AA,'BAZA DANYCH'!$U:$U,L$199,'BAZA DANYCH'!$K:$K,$C222,'BAZA DANYCH'!$A:$A,$A222,'BAZA DANYCH'!$F:$F,STATYSTYKI!$B222)</f>
        <v>0</v>
      </c>
      <c r="O222" s="107"/>
      <c r="P222" s="207"/>
      <c r="Q222" s="228"/>
      <c r="R222" s="207"/>
      <c r="S222" s="207"/>
      <c r="T222" s="107"/>
      <c r="U222" s="107"/>
      <c r="V222" s="107"/>
      <c r="W222" s="107"/>
      <c r="X222" s="229"/>
      <c r="Y222" s="229"/>
      <c r="Z222" s="229"/>
      <c r="AA222" s="229"/>
      <c r="AB222" s="229"/>
      <c r="AC222" s="229"/>
      <c r="AD222" s="107"/>
    </row>
    <row r="223" spans="1:30" ht="15" x14ac:dyDescent="0.25">
      <c r="A223" s="28" t="s">
        <v>130</v>
      </c>
      <c r="B223" s="51" t="s">
        <v>200</v>
      </c>
      <c r="C223" s="51" t="s">
        <v>188</v>
      </c>
      <c r="D223" s="238">
        <f t="shared" si="25"/>
        <v>20</v>
      </c>
      <c r="E223" s="86">
        <f>SUMIFS('BAZA DANYCH'!$AA:$AA,'BAZA DANYCH'!$U:$U,E$199,'BAZA DANYCH'!$K:$K,$C223,'BAZA DANYCH'!$A:$A,$A223,'BAZA DANYCH'!$F:$F,STATYSTYKI!$B223)</f>
        <v>0</v>
      </c>
      <c r="F223" s="86">
        <f>SUMIFS('BAZA DANYCH'!$AA:$AA,'BAZA DANYCH'!$U:$U,F$199,'BAZA DANYCH'!$K:$K,$C223,'BAZA DANYCH'!$A:$A,$A223,'BAZA DANYCH'!$F:$F,STATYSTYKI!$B223)</f>
        <v>10</v>
      </c>
      <c r="G223" s="86">
        <f>SUMIFS('BAZA DANYCH'!$AA:$AA,'BAZA DANYCH'!$U:$U,G$199,'BAZA DANYCH'!$K:$K,$C223,'BAZA DANYCH'!$A:$A,$A223,'BAZA DANYCH'!$F:$F,STATYSTYKI!$B223)</f>
        <v>0</v>
      </c>
      <c r="H223" s="86">
        <f>SUMIFS('BAZA DANYCH'!$AA:$AA,'BAZA DANYCH'!$U:$U,H$199,'BAZA DANYCH'!$K:$K,$C223,'BAZA DANYCH'!$A:$A,$A223,'BAZA DANYCH'!$F:$F,STATYSTYKI!$B223)</f>
        <v>0</v>
      </c>
      <c r="I223" s="86">
        <f>SUMIFS('BAZA DANYCH'!$AA:$AA,'BAZA DANYCH'!$U:$U,I$199,'BAZA DANYCH'!$K:$K,$C223,'BAZA DANYCH'!$A:$A,$A223,'BAZA DANYCH'!$F:$F,STATYSTYKI!$B223)</f>
        <v>10</v>
      </c>
      <c r="J223" s="86">
        <f>SUMIFS('BAZA DANYCH'!$AA:$AA,'BAZA DANYCH'!$U:$U,J$199,'BAZA DANYCH'!$K:$K,$C223,'BAZA DANYCH'!$A:$A,$A223,'BAZA DANYCH'!$F:$F,STATYSTYKI!$B223)</f>
        <v>0</v>
      </c>
      <c r="K223" s="86">
        <f>SUMIFS('BAZA DANYCH'!$AA:$AA,'BAZA DANYCH'!$U:$U,K$199,'BAZA DANYCH'!$K:$K,$C223,'BAZA DANYCH'!$A:$A,$A223,'BAZA DANYCH'!$F:$F,STATYSTYKI!$B223)</f>
        <v>0</v>
      </c>
      <c r="L223" s="86">
        <f>SUMIFS('BAZA DANYCH'!$AA:$AA,'BAZA DANYCH'!$U:$U,L$199,'BAZA DANYCH'!$K:$K,$C223,'BAZA DANYCH'!$A:$A,$A223,'BAZA DANYCH'!$F:$F,STATYSTYKI!$B223)</f>
        <v>0</v>
      </c>
      <c r="O223" s="107"/>
      <c r="P223" s="207"/>
      <c r="Q223" s="228"/>
      <c r="R223" s="207"/>
      <c r="S223" s="207"/>
      <c r="T223" s="107"/>
      <c r="U223" s="107"/>
      <c r="V223" s="107"/>
      <c r="W223" s="107"/>
      <c r="X223" s="229"/>
      <c r="Y223" s="229"/>
      <c r="Z223" s="229"/>
      <c r="AA223" s="229"/>
      <c r="AB223" s="229"/>
      <c r="AC223" s="229"/>
      <c r="AD223" s="107"/>
    </row>
    <row r="224" spans="1:30" ht="15" x14ac:dyDescent="0.25">
      <c r="A224" s="28" t="s">
        <v>130</v>
      </c>
      <c r="B224" s="51" t="s">
        <v>200</v>
      </c>
      <c r="C224" s="254" t="s">
        <v>158</v>
      </c>
      <c r="D224" s="238">
        <f t="shared" si="25"/>
        <v>20</v>
      </c>
      <c r="E224" s="86">
        <f>SUMIFS('BAZA DANYCH'!$AA:$AA,'BAZA DANYCH'!$U:$U,E$199,'BAZA DANYCH'!$K:$K,$C224,'BAZA DANYCH'!$A:$A,$A224,'BAZA DANYCH'!$F:$F,STATYSTYKI!$B224)</f>
        <v>0</v>
      </c>
      <c r="F224" s="86">
        <f>SUMIFS('BAZA DANYCH'!$AA:$AA,'BAZA DANYCH'!$U:$U,F$199,'BAZA DANYCH'!$K:$K,$C224,'BAZA DANYCH'!$A:$A,$A224,'BAZA DANYCH'!$F:$F,STATYSTYKI!$B224)</f>
        <v>0</v>
      </c>
      <c r="G224" s="86">
        <f>SUMIFS('BAZA DANYCH'!$AA:$AA,'BAZA DANYCH'!$U:$U,G$199,'BAZA DANYCH'!$K:$K,$C224,'BAZA DANYCH'!$A:$A,$A224,'BAZA DANYCH'!$F:$F,STATYSTYKI!$B224)</f>
        <v>0</v>
      </c>
      <c r="H224" s="86">
        <f>SUMIFS('BAZA DANYCH'!$AA:$AA,'BAZA DANYCH'!$U:$U,H$199,'BAZA DANYCH'!$K:$K,$C224,'BAZA DANYCH'!$A:$A,$A224,'BAZA DANYCH'!$F:$F,STATYSTYKI!$B224)</f>
        <v>18</v>
      </c>
      <c r="I224" s="86">
        <f>SUMIFS('BAZA DANYCH'!$AA:$AA,'BAZA DANYCH'!$U:$U,I$199,'BAZA DANYCH'!$K:$K,$C224,'BAZA DANYCH'!$A:$A,$A224,'BAZA DANYCH'!$F:$F,STATYSTYKI!$B224)</f>
        <v>0</v>
      </c>
      <c r="J224" s="86">
        <f>SUMIFS('BAZA DANYCH'!$AA:$AA,'BAZA DANYCH'!$U:$U,J$199,'BAZA DANYCH'!$K:$K,$C224,'BAZA DANYCH'!$A:$A,$A224,'BAZA DANYCH'!$F:$F,STATYSTYKI!$B224)</f>
        <v>0</v>
      </c>
      <c r="K224" s="86">
        <f>SUMIFS('BAZA DANYCH'!$AA:$AA,'BAZA DANYCH'!$U:$U,K$199,'BAZA DANYCH'!$K:$K,$C224,'BAZA DANYCH'!$A:$A,$A224,'BAZA DANYCH'!$F:$F,STATYSTYKI!$B224)</f>
        <v>0</v>
      </c>
      <c r="L224" s="86">
        <f>SUMIFS('BAZA DANYCH'!$AA:$AA,'BAZA DANYCH'!$U:$U,L$199,'BAZA DANYCH'!$K:$K,$C224,'BAZA DANYCH'!$A:$A,$A224,'BAZA DANYCH'!$F:$F,STATYSTYKI!$B224)</f>
        <v>2</v>
      </c>
      <c r="O224" s="107"/>
      <c r="P224" s="207"/>
      <c r="Q224" s="228"/>
      <c r="R224" s="207"/>
      <c r="S224" s="207"/>
      <c r="T224" s="107"/>
      <c r="U224" s="107"/>
      <c r="V224" s="107"/>
      <c r="W224" s="107"/>
      <c r="X224" s="229"/>
      <c r="Y224" s="229"/>
      <c r="Z224" s="229"/>
      <c r="AA224" s="229"/>
      <c r="AB224" s="229"/>
      <c r="AC224" s="229"/>
      <c r="AD224" s="107"/>
    </row>
    <row r="225" spans="1:30" ht="15" x14ac:dyDescent="0.25">
      <c r="A225" s="28" t="s">
        <v>130</v>
      </c>
      <c r="B225" s="51" t="s">
        <v>204</v>
      </c>
      <c r="C225" s="253" t="s">
        <v>205</v>
      </c>
      <c r="D225" s="238">
        <f t="shared" si="25"/>
        <v>234</v>
      </c>
      <c r="E225" s="86">
        <f>SUMIFS('BAZA DANYCH'!$AA:$AA,'BAZA DANYCH'!$U:$U,E$199,'BAZA DANYCH'!$K:$K,$C225,'BAZA DANYCH'!$A:$A,$A225,'BAZA DANYCH'!$F:$F,STATYSTYKI!$B225)</f>
        <v>50</v>
      </c>
      <c r="F225" s="86">
        <f>SUMIFS('BAZA DANYCH'!$AA:$AA,'BAZA DANYCH'!$U:$U,F$199,'BAZA DANYCH'!$K:$K,$C225,'BAZA DANYCH'!$A:$A,$A225,'BAZA DANYCH'!$F:$F,STATYSTYKI!$B225)</f>
        <v>0</v>
      </c>
      <c r="G225" s="86">
        <f>SUMIFS('BAZA DANYCH'!$AA:$AA,'BAZA DANYCH'!$U:$U,G$199,'BAZA DANYCH'!$K:$K,$C225,'BAZA DANYCH'!$A:$A,$A225,'BAZA DANYCH'!$F:$F,STATYSTYKI!$B225)</f>
        <v>50</v>
      </c>
      <c r="H225" s="86">
        <f>SUMIFS('BAZA DANYCH'!$AA:$AA,'BAZA DANYCH'!$U:$U,H$199,'BAZA DANYCH'!$K:$K,$C225,'BAZA DANYCH'!$A:$A,$A225,'BAZA DANYCH'!$F:$F,STATYSTYKI!$B225)</f>
        <v>28</v>
      </c>
      <c r="I225" s="86">
        <f>SUMIFS('BAZA DANYCH'!$AA:$AA,'BAZA DANYCH'!$U:$U,I$199,'BAZA DANYCH'!$K:$K,$C225,'BAZA DANYCH'!$A:$A,$A225,'BAZA DANYCH'!$F:$F,STATYSTYKI!$B225)</f>
        <v>0</v>
      </c>
      <c r="J225" s="86">
        <f>SUMIFS('BAZA DANYCH'!$AA:$AA,'BAZA DANYCH'!$U:$U,J$199,'BAZA DANYCH'!$K:$K,$C225,'BAZA DANYCH'!$A:$A,$A225,'BAZA DANYCH'!$F:$F,STATYSTYKI!$B225)</f>
        <v>0</v>
      </c>
      <c r="K225" s="86">
        <f>SUMIFS('BAZA DANYCH'!$AA:$AA,'BAZA DANYCH'!$U:$U,K$199,'BAZA DANYCH'!$K:$K,$C225,'BAZA DANYCH'!$A:$A,$A225,'BAZA DANYCH'!$F:$F,STATYSTYKI!$B225)</f>
        <v>50</v>
      </c>
      <c r="L225" s="86">
        <f>SUMIFS('BAZA DANYCH'!$AA:$AA,'BAZA DANYCH'!$U:$U,L$199,'BAZA DANYCH'!$K:$K,$C225,'BAZA DANYCH'!$A:$A,$A225,'BAZA DANYCH'!$F:$F,STATYSTYKI!$B225)</f>
        <v>56</v>
      </c>
      <c r="O225" s="107"/>
      <c r="P225" s="207"/>
      <c r="Q225" s="228"/>
      <c r="R225" s="207"/>
      <c r="S225" s="207"/>
      <c r="T225" s="107"/>
      <c r="U225" s="107"/>
      <c r="V225" s="107"/>
      <c r="W225" s="107"/>
      <c r="X225" s="229"/>
      <c r="Y225" s="229"/>
      <c r="Z225" s="229"/>
      <c r="AA225" s="229"/>
      <c r="AB225" s="229"/>
      <c r="AC225" s="229"/>
      <c r="AD225" s="107"/>
    </row>
    <row r="226" spans="1:30" ht="15" x14ac:dyDescent="0.25">
      <c r="A226" s="28" t="s">
        <v>130</v>
      </c>
      <c r="B226" s="51" t="s">
        <v>204</v>
      </c>
      <c r="C226" s="253" t="s">
        <v>127</v>
      </c>
      <c r="D226" s="238">
        <f t="shared" si="25"/>
        <v>496</v>
      </c>
      <c r="E226" s="86">
        <f>SUMIFS('BAZA DANYCH'!$AA:$AA,'BAZA DANYCH'!$U:$U,E$199,'BAZA DANYCH'!$K:$K,$C226,'BAZA DANYCH'!$A:$A,$A226,'BAZA DANYCH'!$F:$F,STATYSTYKI!$B226)</f>
        <v>128</v>
      </c>
      <c r="F226" s="86">
        <f>SUMIFS('BAZA DANYCH'!$AA:$AA,'BAZA DANYCH'!$U:$U,F$199,'BAZA DANYCH'!$K:$K,$C226,'BAZA DANYCH'!$A:$A,$A226,'BAZA DANYCH'!$F:$F,STATYSTYKI!$B226)</f>
        <v>28</v>
      </c>
      <c r="G226" s="86">
        <f>SUMIFS('BAZA DANYCH'!$AA:$AA,'BAZA DANYCH'!$U:$U,G$199,'BAZA DANYCH'!$K:$K,$C226,'BAZA DANYCH'!$A:$A,$A226,'BAZA DANYCH'!$F:$F,STATYSTYKI!$B226)</f>
        <v>100</v>
      </c>
      <c r="H226" s="86">
        <f>SUMIFS('BAZA DANYCH'!$AA:$AA,'BAZA DANYCH'!$U:$U,H$199,'BAZA DANYCH'!$K:$K,$C226,'BAZA DANYCH'!$A:$A,$A226,'BAZA DANYCH'!$F:$F,STATYSTYKI!$B226)</f>
        <v>0</v>
      </c>
      <c r="I226" s="86">
        <f>SUMIFS('BAZA DANYCH'!$AA:$AA,'BAZA DANYCH'!$U:$U,I$199,'BAZA DANYCH'!$K:$K,$C226,'BAZA DANYCH'!$A:$A,$A226,'BAZA DANYCH'!$F:$F,STATYSTYKI!$B226)</f>
        <v>50</v>
      </c>
      <c r="J226" s="86">
        <f>SUMIFS('BAZA DANYCH'!$AA:$AA,'BAZA DANYCH'!$U:$U,J$199,'BAZA DANYCH'!$K:$K,$C226,'BAZA DANYCH'!$A:$A,$A226,'BAZA DANYCH'!$F:$F,STATYSTYKI!$B226)</f>
        <v>84</v>
      </c>
      <c r="K226" s="86">
        <f>SUMIFS('BAZA DANYCH'!$AA:$AA,'BAZA DANYCH'!$U:$U,K$199,'BAZA DANYCH'!$K:$K,$C226,'BAZA DANYCH'!$A:$A,$A226,'BAZA DANYCH'!$F:$F,STATYSTYKI!$B226)</f>
        <v>56</v>
      </c>
      <c r="L226" s="86">
        <f>SUMIFS('BAZA DANYCH'!$AA:$AA,'BAZA DANYCH'!$U:$U,L$199,'BAZA DANYCH'!$K:$K,$C226,'BAZA DANYCH'!$A:$A,$A226,'BAZA DANYCH'!$F:$F,STATYSTYKI!$B226)</f>
        <v>50</v>
      </c>
      <c r="O226" s="107"/>
      <c r="P226" s="207"/>
      <c r="Q226" s="228"/>
      <c r="R226" s="207"/>
      <c r="S226" s="207"/>
      <c r="T226" s="107"/>
      <c r="U226" s="107"/>
      <c r="V226" s="107"/>
      <c r="W226" s="107"/>
      <c r="X226" s="229"/>
      <c r="Y226" s="229"/>
      <c r="Z226" s="229"/>
      <c r="AA226" s="229"/>
      <c r="AB226" s="229"/>
      <c r="AC226" s="229"/>
      <c r="AD226" s="107"/>
    </row>
    <row r="227" spans="1:30" ht="15" x14ac:dyDescent="0.25">
      <c r="A227" s="28" t="s">
        <v>130</v>
      </c>
      <c r="B227" s="51" t="s">
        <v>204</v>
      </c>
      <c r="C227" s="255" t="s">
        <v>207</v>
      </c>
      <c r="D227" s="238">
        <f t="shared" si="25"/>
        <v>46</v>
      </c>
      <c r="E227" s="86">
        <f>SUMIFS('BAZA DANYCH'!$AA:$AA,'BAZA DANYCH'!$U:$U,E$199,'BAZA DANYCH'!$K:$K,$C227,'BAZA DANYCH'!$A:$A,$A227,'BAZA DANYCH'!$F:$F,STATYSTYKI!$B227)</f>
        <v>0</v>
      </c>
      <c r="F227" s="86">
        <f>SUMIFS('BAZA DANYCH'!$AA:$AA,'BAZA DANYCH'!$U:$U,F$199,'BAZA DANYCH'!$K:$K,$C227,'BAZA DANYCH'!$A:$A,$A227,'BAZA DANYCH'!$F:$F,STATYSTYKI!$B227)</f>
        <v>18</v>
      </c>
      <c r="G227" s="86">
        <f>SUMIFS('BAZA DANYCH'!$AA:$AA,'BAZA DANYCH'!$U:$U,G$199,'BAZA DANYCH'!$K:$K,$C227,'BAZA DANYCH'!$A:$A,$A227,'BAZA DANYCH'!$F:$F,STATYSTYKI!$B227)</f>
        <v>0</v>
      </c>
      <c r="H227" s="86">
        <f>SUMIFS('BAZA DANYCH'!$AA:$AA,'BAZA DANYCH'!$U:$U,H$199,'BAZA DANYCH'!$K:$K,$C227,'BAZA DANYCH'!$A:$A,$A227,'BAZA DANYCH'!$F:$F,STATYSTYKI!$B227)</f>
        <v>0</v>
      </c>
      <c r="I227" s="86">
        <f>SUMIFS('BAZA DANYCH'!$AA:$AA,'BAZA DANYCH'!$U:$U,I$199,'BAZA DANYCH'!$K:$K,$C227,'BAZA DANYCH'!$A:$A,$A227,'BAZA DANYCH'!$F:$F,STATYSTYKI!$B227)</f>
        <v>18</v>
      </c>
      <c r="J227" s="86">
        <f>SUMIFS('BAZA DANYCH'!$AA:$AA,'BAZA DANYCH'!$U:$U,J$199,'BAZA DANYCH'!$K:$K,$C227,'BAZA DANYCH'!$A:$A,$A227,'BAZA DANYCH'!$F:$F,STATYSTYKI!$B227)</f>
        <v>0</v>
      </c>
      <c r="K227" s="86">
        <f>SUMIFS('BAZA DANYCH'!$AA:$AA,'BAZA DANYCH'!$U:$U,K$199,'BAZA DANYCH'!$K:$K,$C227,'BAZA DANYCH'!$A:$A,$A227,'BAZA DANYCH'!$F:$F,STATYSTYKI!$B227)</f>
        <v>0</v>
      </c>
      <c r="L227" s="86">
        <f>SUMIFS('BAZA DANYCH'!$AA:$AA,'BAZA DANYCH'!$U:$U,L$199,'BAZA DANYCH'!$K:$K,$C227,'BAZA DANYCH'!$A:$A,$A227,'BAZA DANYCH'!$F:$F,STATYSTYKI!$B227)</f>
        <v>10</v>
      </c>
      <c r="O227" s="107"/>
      <c r="P227" s="207"/>
      <c r="Q227" s="228"/>
      <c r="R227" s="207"/>
      <c r="S227" s="207"/>
      <c r="T227" s="107"/>
      <c r="U227" s="107"/>
      <c r="V227" s="107"/>
      <c r="W227" s="107"/>
      <c r="X227" s="229"/>
      <c r="Y227" s="229"/>
      <c r="Z227" s="229"/>
      <c r="AA227" s="229"/>
      <c r="AB227" s="229"/>
      <c r="AC227" s="229"/>
      <c r="AD227" s="107"/>
    </row>
    <row r="228" spans="1:30" ht="15" x14ac:dyDescent="0.25">
      <c r="A228" s="28" t="s">
        <v>130</v>
      </c>
      <c r="B228" s="51" t="s">
        <v>204</v>
      </c>
      <c r="C228" s="51" t="s">
        <v>208</v>
      </c>
      <c r="D228" s="238">
        <f t="shared" si="25"/>
        <v>118</v>
      </c>
      <c r="E228" s="86">
        <f>SUMIFS('BAZA DANYCH'!$AA:$AA,'BAZA DANYCH'!$U:$U,E$199,'BAZA DANYCH'!$K:$K,$C228,'BAZA DANYCH'!$A:$A,$A228,'BAZA DANYCH'!$F:$F,STATYSTYKI!$B228)</f>
        <v>0</v>
      </c>
      <c r="F228" s="86">
        <f>SUMIFS('BAZA DANYCH'!$AA:$AA,'BAZA DANYCH'!$U:$U,F$199,'BAZA DANYCH'!$K:$K,$C228,'BAZA DANYCH'!$A:$A,$A228,'BAZA DANYCH'!$F:$F,STATYSTYKI!$B228)</f>
        <v>34</v>
      </c>
      <c r="G228" s="86">
        <f>SUMIFS('BAZA DANYCH'!$AA:$AA,'BAZA DANYCH'!$U:$U,G$199,'BAZA DANYCH'!$K:$K,$C228,'BAZA DANYCH'!$A:$A,$A228,'BAZA DANYCH'!$F:$F,STATYSTYKI!$B228)</f>
        <v>0</v>
      </c>
      <c r="H228" s="86">
        <f>SUMIFS('BAZA DANYCH'!$AA:$AA,'BAZA DANYCH'!$U:$U,H$199,'BAZA DANYCH'!$K:$K,$C228,'BAZA DANYCH'!$A:$A,$A228,'BAZA DANYCH'!$F:$F,STATYSTYKI!$B228)</f>
        <v>0</v>
      </c>
      <c r="I228" s="86">
        <f>SUMIFS('BAZA DANYCH'!$AA:$AA,'BAZA DANYCH'!$U:$U,I$199,'BAZA DANYCH'!$K:$K,$C228,'BAZA DANYCH'!$A:$A,$A228,'BAZA DANYCH'!$F:$F,STATYSTYKI!$B228)</f>
        <v>56</v>
      </c>
      <c r="J228" s="86">
        <f>SUMIFS('BAZA DANYCH'!$AA:$AA,'BAZA DANYCH'!$U:$U,J$199,'BAZA DANYCH'!$K:$K,$C228,'BAZA DANYCH'!$A:$A,$A228,'BAZA DANYCH'!$F:$F,STATYSTYKI!$B228)</f>
        <v>28</v>
      </c>
      <c r="K228" s="86">
        <f>SUMIFS('BAZA DANYCH'!$AA:$AA,'BAZA DANYCH'!$U:$U,K$199,'BAZA DANYCH'!$K:$K,$C228,'BAZA DANYCH'!$A:$A,$A228,'BAZA DANYCH'!$F:$F,STATYSTYKI!$B228)</f>
        <v>0</v>
      </c>
      <c r="L228" s="86">
        <f>SUMIFS('BAZA DANYCH'!$AA:$AA,'BAZA DANYCH'!$U:$U,L$199,'BAZA DANYCH'!$K:$K,$C228,'BAZA DANYCH'!$A:$A,$A228,'BAZA DANYCH'!$F:$F,STATYSTYKI!$B228)</f>
        <v>0</v>
      </c>
      <c r="O228" s="107"/>
      <c r="P228" s="207"/>
      <c r="Q228" s="228"/>
      <c r="R228" s="207"/>
      <c r="S228" s="207"/>
      <c r="T228" s="107"/>
      <c r="U228" s="107"/>
      <c r="V228" s="107"/>
      <c r="W228" s="107"/>
      <c r="X228" s="229"/>
      <c r="Y228" s="229"/>
      <c r="Z228" s="229"/>
      <c r="AA228" s="229"/>
      <c r="AB228" s="229"/>
      <c r="AC228" s="229"/>
      <c r="AD228" s="107"/>
    </row>
    <row r="229" spans="1:30" ht="15" x14ac:dyDescent="0.25">
      <c r="A229" s="28" t="s">
        <v>130</v>
      </c>
      <c r="B229" s="51" t="s">
        <v>204</v>
      </c>
      <c r="C229" s="256" t="s">
        <v>209</v>
      </c>
      <c r="D229" s="238">
        <f t="shared" si="25"/>
        <v>31</v>
      </c>
      <c r="E229" s="86">
        <f>SUMIFS('BAZA DANYCH'!$AA:$AA,'BAZA DANYCH'!$U:$U,E$199,'BAZA DANYCH'!$K:$K,$C229,'BAZA DANYCH'!$A:$A,$A229,'BAZA DANYCH'!$F:$F,STATYSTYKI!$B229)</f>
        <v>0</v>
      </c>
      <c r="F229" s="86">
        <f>SUMIFS('BAZA DANYCH'!$AA:$AA,'BAZA DANYCH'!$U:$U,F$199,'BAZA DANYCH'!$K:$K,$C229,'BAZA DANYCH'!$A:$A,$A229,'BAZA DANYCH'!$F:$F,STATYSTYKI!$B229)</f>
        <v>31</v>
      </c>
      <c r="G229" s="86">
        <f>SUMIFS('BAZA DANYCH'!$AA:$AA,'BAZA DANYCH'!$U:$U,G$199,'BAZA DANYCH'!$K:$K,$C229,'BAZA DANYCH'!$A:$A,$A229,'BAZA DANYCH'!$F:$F,STATYSTYKI!$B229)</f>
        <v>0</v>
      </c>
      <c r="H229" s="86">
        <f>SUMIFS('BAZA DANYCH'!$AA:$AA,'BAZA DANYCH'!$U:$U,H$199,'BAZA DANYCH'!$K:$K,$C229,'BAZA DANYCH'!$A:$A,$A229,'BAZA DANYCH'!$F:$F,STATYSTYKI!$B229)</f>
        <v>0</v>
      </c>
      <c r="I229" s="86">
        <f>SUMIFS('BAZA DANYCH'!$AA:$AA,'BAZA DANYCH'!$U:$U,I$199,'BAZA DANYCH'!$K:$K,$C229,'BAZA DANYCH'!$A:$A,$A229,'BAZA DANYCH'!$F:$F,STATYSTYKI!$B229)</f>
        <v>0</v>
      </c>
      <c r="J229" s="86">
        <f>SUMIFS('BAZA DANYCH'!$AA:$AA,'BAZA DANYCH'!$U:$U,J$199,'BAZA DANYCH'!$K:$K,$C229,'BAZA DANYCH'!$A:$A,$A229,'BAZA DANYCH'!$F:$F,STATYSTYKI!$B229)</f>
        <v>0</v>
      </c>
      <c r="K229" s="86">
        <f>SUMIFS('BAZA DANYCH'!$AA:$AA,'BAZA DANYCH'!$U:$U,K$199,'BAZA DANYCH'!$K:$K,$C229,'BAZA DANYCH'!$A:$A,$A229,'BAZA DANYCH'!$F:$F,STATYSTYKI!$B229)</f>
        <v>0</v>
      </c>
      <c r="L229" s="86">
        <f>SUMIFS('BAZA DANYCH'!$AA:$AA,'BAZA DANYCH'!$U:$U,L$199,'BAZA DANYCH'!$K:$K,$C229,'BAZA DANYCH'!$A:$A,$A229,'BAZA DANYCH'!$F:$F,STATYSTYKI!$B229)</f>
        <v>0</v>
      </c>
      <c r="O229" s="107"/>
      <c r="P229" s="207"/>
      <c r="Q229" s="228"/>
      <c r="R229" s="207"/>
      <c r="S229" s="207"/>
      <c r="T229" s="107"/>
      <c r="U229" s="107"/>
      <c r="V229" s="107"/>
      <c r="W229" s="107"/>
      <c r="X229" s="229"/>
      <c r="Y229" s="229"/>
      <c r="Z229" s="229"/>
      <c r="AA229" s="229"/>
      <c r="AB229" s="229"/>
      <c r="AC229" s="229"/>
      <c r="AD229" s="107"/>
    </row>
    <row r="230" spans="1:30" ht="15" x14ac:dyDescent="0.25">
      <c r="A230" s="28" t="s">
        <v>130</v>
      </c>
      <c r="B230" s="51" t="s">
        <v>204</v>
      </c>
      <c r="C230" s="256" t="s">
        <v>171</v>
      </c>
      <c r="D230" s="238">
        <f t="shared" si="25"/>
        <v>44</v>
      </c>
      <c r="E230" s="86">
        <f>SUMIFS('BAZA DANYCH'!$AA:$AA,'BAZA DANYCH'!$U:$U,E$199,'BAZA DANYCH'!$K:$K,$C230,'BAZA DANYCH'!$A:$A,$A230,'BAZA DANYCH'!$F:$F,STATYSTYKI!$B230)</f>
        <v>0</v>
      </c>
      <c r="F230" s="86">
        <f>SUMIFS('BAZA DANYCH'!$AA:$AA,'BAZA DANYCH'!$U:$U,F$199,'BAZA DANYCH'!$K:$K,$C230,'BAZA DANYCH'!$A:$A,$A230,'BAZA DANYCH'!$F:$F,STATYSTYKI!$B230)</f>
        <v>0</v>
      </c>
      <c r="G230" s="86">
        <f>SUMIFS('BAZA DANYCH'!$AA:$AA,'BAZA DANYCH'!$U:$U,G$199,'BAZA DANYCH'!$K:$K,$C230,'BAZA DANYCH'!$A:$A,$A230,'BAZA DANYCH'!$F:$F,STATYSTYKI!$B230)</f>
        <v>10</v>
      </c>
      <c r="H230" s="86">
        <f>SUMIFS('BAZA DANYCH'!$AA:$AA,'BAZA DANYCH'!$U:$U,H$199,'BAZA DANYCH'!$K:$K,$C230,'BAZA DANYCH'!$A:$A,$A230,'BAZA DANYCH'!$F:$F,STATYSTYKI!$B230)</f>
        <v>0</v>
      </c>
      <c r="I230" s="86">
        <f>SUMIFS('BAZA DANYCH'!$AA:$AA,'BAZA DANYCH'!$U:$U,I$199,'BAZA DANYCH'!$K:$K,$C230,'BAZA DANYCH'!$A:$A,$A230,'BAZA DANYCH'!$F:$F,STATYSTYKI!$B230)</f>
        <v>0</v>
      </c>
      <c r="J230" s="86">
        <f>SUMIFS('BAZA DANYCH'!$AA:$AA,'BAZA DANYCH'!$U:$U,J$199,'BAZA DANYCH'!$K:$K,$C230,'BAZA DANYCH'!$A:$A,$A230,'BAZA DANYCH'!$F:$F,STATYSTYKI!$B230)</f>
        <v>0</v>
      </c>
      <c r="K230" s="86">
        <f>SUMIFS('BAZA DANYCH'!$AA:$AA,'BAZA DANYCH'!$U:$U,K$199,'BAZA DANYCH'!$K:$K,$C230,'BAZA DANYCH'!$A:$A,$A230,'BAZA DANYCH'!$F:$F,STATYSTYKI!$B230)</f>
        <v>6</v>
      </c>
      <c r="L230" s="86">
        <f>SUMIFS('BAZA DANYCH'!$AA:$AA,'BAZA DANYCH'!$U:$U,L$199,'BAZA DANYCH'!$K:$K,$C230,'BAZA DANYCH'!$A:$A,$A230,'BAZA DANYCH'!$F:$F,STATYSTYKI!$B230)</f>
        <v>28</v>
      </c>
      <c r="O230" s="107"/>
      <c r="P230" s="207"/>
      <c r="Q230" s="228"/>
      <c r="R230" s="207"/>
      <c r="S230" s="207"/>
      <c r="T230" s="107"/>
      <c r="U230" s="107"/>
      <c r="V230" s="107"/>
      <c r="W230" s="107"/>
      <c r="X230" s="229"/>
      <c r="Y230" s="229"/>
      <c r="Z230" s="229"/>
      <c r="AA230" s="229"/>
      <c r="AB230" s="229"/>
      <c r="AC230" s="229"/>
      <c r="AD230" s="107"/>
    </row>
    <row r="231" spans="1:30" ht="15" x14ac:dyDescent="0.25">
      <c r="A231" s="28" t="s">
        <v>130</v>
      </c>
      <c r="B231" s="51" t="s">
        <v>204</v>
      </c>
      <c r="C231" s="255" t="s">
        <v>211</v>
      </c>
      <c r="D231" s="238">
        <f t="shared" si="25"/>
        <v>50</v>
      </c>
      <c r="E231" s="86">
        <f>SUMIFS('BAZA DANYCH'!$AA:$AA,'BAZA DANYCH'!$U:$U,E$199,'BAZA DANYCH'!$K:$K,$C231,'BAZA DANYCH'!$A:$A,$A231,'BAZA DANYCH'!$F:$F,STATYSTYKI!$B231)</f>
        <v>0</v>
      </c>
      <c r="F231" s="86">
        <f>SUMIFS('BAZA DANYCH'!$AA:$AA,'BAZA DANYCH'!$U:$U,F$199,'BAZA DANYCH'!$K:$K,$C231,'BAZA DANYCH'!$A:$A,$A231,'BAZA DANYCH'!$F:$F,STATYSTYKI!$B231)</f>
        <v>0</v>
      </c>
      <c r="G231" s="86">
        <f>SUMIFS('BAZA DANYCH'!$AA:$AA,'BAZA DANYCH'!$U:$U,G$199,'BAZA DANYCH'!$K:$K,$C231,'BAZA DANYCH'!$A:$A,$A231,'BAZA DANYCH'!$F:$F,STATYSTYKI!$B231)</f>
        <v>0</v>
      </c>
      <c r="H231" s="86">
        <f>SUMIFS('BAZA DANYCH'!$AA:$AA,'BAZA DANYCH'!$U:$U,H$199,'BAZA DANYCH'!$K:$K,$C231,'BAZA DANYCH'!$A:$A,$A231,'BAZA DANYCH'!$F:$F,STATYSTYKI!$B231)</f>
        <v>0</v>
      </c>
      <c r="I231" s="86">
        <f>SUMIFS('BAZA DANYCH'!$AA:$AA,'BAZA DANYCH'!$U:$U,I$199,'BAZA DANYCH'!$K:$K,$C231,'BAZA DANYCH'!$A:$A,$A231,'BAZA DANYCH'!$F:$F,STATYSTYKI!$B231)</f>
        <v>50</v>
      </c>
      <c r="J231" s="86">
        <f>SUMIFS('BAZA DANYCH'!$AA:$AA,'BAZA DANYCH'!$U:$U,J$199,'BAZA DANYCH'!$K:$K,$C231,'BAZA DANYCH'!$A:$A,$A231,'BAZA DANYCH'!$F:$F,STATYSTYKI!$B231)</f>
        <v>0</v>
      </c>
      <c r="K231" s="86">
        <f>SUMIFS('BAZA DANYCH'!$AA:$AA,'BAZA DANYCH'!$U:$U,K$199,'BAZA DANYCH'!$K:$K,$C231,'BAZA DANYCH'!$A:$A,$A231,'BAZA DANYCH'!$F:$F,STATYSTYKI!$B231)</f>
        <v>0</v>
      </c>
      <c r="L231" s="86">
        <f>SUMIFS('BAZA DANYCH'!$AA:$AA,'BAZA DANYCH'!$U:$U,L$199,'BAZA DANYCH'!$K:$K,$C231,'BAZA DANYCH'!$A:$A,$A231,'BAZA DANYCH'!$F:$F,STATYSTYKI!$B231)</f>
        <v>0</v>
      </c>
      <c r="O231" s="107"/>
      <c r="P231" s="207"/>
      <c r="Q231" s="228"/>
      <c r="R231" s="207"/>
      <c r="S231" s="207"/>
      <c r="T231" s="107"/>
      <c r="U231" s="107"/>
      <c r="V231" s="107"/>
      <c r="W231" s="107"/>
      <c r="X231" s="229"/>
      <c r="Y231" s="229"/>
      <c r="Z231" s="229"/>
      <c r="AA231" s="229"/>
      <c r="AB231" s="229"/>
      <c r="AC231" s="229"/>
      <c r="AD231" s="107"/>
    </row>
    <row r="232" spans="1:30" ht="15" x14ac:dyDescent="0.25">
      <c r="A232" s="28" t="s">
        <v>130</v>
      </c>
      <c r="B232" s="51" t="s">
        <v>204</v>
      </c>
      <c r="C232" s="256" t="s">
        <v>213</v>
      </c>
      <c r="D232" s="238">
        <f t="shared" si="25"/>
        <v>100</v>
      </c>
      <c r="E232" s="86">
        <f>SUMIFS('BAZA DANYCH'!$AA:$AA,'BAZA DANYCH'!$U:$U,E$199,'BAZA DANYCH'!$K:$K,$C232,'BAZA DANYCH'!$A:$A,$A232,'BAZA DANYCH'!$F:$F,STATYSTYKI!$B232)</f>
        <v>0</v>
      </c>
      <c r="F232" s="86">
        <f>SUMIFS('BAZA DANYCH'!$AA:$AA,'BAZA DANYCH'!$U:$U,F$199,'BAZA DANYCH'!$K:$K,$C232,'BAZA DANYCH'!$A:$A,$A232,'BAZA DANYCH'!$F:$F,STATYSTYKI!$B232)</f>
        <v>0</v>
      </c>
      <c r="G232" s="86">
        <f>SUMIFS('BAZA DANYCH'!$AA:$AA,'BAZA DANYCH'!$U:$U,G$199,'BAZA DANYCH'!$K:$K,$C232,'BAZA DANYCH'!$A:$A,$A232,'BAZA DANYCH'!$F:$F,STATYSTYKI!$B232)</f>
        <v>0</v>
      </c>
      <c r="H232" s="86">
        <f>SUMIFS('BAZA DANYCH'!$AA:$AA,'BAZA DANYCH'!$U:$U,H$199,'BAZA DANYCH'!$K:$K,$C232,'BAZA DANYCH'!$A:$A,$A232,'BAZA DANYCH'!$F:$F,STATYSTYKI!$B232)</f>
        <v>0</v>
      </c>
      <c r="I232" s="86">
        <f>SUMIFS('BAZA DANYCH'!$AA:$AA,'BAZA DANYCH'!$U:$U,I$199,'BAZA DANYCH'!$K:$K,$C232,'BAZA DANYCH'!$A:$A,$A232,'BAZA DANYCH'!$F:$F,STATYSTYKI!$B232)</f>
        <v>0</v>
      </c>
      <c r="J232" s="86">
        <f>SUMIFS('BAZA DANYCH'!$AA:$AA,'BAZA DANYCH'!$U:$U,J$199,'BAZA DANYCH'!$K:$K,$C232,'BAZA DANYCH'!$A:$A,$A232,'BAZA DANYCH'!$F:$F,STATYSTYKI!$B232)</f>
        <v>50</v>
      </c>
      <c r="K232" s="86">
        <f>SUMIFS('BAZA DANYCH'!$AA:$AA,'BAZA DANYCH'!$U:$U,K$199,'BAZA DANYCH'!$K:$K,$C232,'BAZA DANYCH'!$A:$A,$A232,'BAZA DANYCH'!$F:$F,STATYSTYKI!$B232)</f>
        <v>50</v>
      </c>
      <c r="L232" s="86">
        <f>SUMIFS('BAZA DANYCH'!$AA:$AA,'BAZA DANYCH'!$U:$U,L$199,'BAZA DANYCH'!$K:$K,$C232,'BAZA DANYCH'!$A:$A,$A232,'BAZA DANYCH'!$F:$F,STATYSTYKI!$B232)</f>
        <v>0</v>
      </c>
      <c r="O232" s="107"/>
      <c r="P232" s="207"/>
      <c r="Q232" s="228"/>
      <c r="R232" s="207"/>
      <c r="S232" s="207"/>
      <c r="T232" s="107"/>
      <c r="U232" s="107"/>
      <c r="V232" s="107"/>
      <c r="W232" s="107"/>
      <c r="X232" s="229"/>
      <c r="Y232" s="229"/>
      <c r="Z232" s="229"/>
      <c r="AA232" s="229"/>
      <c r="AB232" s="229"/>
      <c r="AC232" s="229"/>
      <c r="AD232" s="107"/>
    </row>
    <row r="233" spans="1:30" ht="15" x14ac:dyDescent="0.25">
      <c r="A233" s="28" t="s">
        <v>130</v>
      </c>
      <c r="B233" s="51" t="s">
        <v>216</v>
      </c>
      <c r="C233" s="254" t="s">
        <v>158</v>
      </c>
      <c r="D233" s="238">
        <f t="shared" ref="D233:D264" si="26">SUM(E233:H233,I233:L233,)</f>
        <v>26</v>
      </c>
      <c r="E233" s="86">
        <f>SUMIFS('BAZA DANYCH'!$AA:$AA,'BAZA DANYCH'!$U:$U,E$199,'BAZA DANYCH'!$K:$K,$C233,'BAZA DANYCH'!$A:$A,$A233,'BAZA DANYCH'!$F:$F,STATYSTYKI!$B233)</f>
        <v>4</v>
      </c>
      <c r="F233" s="86">
        <f>SUMIFS('BAZA DANYCH'!$AA:$AA,'BAZA DANYCH'!$U:$U,F$199,'BAZA DANYCH'!$K:$K,$C233,'BAZA DANYCH'!$A:$A,$A233,'BAZA DANYCH'!$F:$F,STATYSTYKI!$B233)</f>
        <v>2</v>
      </c>
      <c r="G233" s="86">
        <f>SUMIFS('BAZA DANYCH'!$AA:$AA,'BAZA DANYCH'!$U:$U,G$199,'BAZA DANYCH'!$K:$K,$C233,'BAZA DANYCH'!$A:$A,$A233,'BAZA DANYCH'!$F:$F,STATYSTYKI!$B233)</f>
        <v>0</v>
      </c>
      <c r="H233" s="86">
        <f>SUMIFS('BAZA DANYCH'!$AA:$AA,'BAZA DANYCH'!$U:$U,H$199,'BAZA DANYCH'!$K:$K,$C233,'BAZA DANYCH'!$A:$A,$A233,'BAZA DANYCH'!$F:$F,STATYSTYKI!$B233)</f>
        <v>18</v>
      </c>
      <c r="I233" s="86">
        <f>SUMIFS('BAZA DANYCH'!$AA:$AA,'BAZA DANYCH'!$U:$U,I$199,'BAZA DANYCH'!$K:$K,$C233,'BAZA DANYCH'!$A:$A,$A233,'BAZA DANYCH'!$F:$F,STATYSTYKI!$B233)</f>
        <v>2</v>
      </c>
      <c r="J233" s="86">
        <f>SUMIFS('BAZA DANYCH'!$AA:$AA,'BAZA DANYCH'!$U:$U,J$199,'BAZA DANYCH'!$K:$K,$C233,'BAZA DANYCH'!$A:$A,$A233,'BAZA DANYCH'!$F:$F,STATYSTYKI!$B233)</f>
        <v>0</v>
      </c>
      <c r="K233" s="86">
        <f>SUMIFS('BAZA DANYCH'!$AA:$AA,'BAZA DANYCH'!$U:$U,K$199,'BAZA DANYCH'!$K:$K,$C233,'BAZA DANYCH'!$A:$A,$A233,'BAZA DANYCH'!$F:$F,STATYSTYKI!$B233)</f>
        <v>0</v>
      </c>
      <c r="L233" s="86">
        <f>SUMIFS('BAZA DANYCH'!$AA:$AA,'BAZA DANYCH'!$U:$U,L$199,'BAZA DANYCH'!$K:$K,$C233,'BAZA DANYCH'!$A:$A,$A233,'BAZA DANYCH'!$F:$F,STATYSTYKI!$B233)</f>
        <v>0</v>
      </c>
      <c r="O233" s="107"/>
      <c r="P233" s="207"/>
      <c r="Q233" s="228"/>
      <c r="R233" s="207"/>
      <c r="S233" s="207"/>
      <c r="T233" s="107"/>
      <c r="U233" s="107"/>
      <c r="V233" s="107"/>
      <c r="W233" s="107"/>
      <c r="X233" s="229"/>
      <c r="Y233" s="229"/>
      <c r="Z233" s="229"/>
      <c r="AA233" s="229"/>
      <c r="AB233" s="229"/>
      <c r="AC233" s="229"/>
      <c r="AD233" s="107"/>
    </row>
    <row r="234" spans="1:30" ht="15" x14ac:dyDescent="0.25">
      <c r="A234" s="28" t="s">
        <v>130</v>
      </c>
      <c r="B234" s="51" t="s">
        <v>216</v>
      </c>
      <c r="C234" s="253" t="s">
        <v>170</v>
      </c>
      <c r="D234" s="238">
        <f t="shared" si="26"/>
        <v>0</v>
      </c>
      <c r="E234" s="86">
        <f>SUMIFS('BAZA DANYCH'!$AA:$AA,'BAZA DANYCH'!$U:$U,E$199,'BAZA DANYCH'!$K:$K,$C234,'BAZA DANYCH'!$A:$A,$A234,'BAZA DANYCH'!$F:$F,STATYSTYKI!$B234)</f>
        <v>0</v>
      </c>
      <c r="F234" s="86">
        <f>SUMIFS('BAZA DANYCH'!$AA:$AA,'BAZA DANYCH'!$U:$U,F$199,'BAZA DANYCH'!$K:$K,$C234,'BAZA DANYCH'!$A:$A,$A234,'BAZA DANYCH'!$F:$F,STATYSTYKI!$B234)</f>
        <v>0</v>
      </c>
      <c r="G234" s="86">
        <f>SUMIFS('BAZA DANYCH'!$AA:$AA,'BAZA DANYCH'!$U:$U,G$199,'BAZA DANYCH'!$K:$K,$C234,'BAZA DANYCH'!$A:$A,$A234,'BAZA DANYCH'!$F:$F,STATYSTYKI!$B234)</f>
        <v>0</v>
      </c>
      <c r="H234" s="86">
        <f>SUMIFS('BAZA DANYCH'!$AA:$AA,'BAZA DANYCH'!$U:$U,H$199,'BAZA DANYCH'!$K:$K,$C234,'BAZA DANYCH'!$A:$A,$A234,'BAZA DANYCH'!$F:$F,STATYSTYKI!$B234)</f>
        <v>0</v>
      </c>
      <c r="I234" s="86">
        <f>SUMIFS('BAZA DANYCH'!$AA:$AA,'BAZA DANYCH'!$U:$U,I$199,'BAZA DANYCH'!$K:$K,$C234,'BAZA DANYCH'!$A:$A,$A234,'BAZA DANYCH'!$F:$F,STATYSTYKI!$B234)</f>
        <v>0</v>
      </c>
      <c r="J234" s="86">
        <f>SUMIFS('BAZA DANYCH'!$AA:$AA,'BAZA DANYCH'!$U:$U,J$199,'BAZA DANYCH'!$K:$K,$C234,'BAZA DANYCH'!$A:$A,$A234,'BAZA DANYCH'!$F:$F,STATYSTYKI!$B234)</f>
        <v>0</v>
      </c>
      <c r="K234" s="86">
        <f>SUMIFS('BAZA DANYCH'!$AA:$AA,'BAZA DANYCH'!$U:$U,K$199,'BAZA DANYCH'!$K:$K,$C234,'BAZA DANYCH'!$A:$A,$A234,'BAZA DANYCH'!$F:$F,STATYSTYKI!$B234)</f>
        <v>0</v>
      </c>
      <c r="L234" s="86">
        <f>SUMIFS('BAZA DANYCH'!$AA:$AA,'BAZA DANYCH'!$U:$U,L$199,'BAZA DANYCH'!$K:$K,$C234,'BAZA DANYCH'!$A:$A,$A234,'BAZA DANYCH'!$F:$F,STATYSTYKI!$B234)</f>
        <v>0</v>
      </c>
      <c r="O234" s="107"/>
      <c r="P234" s="207"/>
      <c r="Q234" s="228"/>
      <c r="R234" s="207"/>
      <c r="S234" s="207"/>
      <c r="T234" s="107"/>
      <c r="U234" s="107"/>
      <c r="V234" s="107"/>
      <c r="W234" s="107"/>
      <c r="X234" s="229"/>
      <c r="Y234" s="229"/>
      <c r="Z234" s="229"/>
      <c r="AA234" s="229"/>
      <c r="AB234" s="229"/>
      <c r="AC234" s="229"/>
      <c r="AD234" s="107"/>
    </row>
    <row r="235" spans="1:30" ht="15" x14ac:dyDescent="0.25">
      <c r="A235" s="28" t="s">
        <v>130</v>
      </c>
      <c r="B235" s="51" t="s">
        <v>216</v>
      </c>
      <c r="C235" s="255" t="s">
        <v>123</v>
      </c>
      <c r="D235" s="238">
        <f t="shared" si="26"/>
        <v>4</v>
      </c>
      <c r="E235" s="86">
        <f>SUMIFS('BAZA DANYCH'!$AA:$AA,'BAZA DANYCH'!$U:$U,E$199,'BAZA DANYCH'!$K:$K,$C235,'BAZA DANYCH'!$A:$A,$A235,'BAZA DANYCH'!$F:$F,STATYSTYKI!$B235)</f>
        <v>0</v>
      </c>
      <c r="F235" s="86">
        <f>SUMIFS('BAZA DANYCH'!$AA:$AA,'BAZA DANYCH'!$U:$U,F$199,'BAZA DANYCH'!$K:$K,$C235,'BAZA DANYCH'!$A:$A,$A235,'BAZA DANYCH'!$F:$F,STATYSTYKI!$B235)</f>
        <v>2</v>
      </c>
      <c r="G235" s="86">
        <f>SUMIFS('BAZA DANYCH'!$AA:$AA,'BAZA DANYCH'!$U:$U,G$199,'BAZA DANYCH'!$K:$K,$C235,'BAZA DANYCH'!$A:$A,$A235,'BAZA DANYCH'!$F:$F,STATYSTYKI!$B235)</f>
        <v>0</v>
      </c>
      <c r="H235" s="86">
        <f>SUMIFS('BAZA DANYCH'!$AA:$AA,'BAZA DANYCH'!$U:$U,H$199,'BAZA DANYCH'!$K:$K,$C235,'BAZA DANYCH'!$A:$A,$A235,'BAZA DANYCH'!$F:$F,STATYSTYKI!$B235)</f>
        <v>0</v>
      </c>
      <c r="I235" s="86">
        <f>SUMIFS('BAZA DANYCH'!$AA:$AA,'BAZA DANYCH'!$U:$U,I$199,'BAZA DANYCH'!$K:$K,$C235,'BAZA DANYCH'!$A:$A,$A235,'BAZA DANYCH'!$F:$F,STATYSTYKI!$B235)</f>
        <v>0</v>
      </c>
      <c r="J235" s="86">
        <f>SUMIFS('BAZA DANYCH'!$AA:$AA,'BAZA DANYCH'!$U:$U,J$199,'BAZA DANYCH'!$K:$K,$C235,'BAZA DANYCH'!$A:$A,$A235,'BAZA DANYCH'!$F:$F,STATYSTYKI!$B235)</f>
        <v>2</v>
      </c>
      <c r="K235" s="86">
        <f>SUMIFS('BAZA DANYCH'!$AA:$AA,'BAZA DANYCH'!$U:$U,K$199,'BAZA DANYCH'!$K:$K,$C235,'BAZA DANYCH'!$A:$A,$A235,'BAZA DANYCH'!$F:$F,STATYSTYKI!$B235)</f>
        <v>0</v>
      </c>
      <c r="L235" s="86">
        <f>SUMIFS('BAZA DANYCH'!$AA:$AA,'BAZA DANYCH'!$U:$U,L$199,'BAZA DANYCH'!$K:$K,$C235,'BAZA DANYCH'!$A:$A,$A235,'BAZA DANYCH'!$F:$F,STATYSTYKI!$B235)</f>
        <v>0</v>
      </c>
      <c r="O235" s="107"/>
      <c r="P235" s="207"/>
      <c r="Q235" s="228"/>
      <c r="R235" s="207"/>
      <c r="S235" s="207"/>
      <c r="T235" s="107"/>
      <c r="U235" s="107"/>
      <c r="V235" s="107"/>
      <c r="W235" s="107"/>
      <c r="X235" s="229"/>
      <c r="Y235" s="229"/>
      <c r="Z235" s="229"/>
      <c r="AA235" s="229"/>
      <c r="AB235" s="229"/>
      <c r="AC235" s="229"/>
      <c r="AD235" s="107"/>
    </row>
    <row r="236" spans="1:30" ht="15" x14ac:dyDescent="0.25">
      <c r="A236" s="28" t="s">
        <v>130</v>
      </c>
      <c r="B236" s="51" t="s">
        <v>216</v>
      </c>
      <c r="C236" s="51" t="s">
        <v>218</v>
      </c>
      <c r="D236" s="238">
        <f t="shared" si="26"/>
        <v>6</v>
      </c>
      <c r="E236" s="86">
        <f>SUMIFS('BAZA DANYCH'!$AA:$AA,'BAZA DANYCH'!$U:$U,E$199,'BAZA DANYCH'!$K:$K,$C236,'BAZA DANYCH'!$A:$A,$A236,'BAZA DANYCH'!$F:$F,STATYSTYKI!$B236)</f>
        <v>0</v>
      </c>
      <c r="F236" s="86">
        <f>SUMIFS('BAZA DANYCH'!$AA:$AA,'BAZA DANYCH'!$U:$U,F$199,'BAZA DANYCH'!$K:$K,$C236,'BAZA DANYCH'!$A:$A,$A236,'BAZA DANYCH'!$F:$F,STATYSTYKI!$B236)</f>
        <v>0</v>
      </c>
      <c r="G236" s="86">
        <f>SUMIFS('BAZA DANYCH'!$AA:$AA,'BAZA DANYCH'!$U:$U,G$199,'BAZA DANYCH'!$K:$K,$C236,'BAZA DANYCH'!$A:$A,$A236,'BAZA DANYCH'!$F:$F,STATYSTYKI!$B236)</f>
        <v>6</v>
      </c>
      <c r="H236" s="86">
        <f>SUMIFS('BAZA DANYCH'!$AA:$AA,'BAZA DANYCH'!$U:$U,H$199,'BAZA DANYCH'!$K:$K,$C236,'BAZA DANYCH'!$A:$A,$A236,'BAZA DANYCH'!$F:$F,STATYSTYKI!$B236)</f>
        <v>0</v>
      </c>
      <c r="I236" s="86">
        <f>SUMIFS('BAZA DANYCH'!$AA:$AA,'BAZA DANYCH'!$U:$U,I$199,'BAZA DANYCH'!$K:$K,$C236,'BAZA DANYCH'!$A:$A,$A236,'BAZA DANYCH'!$F:$F,STATYSTYKI!$B236)</f>
        <v>0</v>
      </c>
      <c r="J236" s="86">
        <f>SUMIFS('BAZA DANYCH'!$AA:$AA,'BAZA DANYCH'!$U:$U,J$199,'BAZA DANYCH'!$K:$K,$C236,'BAZA DANYCH'!$A:$A,$A236,'BAZA DANYCH'!$F:$F,STATYSTYKI!$B236)</f>
        <v>0</v>
      </c>
      <c r="K236" s="86">
        <f>SUMIFS('BAZA DANYCH'!$AA:$AA,'BAZA DANYCH'!$U:$U,K$199,'BAZA DANYCH'!$K:$K,$C236,'BAZA DANYCH'!$A:$A,$A236,'BAZA DANYCH'!$F:$F,STATYSTYKI!$B236)</f>
        <v>0</v>
      </c>
      <c r="L236" s="86">
        <f>SUMIFS('BAZA DANYCH'!$AA:$AA,'BAZA DANYCH'!$U:$U,L$199,'BAZA DANYCH'!$K:$K,$C236,'BAZA DANYCH'!$A:$A,$A236,'BAZA DANYCH'!$F:$F,STATYSTYKI!$B236)</f>
        <v>0</v>
      </c>
      <c r="O236" s="107"/>
      <c r="P236" s="207"/>
      <c r="Q236" s="228"/>
      <c r="R236" s="207"/>
      <c r="S236" s="207"/>
      <c r="T236" s="107"/>
      <c r="U236" s="107"/>
      <c r="V236" s="107"/>
      <c r="W236" s="107"/>
      <c r="X236" s="229"/>
      <c r="Y236" s="229"/>
      <c r="Z236" s="229"/>
      <c r="AA236" s="229"/>
      <c r="AB236" s="229"/>
      <c r="AC236" s="229"/>
      <c r="AD236" s="107"/>
    </row>
    <row r="237" spans="1:30" ht="15" x14ac:dyDescent="0.25">
      <c r="A237" s="28" t="s">
        <v>130</v>
      </c>
      <c r="B237" s="51" t="s">
        <v>216</v>
      </c>
      <c r="C237" s="255" t="s">
        <v>219</v>
      </c>
      <c r="D237" s="238">
        <f t="shared" si="26"/>
        <v>6</v>
      </c>
      <c r="E237" s="86">
        <f>SUMIFS('BAZA DANYCH'!$AA:$AA,'BAZA DANYCH'!$U:$U,E$199,'BAZA DANYCH'!$K:$K,$C237,'BAZA DANYCH'!$A:$A,$A237,'BAZA DANYCH'!$F:$F,STATYSTYKI!$B237)</f>
        <v>0</v>
      </c>
      <c r="F237" s="86">
        <f>SUMIFS('BAZA DANYCH'!$AA:$AA,'BAZA DANYCH'!$U:$U,F$199,'BAZA DANYCH'!$K:$K,$C237,'BAZA DANYCH'!$A:$A,$A237,'BAZA DANYCH'!$F:$F,STATYSTYKI!$B237)</f>
        <v>0</v>
      </c>
      <c r="G237" s="86">
        <f>SUMIFS('BAZA DANYCH'!$AA:$AA,'BAZA DANYCH'!$U:$U,G$199,'BAZA DANYCH'!$K:$K,$C237,'BAZA DANYCH'!$A:$A,$A237,'BAZA DANYCH'!$F:$F,STATYSTYKI!$B237)</f>
        <v>0</v>
      </c>
      <c r="H237" s="86">
        <f>SUMIFS('BAZA DANYCH'!$AA:$AA,'BAZA DANYCH'!$U:$U,H$199,'BAZA DANYCH'!$K:$K,$C237,'BAZA DANYCH'!$A:$A,$A237,'BAZA DANYCH'!$F:$F,STATYSTYKI!$B237)</f>
        <v>6</v>
      </c>
      <c r="I237" s="86">
        <f>SUMIFS('BAZA DANYCH'!$AA:$AA,'BAZA DANYCH'!$U:$U,I$199,'BAZA DANYCH'!$K:$K,$C237,'BAZA DANYCH'!$A:$A,$A237,'BAZA DANYCH'!$F:$F,STATYSTYKI!$B237)</f>
        <v>0</v>
      </c>
      <c r="J237" s="86">
        <f>SUMIFS('BAZA DANYCH'!$AA:$AA,'BAZA DANYCH'!$U:$U,J$199,'BAZA DANYCH'!$K:$K,$C237,'BAZA DANYCH'!$A:$A,$A237,'BAZA DANYCH'!$F:$F,STATYSTYKI!$B237)</f>
        <v>0</v>
      </c>
      <c r="K237" s="86">
        <f>SUMIFS('BAZA DANYCH'!$AA:$AA,'BAZA DANYCH'!$U:$U,K$199,'BAZA DANYCH'!$K:$K,$C237,'BAZA DANYCH'!$A:$A,$A237,'BAZA DANYCH'!$F:$F,STATYSTYKI!$B237)</f>
        <v>0</v>
      </c>
      <c r="L237" s="86">
        <f>SUMIFS('BAZA DANYCH'!$AA:$AA,'BAZA DANYCH'!$U:$U,L$199,'BAZA DANYCH'!$K:$K,$C237,'BAZA DANYCH'!$A:$A,$A237,'BAZA DANYCH'!$F:$F,STATYSTYKI!$B237)</f>
        <v>0</v>
      </c>
      <c r="O237" s="107"/>
      <c r="P237" s="207"/>
      <c r="Q237" s="228"/>
      <c r="R237" s="207"/>
      <c r="S237" s="207"/>
      <c r="T237" s="107"/>
      <c r="U237" s="107"/>
      <c r="V237" s="107"/>
      <c r="W237" s="107"/>
      <c r="X237" s="229"/>
      <c r="Y237" s="229"/>
      <c r="Z237" s="229"/>
      <c r="AA237" s="229"/>
      <c r="AB237" s="229"/>
      <c r="AC237" s="229"/>
      <c r="AD237" s="107"/>
    </row>
    <row r="238" spans="1:30" ht="15" x14ac:dyDescent="0.25">
      <c r="A238" s="28" t="s">
        <v>130</v>
      </c>
      <c r="B238" s="51" t="s">
        <v>216</v>
      </c>
      <c r="C238" s="49" t="s">
        <v>220</v>
      </c>
      <c r="D238" s="238">
        <f t="shared" si="26"/>
        <v>2</v>
      </c>
      <c r="E238" s="86">
        <f>SUMIFS('BAZA DANYCH'!$AA:$AA,'BAZA DANYCH'!$U:$U,E$199,'BAZA DANYCH'!$K:$K,$C238,'BAZA DANYCH'!$A:$A,$A238,'BAZA DANYCH'!$F:$F,STATYSTYKI!$B238)</f>
        <v>0</v>
      </c>
      <c r="F238" s="86">
        <f>SUMIFS('BAZA DANYCH'!$AA:$AA,'BAZA DANYCH'!$U:$U,F$199,'BAZA DANYCH'!$K:$K,$C238,'BAZA DANYCH'!$A:$A,$A238,'BAZA DANYCH'!$F:$F,STATYSTYKI!$B238)</f>
        <v>0</v>
      </c>
      <c r="G238" s="86">
        <f>SUMIFS('BAZA DANYCH'!$AA:$AA,'BAZA DANYCH'!$U:$U,G$199,'BAZA DANYCH'!$K:$K,$C238,'BAZA DANYCH'!$A:$A,$A238,'BAZA DANYCH'!$F:$F,STATYSTYKI!$B238)</f>
        <v>0</v>
      </c>
      <c r="H238" s="86">
        <f>SUMIFS('BAZA DANYCH'!$AA:$AA,'BAZA DANYCH'!$U:$U,H$199,'BAZA DANYCH'!$K:$K,$C238,'BAZA DANYCH'!$A:$A,$A238,'BAZA DANYCH'!$F:$F,STATYSTYKI!$B238)</f>
        <v>2</v>
      </c>
      <c r="I238" s="86">
        <f>SUMIFS('BAZA DANYCH'!$AA:$AA,'BAZA DANYCH'!$U:$U,I$199,'BAZA DANYCH'!$K:$K,$C238,'BAZA DANYCH'!$A:$A,$A238,'BAZA DANYCH'!$F:$F,STATYSTYKI!$B238)</f>
        <v>0</v>
      </c>
      <c r="J238" s="86">
        <f>SUMIFS('BAZA DANYCH'!$AA:$AA,'BAZA DANYCH'!$U:$U,J$199,'BAZA DANYCH'!$K:$K,$C238,'BAZA DANYCH'!$A:$A,$A238,'BAZA DANYCH'!$F:$F,STATYSTYKI!$B238)</f>
        <v>0</v>
      </c>
      <c r="K238" s="86">
        <f>SUMIFS('BAZA DANYCH'!$AA:$AA,'BAZA DANYCH'!$U:$U,K$199,'BAZA DANYCH'!$K:$K,$C238,'BAZA DANYCH'!$A:$A,$A238,'BAZA DANYCH'!$F:$F,STATYSTYKI!$B238)</f>
        <v>0</v>
      </c>
      <c r="L238" s="86">
        <f>SUMIFS('BAZA DANYCH'!$AA:$AA,'BAZA DANYCH'!$U:$U,L$199,'BAZA DANYCH'!$K:$K,$C238,'BAZA DANYCH'!$A:$A,$A238,'BAZA DANYCH'!$F:$F,STATYSTYKI!$B238)</f>
        <v>0</v>
      </c>
      <c r="O238" s="107"/>
      <c r="P238" s="207"/>
      <c r="Q238" s="228"/>
      <c r="R238" s="207"/>
      <c r="S238" s="207"/>
      <c r="T238" s="107"/>
      <c r="U238" s="107"/>
      <c r="V238" s="107"/>
      <c r="W238" s="107"/>
      <c r="X238" s="229"/>
      <c r="Y238" s="229"/>
      <c r="Z238" s="229"/>
      <c r="AA238" s="229"/>
      <c r="AB238" s="229"/>
      <c r="AC238" s="229"/>
      <c r="AD238" s="107"/>
    </row>
    <row r="239" spans="1:30" ht="15" x14ac:dyDescent="0.25">
      <c r="A239" s="28" t="s">
        <v>128</v>
      </c>
      <c r="B239" s="51" t="s">
        <v>221</v>
      </c>
      <c r="C239" s="51" t="s">
        <v>133</v>
      </c>
      <c r="D239" s="238">
        <f t="shared" si="26"/>
        <v>62</v>
      </c>
      <c r="E239" s="86">
        <f>SUMIFS('BAZA DANYCH'!$AA:$AA,'BAZA DANYCH'!$U:$U,E$199,'BAZA DANYCH'!$K:$K,$C239,'BAZA DANYCH'!$A:$A,$A239,'BAZA DANYCH'!$F:$F,STATYSTYKI!$B239)</f>
        <v>6</v>
      </c>
      <c r="F239" s="86">
        <f>SUMIFS('BAZA DANYCH'!$AA:$AA,'BAZA DANYCH'!$U:$U,F$199,'BAZA DANYCH'!$K:$K,$C239,'BAZA DANYCH'!$A:$A,$A239,'BAZA DANYCH'!$F:$F,STATYSTYKI!$B239)</f>
        <v>0</v>
      </c>
      <c r="G239" s="86">
        <f>SUMIFS('BAZA DANYCH'!$AA:$AA,'BAZA DANYCH'!$U:$U,G$199,'BAZA DANYCH'!$K:$K,$C239,'BAZA DANYCH'!$A:$A,$A239,'BAZA DANYCH'!$F:$F,STATYSTYKI!$B239)</f>
        <v>50</v>
      </c>
      <c r="H239" s="86">
        <f>SUMIFS('BAZA DANYCH'!$AA:$AA,'BAZA DANYCH'!$U:$U,H$199,'BAZA DANYCH'!$K:$K,$C239,'BAZA DANYCH'!$A:$A,$A239,'BAZA DANYCH'!$F:$F,STATYSTYKI!$B239)</f>
        <v>0</v>
      </c>
      <c r="I239" s="86">
        <f>SUMIFS('BAZA DANYCH'!$AA:$AA,'BAZA DANYCH'!$U:$U,I$199,'BAZA DANYCH'!$K:$K,$C239,'BAZA DANYCH'!$A:$A,$A239,'BAZA DANYCH'!$F:$F,STATYSTYKI!$B239)</f>
        <v>0</v>
      </c>
      <c r="J239" s="86">
        <f>SUMIFS('BAZA DANYCH'!$AA:$AA,'BAZA DANYCH'!$U:$U,J$199,'BAZA DANYCH'!$K:$K,$C239,'BAZA DANYCH'!$A:$A,$A239,'BAZA DANYCH'!$F:$F,STATYSTYKI!$B239)</f>
        <v>6</v>
      </c>
      <c r="K239" s="86">
        <f>SUMIFS('BAZA DANYCH'!$AA:$AA,'BAZA DANYCH'!$U:$U,K$199,'BAZA DANYCH'!$K:$K,$C239,'BAZA DANYCH'!$A:$A,$A239,'BAZA DANYCH'!$F:$F,STATYSTYKI!$B239)</f>
        <v>0</v>
      </c>
      <c r="L239" s="86">
        <f>SUMIFS('BAZA DANYCH'!$AA:$AA,'BAZA DANYCH'!$U:$U,L$199,'BAZA DANYCH'!$K:$K,$C239,'BAZA DANYCH'!$A:$A,$A239,'BAZA DANYCH'!$F:$F,STATYSTYKI!$B239)</f>
        <v>0</v>
      </c>
      <c r="O239" s="107"/>
      <c r="P239" s="207"/>
      <c r="Q239" s="228"/>
      <c r="R239" s="207"/>
      <c r="S239" s="207"/>
      <c r="T239" s="107"/>
      <c r="U239" s="107"/>
      <c r="V239" s="107"/>
      <c r="W239" s="107"/>
      <c r="X239" s="229"/>
      <c r="Y239" s="229"/>
      <c r="Z239" s="229"/>
      <c r="AA239" s="229"/>
      <c r="AB239" s="229"/>
      <c r="AC239" s="229"/>
      <c r="AD239" s="107"/>
    </row>
    <row r="240" spans="1:30" ht="15" x14ac:dyDescent="0.25">
      <c r="A240" s="28" t="s">
        <v>128</v>
      </c>
      <c r="B240" s="51" t="s">
        <v>221</v>
      </c>
      <c r="C240" s="51" t="s">
        <v>222</v>
      </c>
      <c r="D240" s="238">
        <f t="shared" si="26"/>
        <v>6</v>
      </c>
      <c r="E240" s="86">
        <f>SUMIFS('BAZA DANYCH'!$AA:$AA,'BAZA DANYCH'!$U:$U,E$199,'BAZA DANYCH'!$K:$K,$C240,'BAZA DANYCH'!$A:$A,$A240,'BAZA DANYCH'!$F:$F,STATYSTYKI!$B240)</f>
        <v>0</v>
      </c>
      <c r="F240" s="86">
        <f>SUMIFS('BAZA DANYCH'!$AA:$AA,'BAZA DANYCH'!$U:$U,F$199,'BAZA DANYCH'!$K:$K,$C240,'BAZA DANYCH'!$A:$A,$A240,'BAZA DANYCH'!$F:$F,STATYSTYKI!$B240)</f>
        <v>0</v>
      </c>
      <c r="G240" s="86">
        <f>SUMIFS('BAZA DANYCH'!$AA:$AA,'BAZA DANYCH'!$U:$U,G$199,'BAZA DANYCH'!$K:$K,$C240,'BAZA DANYCH'!$A:$A,$A240,'BAZA DANYCH'!$F:$F,STATYSTYKI!$B240)</f>
        <v>0</v>
      </c>
      <c r="H240" s="86">
        <f>SUMIFS('BAZA DANYCH'!$AA:$AA,'BAZA DANYCH'!$U:$U,H$199,'BAZA DANYCH'!$K:$K,$C240,'BAZA DANYCH'!$A:$A,$A240,'BAZA DANYCH'!$F:$F,STATYSTYKI!$B240)</f>
        <v>0</v>
      </c>
      <c r="I240" s="86">
        <f>SUMIFS('BAZA DANYCH'!$AA:$AA,'BAZA DANYCH'!$U:$U,I$199,'BAZA DANYCH'!$K:$K,$C240,'BAZA DANYCH'!$A:$A,$A240,'BAZA DANYCH'!$F:$F,STATYSTYKI!$B240)</f>
        <v>6</v>
      </c>
      <c r="J240" s="86">
        <f>SUMIFS('BAZA DANYCH'!$AA:$AA,'BAZA DANYCH'!$U:$U,J$199,'BAZA DANYCH'!$K:$K,$C240,'BAZA DANYCH'!$A:$A,$A240,'BAZA DANYCH'!$F:$F,STATYSTYKI!$B240)</f>
        <v>0</v>
      </c>
      <c r="K240" s="86">
        <f>SUMIFS('BAZA DANYCH'!$AA:$AA,'BAZA DANYCH'!$U:$U,K$199,'BAZA DANYCH'!$K:$K,$C240,'BAZA DANYCH'!$A:$A,$A240,'BAZA DANYCH'!$F:$F,STATYSTYKI!$B240)</f>
        <v>0</v>
      </c>
      <c r="L240" s="86">
        <f>SUMIFS('BAZA DANYCH'!$AA:$AA,'BAZA DANYCH'!$U:$U,L$199,'BAZA DANYCH'!$K:$K,$C240,'BAZA DANYCH'!$A:$A,$A240,'BAZA DANYCH'!$F:$F,STATYSTYKI!$B240)</f>
        <v>0</v>
      </c>
      <c r="O240" s="107"/>
      <c r="P240" s="207"/>
      <c r="Q240" s="228"/>
      <c r="R240" s="207"/>
      <c r="S240" s="207"/>
      <c r="T240" s="107"/>
      <c r="U240" s="107"/>
      <c r="V240" s="107"/>
      <c r="W240" s="107"/>
      <c r="X240" s="229"/>
      <c r="Y240" s="229"/>
      <c r="Z240" s="229"/>
      <c r="AA240" s="229"/>
      <c r="AB240" s="229"/>
      <c r="AC240" s="229"/>
      <c r="AD240" s="107"/>
    </row>
    <row r="241" spans="1:30" ht="15" x14ac:dyDescent="0.25">
      <c r="A241" s="28" t="s">
        <v>128</v>
      </c>
      <c r="B241" s="51" t="s">
        <v>221</v>
      </c>
      <c r="C241" s="254" t="s">
        <v>158</v>
      </c>
      <c r="D241" s="238">
        <f t="shared" si="26"/>
        <v>0</v>
      </c>
      <c r="E241" s="86">
        <f>SUMIFS('BAZA DANYCH'!$AA:$AA,'BAZA DANYCH'!$U:$U,E$199,'BAZA DANYCH'!$K:$K,$C241,'BAZA DANYCH'!$A:$A,$A241,'BAZA DANYCH'!$F:$F,STATYSTYKI!$B241)</f>
        <v>0</v>
      </c>
      <c r="F241" s="86">
        <f>SUMIFS('BAZA DANYCH'!$AA:$AA,'BAZA DANYCH'!$U:$U,F$199,'BAZA DANYCH'!$K:$K,$C241,'BAZA DANYCH'!$A:$A,$A241,'BAZA DANYCH'!$F:$F,STATYSTYKI!$B241)</f>
        <v>0</v>
      </c>
      <c r="G241" s="86">
        <f>SUMIFS('BAZA DANYCH'!$AA:$AA,'BAZA DANYCH'!$U:$U,G$199,'BAZA DANYCH'!$K:$K,$C241,'BAZA DANYCH'!$A:$A,$A241,'BAZA DANYCH'!$F:$F,STATYSTYKI!$B241)</f>
        <v>0</v>
      </c>
      <c r="H241" s="86">
        <f>SUMIFS('BAZA DANYCH'!$AA:$AA,'BAZA DANYCH'!$U:$U,H$199,'BAZA DANYCH'!$K:$K,$C241,'BAZA DANYCH'!$A:$A,$A241,'BAZA DANYCH'!$F:$F,STATYSTYKI!$B241)</f>
        <v>0</v>
      </c>
      <c r="I241" s="86">
        <f>SUMIFS('BAZA DANYCH'!$AA:$AA,'BAZA DANYCH'!$U:$U,I$199,'BAZA DANYCH'!$K:$K,$C241,'BAZA DANYCH'!$A:$A,$A241,'BAZA DANYCH'!$F:$F,STATYSTYKI!$B241)</f>
        <v>0</v>
      </c>
      <c r="J241" s="86">
        <f>SUMIFS('BAZA DANYCH'!$AA:$AA,'BAZA DANYCH'!$U:$U,J$199,'BAZA DANYCH'!$K:$K,$C241,'BAZA DANYCH'!$A:$A,$A241,'BAZA DANYCH'!$F:$F,STATYSTYKI!$B241)</f>
        <v>0</v>
      </c>
      <c r="K241" s="86">
        <f>SUMIFS('BAZA DANYCH'!$AA:$AA,'BAZA DANYCH'!$U:$U,K$199,'BAZA DANYCH'!$K:$K,$C241,'BAZA DANYCH'!$A:$A,$A241,'BAZA DANYCH'!$F:$F,STATYSTYKI!$B241)</f>
        <v>0</v>
      </c>
      <c r="L241" s="86">
        <f>SUMIFS('BAZA DANYCH'!$AA:$AA,'BAZA DANYCH'!$U:$U,L$199,'BAZA DANYCH'!$K:$K,$C241,'BAZA DANYCH'!$A:$A,$A241,'BAZA DANYCH'!$F:$F,STATYSTYKI!$B241)</f>
        <v>0</v>
      </c>
      <c r="O241" s="107"/>
      <c r="P241" s="207"/>
      <c r="Q241" s="228"/>
      <c r="R241" s="207"/>
      <c r="S241" s="207"/>
      <c r="T241" s="107"/>
      <c r="U241" s="107"/>
      <c r="V241" s="107"/>
      <c r="W241" s="107"/>
      <c r="X241" s="229"/>
      <c r="Y241" s="229"/>
      <c r="Z241" s="229"/>
      <c r="AA241" s="229"/>
      <c r="AB241" s="229"/>
      <c r="AC241" s="229"/>
      <c r="AD241" s="107"/>
    </row>
    <row r="242" spans="1:30" ht="15" x14ac:dyDescent="0.25">
      <c r="A242" s="28" t="s">
        <v>128</v>
      </c>
      <c r="B242" s="51" t="s">
        <v>221</v>
      </c>
      <c r="C242" s="49" t="s">
        <v>223</v>
      </c>
      <c r="D242" s="238">
        <f t="shared" si="26"/>
        <v>6</v>
      </c>
      <c r="E242" s="86">
        <f>SUMIFS('BAZA DANYCH'!$AA:$AA,'BAZA DANYCH'!$U:$U,E$199,'BAZA DANYCH'!$K:$K,$C242,'BAZA DANYCH'!$A:$A,$A242,'BAZA DANYCH'!$F:$F,STATYSTYKI!$B242)</f>
        <v>0</v>
      </c>
      <c r="F242" s="86">
        <f>SUMIFS('BAZA DANYCH'!$AA:$AA,'BAZA DANYCH'!$U:$U,F$199,'BAZA DANYCH'!$K:$K,$C242,'BAZA DANYCH'!$A:$A,$A242,'BAZA DANYCH'!$F:$F,STATYSTYKI!$B242)</f>
        <v>0</v>
      </c>
      <c r="G242" s="86">
        <f>SUMIFS('BAZA DANYCH'!$AA:$AA,'BAZA DANYCH'!$U:$U,G$199,'BAZA DANYCH'!$K:$K,$C242,'BAZA DANYCH'!$A:$A,$A242,'BAZA DANYCH'!$F:$F,STATYSTYKI!$B242)</f>
        <v>0</v>
      </c>
      <c r="H242" s="86">
        <f>SUMIFS('BAZA DANYCH'!$AA:$AA,'BAZA DANYCH'!$U:$U,H$199,'BAZA DANYCH'!$K:$K,$C242,'BAZA DANYCH'!$A:$A,$A242,'BAZA DANYCH'!$F:$F,STATYSTYKI!$B242)</f>
        <v>0</v>
      </c>
      <c r="I242" s="86">
        <f>SUMIFS('BAZA DANYCH'!$AA:$AA,'BAZA DANYCH'!$U:$U,I$199,'BAZA DANYCH'!$K:$K,$C242,'BAZA DANYCH'!$A:$A,$A242,'BAZA DANYCH'!$F:$F,STATYSTYKI!$B242)</f>
        <v>0</v>
      </c>
      <c r="J242" s="86">
        <f>SUMIFS('BAZA DANYCH'!$AA:$AA,'BAZA DANYCH'!$U:$U,J$199,'BAZA DANYCH'!$K:$K,$C242,'BAZA DANYCH'!$A:$A,$A242,'BAZA DANYCH'!$F:$F,STATYSTYKI!$B242)</f>
        <v>6</v>
      </c>
      <c r="K242" s="86">
        <f>SUMIFS('BAZA DANYCH'!$AA:$AA,'BAZA DANYCH'!$U:$U,K$199,'BAZA DANYCH'!$K:$K,$C242,'BAZA DANYCH'!$A:$A,$A242,'BAZA DANYCH'!$F:$F,STATYSTYKI!$B242)</f>
        <v>0</v>
      </c>
      <c r="L242" s="86">
        <f>SUMIFS('BAZA DANYCH'!$AA:$AA,'BAZA DANYCH'!$U:$U,L$199,'BAZA DANYCH'!$K:$K,$C242,'BAZA DANYCH'!$A:$A,$A242,'BAZA DANYCH'!$F:$F,STATYSTYKI!$B242)</f>
        <v>0</v>
      </c>
      <c r="O242" s="107"/>
      <c r="P242" s="207"/>
      <c r="Q242" s="228"/>
      <c r="R242" s="207"/>
      <c r="S242" s="207"/>
      <c r="T242" s="107"/>
      <c r="U242" s="107"/>
      <c r="V242" s="107"/>
      <c r="W242" s="107"/>
      <c r="X242" s="229"/>
      <c r="Y242" s="229"/>
      <c r="Z242" s="229"/>
      <c r="AA242" s="229"/>
      <c r="AB242" s="229"/>
      <c r="AC242" s="229"/>
      <c r="AD242" s="107"/>
    </row>
    <row r="243" spans="1:30" ht="15" x14ac:dyDescent="0.25">
      <c r="A243" s="28" t="s">
        <v>129</v>
      </c>
      <c r="B243" s="51" t="s">
        <v>224</v>
      </c>
      <c r="C243" s="254" t="s">
        <v>137</v>
      </c>
      <c r="D243" s="238">
        <f t="shared" si="26"/>
        <v>34</v>
      </c>
      <c r="E243" s="86">
        <f>SUMIFS('BAZA DANYCH'!$AA:$AA,'BAZA DANYCH'!$U:$U,E$199,'BAZA DANYCH'!$K:$K,$C243,'BAZA DANYCH'!$A:$A,$A243,'BAZA DANYCH'!$F:$F,STATYSTYKI!$B243)</f>
        <v>6</v>
      </c>
      <c r="F243" s="86">
        <f>SUMIFS('BAZA DANYCH'!$AA:$AA,'BAZA DANYCH'!$U:$U,F$199,'BAZA DANYCH'!$K:$K,$C243,'BAZA DANYCH'!$A:$A,$A243,'BAZA DANYCH'!$F:$F,STATYSTYKI!$B243)</f>
        <v>0</v>
      </c>
      <c r="G243" s="86">
        <f>SUMIFS('BAZA DANYCH'!$AA:$AA,'BAZA DANYCH'!$U:$U,G$199,'BAZA DANYCH'!$K:$K,$C243,'BAZA DANYCH'!$A:$A,$A243,'BAZA DANYCH'!$F:$F,STATYSTYKI!$B243)</f>
        <v>0</v>
      </c>
      <c r="H243" s="86">
        <f>SUMIFS('BAZA DANYCH'!$AA:$AA,'BAZA DANYCH'!$U:$U,H$199,'BAZA DANYCH'!$K:$K,$C243,'BAZA DANYCH'!$A:$A,$A243,'BAZA DANYCH'!$F:$F,STATYSTYKI!$B243)</f>
        <v>0</v>
      </c>
      <c r="I243" s="86">
        <f>SUMIFS('BAZA DANYCH'!$AA:$AA,'BAZA DANYCH'!$U:$U,I$199,'BAZA DANYCH'!$K:$K,$C243,'BAZA DANYCH'!$A:$A,$A243,'BAZA DANYCH'!$F:$F,STATYSTYKI!$B243)</f>
        <v>28</v>
      </c>
      <c r="J243" s="86">
        <f>SUMIFS('BAZA DANYCH'!$AA:$AA,'BAZA DANYCH'!$U:$U,J$199,'BAZA DANYCH'!$K:$K,$C243,'BAZA DANYCH'!$A:$A,$A243,'BAZA DANYCH'!$F:$F,STATYSTYKI!$B243)</f>
        <v>0</v>
      </c>
      <c r="K243" s="86">
        <f>SUMIFS('BAZA DANYCH'!$AA:$AA,'BAZA DANYCH'!$U:$U,K$199,'BAZA DANYCH'!$K:$K,$C243,'BAZA DANYCH'!$A:$A,$A243,'BAZA DANYCH'!$F:$F,STATYSTYKI!$B243)</f>
        <v>0</v>
      </c>
      <c r="L243" s="86">
        <f>SUMIFS('BAZA DANYCH'!$AA:$AA,'BAZA DANYCH'!$U:$U,L$199,'BAZA DANYCH'!$K:$K,$C243,'BAZA DANYCH'!$A:$A,$A243,'BAZA DANYCH'!$F:$F,STATYSTYKI!$B243)</f>
        <v>0</v>
      </c>
      <c r="O243" s="107"/>
      <c r="P243" s="207"/>
      <c r="Q243" s="228"/>
      <c r="R243" s="207"/>
      <c r="S243" s="207"/>
      <c r="T243" s="107"/>
      <c r="U243" s="107"/>
      <c r="V243" s="107"/>
      <c r="W243" s="107"/>
      <c r="X243" s="229"/>
      <c r="Y243" s="229"/>
      <c r="Z243" s="229"/>
      <c r="AA243" s="229"/>
      <c r="AB243" s="229"/>
      <c r="AC243" s="229"/>
      <c r="AD243" s="107"/>
    </row>
    <row r="244" spans="1:30" ht="15" x14ac:dyDescent="0.25">
      <c r="A244" s="28" t="s">
        <v>129</v>
      </c>
      <c r="B244" s="51" t="s">
        <v>224</v>
      </c>
      <c r="C244" s="49" t="s">
        <v>226</v>
      </c>
      <c r="D244" s="238">
        <f t="shared" si="26"/>
        <v>0</v>
      </c>
      <c r="E244" s="86">
        <f>SUMIFS('BAZA DANYCH'!$AA:$AA,'BAZA DANYCH'!$U:$U,E$199,'BAZA DANYCH'!$K:$K,$C244,'BAZA DANYCH'!$A:$A,$A244,'BAZA DANYCH'!$F:$F,STATYSTYKI!$B244)</f>
        <v>0</v>
      </c>
      <c r="F244" s="86">
        <f>SUMIFS('BAZA DANYCH'!$AA:$AA,'BAZA DANYCH'!$U:$U,F$199,'BAZA DANYCH'!$K:$K,$C244,'BAZA DANYCH'!$A:$A,$A244,'BAZA DANYCH'!$F:$F,STATYSTYKI!$B244)</f>
        <v>0</v>
      </c>
      <c r="G244" s="86">
        <f>SUMIFS('BAZA DANYCH'!$AA:$AA,'BAZA DANYCH'!$U:$U,G$199,'BAZA DANYCH'!$K:$K,$C244,'BAZA DANYCH'!$A:$A,$A244,'BAZA DANYCH'!$F:$F,STATYSTYKI!$B244)</f>
        <v>0</v>
      </c>
      <c r="H244" s="86">
        <f>SUMIFS('BAZA DANYCH'!$AA:$AA,'BAZA DANYCH'!$U:$U,H$199,'BAZA DANYCH'!$K:$K,$C244,'BAZA DANYCH'!$A:$A,$A244,'BAZA DANYCH'!$F:$F,STATYSTYKI!$B244)</f>
        <v>0</v>
      </c>
      <c r="I244" s="86">
        <f>SUMIFS('BAZA DANYCH'!$AA:$AA,'BAZA DANYCH'!$U:$U,I$199,'BAZA DANYCH'!$K:$K,$C244,'BAZA DANYCH'!$A:$A,$A244,'BAZA DANYCH'!$F:$F,STATYSTYKI!$B244)</f>
        <v>0</v>
      </c>
      <c r="J244" s="86">
        <f>SUMIFS('BAZA DANYCH'!$AA:$AA,'BAZA DANYCH'!$U:$U,J$199,'BAZA DANYCH'!$K:$K,$C244,'BAZA DANYCH'!$A:$A,$A244,'BAZA DANYCH'!$F:$F,STATYSTYKI!$B244)</f>
        <v>0</v>
      </c>
      <c r="K244" s="86">
        <f>SUMIFS('BAZA DANYCH'!$AA:$AA,'BAZA DANYCH'!$U:$U,K$199,'BAZA DANYCH'!$K:$K,$C244,'BAZA DANYCH'!$A:$A,$A244,'BAZA DANYCH'!$F:$F,STATYSTYKI!$B244)</f>
        <v>0</v>
      </c>
      <c r="L244" s="86">
        <f>SUMIFS('BAZA DANYCH'!$AA:$AA,'BAZA DANYCH'!$U:$U,L$199,'BAZA DANYCH'!$K:$K,$C244,'BAZA DANYCH'!$A:$A,$A244,'BAZA DANYCH'!$F:$F,STATYSTYKI!$B244)</f>
        <v>0</v>
      </c>
      <c r="O244" s="107"/>
      <c r="P244" s="207"/>
      <c r="Q244" s="228"/>
      <c r="R244" s="207"/>
      <c r="S244" s="207"/>
      <c r="T244" s="107"/>
      <c r="U244" s="107"/>
      <c r="V244" s="107"/>
      <c r="W244" s="107"/>
      <c r="X244" s="229"/>
      <c r="Y244" s="229"/>
      <c r="Z244" s="229"/>
      <c r="AA244" s="229"/>
      <c r="AB244" s="229"/>
      <c r="AC244" s="229"/>
      <c r="AD244" s="107"/>
    </row>
    <row r="245" spans="1:30" ht="15" x14ac:dyDescent="0.25">
      <c r="A245" s="28" t="s">
        <v>129</v>
      </c>
      <c r="B245" s="51" t="s">
        <v>224</v>
      </c>
      <c r="C245" s="51" t="s">
        <v>228</v>
      </c>
      <c r="D245" s="238">
        <f t="shared" si="26"/>
        <v>0</v>
      </c>
      <c r="E245" s="86">
        <f>SUMIFS('BAZA DANYCH'!$AA:$AA,'BAZA DANYCH'!$U:$U,E$199,'BAZA DANYCH'!$K:$K,$C245,'BAZA DANYCH'!$A:$A,$A245,'BAZA DANYCH'!$F:$F,STATYSTYKI!$B245)</f>
        <v>0</v>
      </c>
      <c r="F245" s="86">
        <f>SUMIFS('BAZA DANYCH'!$AA:$AA,'BAZA DANYCH'!$U:$U,F$199,'BAZA DANYCH'!$K:$K,$C245,'BAZA DANYCH'!$A:$A,$A245,'BAZA DANYCH'!$F:$F,STATYSTYKI!$B245)</f>
        <v>0</v>
      </c>
      <c r="G245" s="86">
        <f>SUMIFS('BAZA DANYCH'!$AA:$AA,'BAZA DANYCH'!$U:$U,G$199,'BAZA DANYCH'!$K:$K,$C245,'BAZA DANYCH'!$A:$A,$A245,'BAZA DANYCH'!$F:$F,STATYSTYKI!$B245)</f>
        <v>0</v>
      </c>
      <c r="H245" s="86">
        <f>SUMIFS('BAZA DANYCH'!$AA:$AA,'BAZA DANYCH'!$U:$U,H$199,'BAZA DANYCH'!$K:$K,$C245,'BAZA DANYCH'!$A:$A,$A245,'BAZA DANYCH'!$F:$F,STATYSTYKI!$B245)</f>
        <v>0</v>
      </c>
      <c r="I245" s="86">
        <f>SUMIFS('BAZA DANYCH'!$AA:$AA,'BAZA DANYCH'!$U:$U,I$199,'BAZA DANYCH'!$K:$K,$C245,'BAZA DANYCH'!$A:$A,$A245,'BAZA DANYCH'!$F:$F,STATYSTYKI!$B245)</f>
        <v>0</v>
      </c>
      <c r="J245" s="86">
        <f>SUMIFS('BAZA DANYCH'!$AA:$AA,'BAZA DANYCH'!$U:$U,J$199,'BAZA DANYCH'!$K:$K,$C245,'BAZA DANYCH'!$A:$A,$A245,'BAZA DANYCH'!$F:$F,STATYSTYKI!$B245)</f>
        <v>0</v>
      </c>
      <c r="K245" s="86">
        <f>SUMIFS('BAZA DANYCH'!$AA:$AA,'BAZA DANYCH'!$U:$U,K$199,'BAZA DANYCH'!$K:$K,$C245,'BAZA DANYCH'!$A:$A,$A245,'BAZA DANYCH'!$F:$F,STATYSTYKI!$B245)</f>
        <v>0</v>
      </c>
      <c r="L245" s="86">
        <f>SUMIFS('BAZA DANYCH'!$AA:$AA,'BAZA DANYCH'!$U:$U,L$199,'BAZA DANYCH'!$K:$K,$C245,'BAZA DANYCH'!$A:$A,$A245,'BAZA DANYCH'!$F:$F,STATYSTYKI!$B245)</f>
        <v>0</v>
      </c>
      <c r="O245" s="107"/>
      <c r="P245" s="207"/>
      <c r="Q245" s="228"/>
      <c r="R245" s="207"/>
      <c r="S245" s="207"/>
      <c r="T245" s="107"/>
      <c r="U245" s="107"/>
      <c r="V245" s="107"/>
      <c r="W245" s="107"/>
      <c r="X245" s="229"/>
      <c r="Y245" s="229"/>
      <c r="Z245" s="229"/>
      <c r="AA245" s="229"/>
      <c r="AB245" s="229"/>
      <c r="AC245" s="229"/>
      <c r="AD245" s="107"/>
    </row>
    <row r="246" spans="1:30" ht="15" x14ac:dyDescent="0.25">
      <c r="A246" s="28" t="s">
        <v>129</v>
      </c>
      <c r="B246" s="51" t="s">
        <v>224</v>
      </c>
      <c r="C246" s="49" t="s">
        <v>229</v>
      </c>
      <c r="D246" s="238">
        <f t="shared" si="26"/>
        <v>12</v>
      </c>
      <c r="E246" s="86">
        <f>SUMIFS('BAZA DANYCH'!$AA:$AA,'BAZA DANYCH'!$U:$U,E$199,'BAZA DANYCH'!$K:$K,$C246,'BAZA DANYCH'!$A:$A,$A246,'BAZA DANYCH'!$F:$F,STATYSTYKI!$B246)</f>
        <v>6</v>
      </c>
      <c r="F246" s="86">
        <f>SUMIFS('BAZA DANYCH'!$AA:$AA,'BAZA DANYCH'!$U:$U,F$199,'BAZA DANYCH'!$K:$K,$C246,'BAZA DANYCH'!$A:$A,$A246,'BAZA DANYCH'!$F:$F,STATYSTYKI!$B246)</f>
        <v>0</v>
      </c>
      <c r="G246" s="86">
        <f>SUMIFS('BAZA DANYCH'!$AA:$AA,'BAZA DANYCH'!$U:$U,G$199,'BAZA DANYCH'!$K:$K,$C246,'BAZA DANYCH'!$A:$A,$A246,'BAZA DANYCH'!$F:$F,STATYSTYKI!$B246)</f>
        <v>0</v>
      </c>
      <c r="H246" s="86">
        <f>SUMIFS('BAZA DANYCH'!$AA:$AA,'BAZA DANYCH'!$U:$U,H$199,'BAZA DANYCH'!$K:$K,$C246,'BAZA DANYCH'!$A:$A,$A246,'BAZA DANYCH'!$F:$F,STATYSTYKI!$B246)</f>
        <v>0</v>
      </c>
      <c r="I246" s="86">
        <f>SUMIFS('BAZA DANYCH'!$AA:$AA,'BAZA DANYCH'!$U:$U,I$199,'BAZA DANYCH'!$K:$K,$C246,'BAZA DANYCH'!$A:$A,$A246,'BAZA DANYCH'!$F:$F,STATYSTYKI!$B246)</f>
        <v>6</v>
      </c>
      <c r="J246" s="86">
        <f>SUMIFS('BAZA DANYCH'!$AA:$AA,'BAZA DANYCH'!$U:$U,J$199,'BAZA DANYCH'!$K:$K,$C246,'BAZA DANYCH'!$A:$A,$A246,'BAZA DANYCH'!$F:$F,STATYSTYKI!$B246)</f>
        <v>0</v>
      </c>
      <c r="K246" s="86">
        <f>SUMIFS('BAZA DANYCH'!$AA:$AA,'BAZA DANYCH'!$U:$U,K$199,'BAZA DANYCH'!$K:$K,$C246,'BAZA DANYCH'!$A:$A,$A246,'BAZA DANYCH'!$F:$F,STATYSTYKI!$B246)</f>
        <v>0</v>
      </c>
      <c r="L246" s="86">
        <f>SUMIFS('BAZA DANYCH'!$AA:$AA,'BAZA DANYCH'!$U:$U,L$199,'BAZA DANYCH'!$K:$K,$C246,'BAZA DANYCH'!$A:$A,$A246,'BAZA DANYCH'!$F:$F,STATYSTYKI!$B246)</f>
        <v>0</v>
      </c>
      <c r="O246" s="107"/>
      <c r="P246" s="207"/>
      <c r="Q246" s="228"/>
      <c r="R246" s="207"/>
      <c r="S246" s="207"/>
      <c r="T246" s="107"/>
      <c r="U246" s="107"/>
      <c r="V246" s="107"/>
      <c r="W246" s="107"/>
      <c r="X246" s="229"/>
      <c r="Y246" s="229"/>
      <c r="Z246" s="229"/>
      <c r="AA246" s="229"/>
      <c r="AB246" s="229"/>
      <c r="AC246" s="229"/>
      <c r="AD246" s="107"/>
    </row>
    <row r="247" spans="1:30" ht="15" x14ac:dyDescent="0.25">
      <c r="A247" s="28" t="s">
        <v>129</v>
      </c>
      <c r="B247" s="51" t="s">
        <v>224</v>
      </c>
      <c r="C247" s="51" t="s">
        <v>230</v>
      </c>
      <c r="D247" s="238">
        <f t="shared" si="26"/>
        <v>0</v>
      </c>
      <c r="E247" s="86">
        <f>SUMIFS('BAZA DANYCH'!$AA:$AA,'BAZA DANYCH'!$U:$U,E$199,'BAZA DANYCH'!$K:$K,$C247,'BAZA DANYCH'!$A:$A,$A247,'BAZA DANYCH'!$F:$F,STATYSTYKI!$B247)</f>
        <v>0</v>
      </c>
      <c r="F247" s="86">
        <f>SUMIFS('BAZA DANYCH'!$AA:$AA,'BAZA DANYCH'!$U:$U,F$199,'BAZA DANYCH'!$K:$K,$C247,'BAZA DANYCH'!$A:$A,$A247,'BAZA DANYCH'!$F:$F,STATYSTYKI!$B247)</f>
        <v>0</v>
      </c>
      <c r="G247" s="86">
        <f>SUMIFS('BAZA DANYCH'!$AA:$AA,'BAZA DANYCH'!$U:$U,G$199,'BAZA DANYCH'!$K:$K,$C247,'BAZA DANYCH'!$A:$A,$A247,'BAZA DANYCH'!$F:$F,STATYSTYKI!$B247)</f>
        <v>0</v>
      </c>
      <c r="H247" s="86">
        <f>SUMIFS('BAZA DANYCH'!$AA:$AA,'BAZA DANYCH'!$U:$U,H$199,'BAZA DANYCH'!$K:$K,$C247,'BAZA DANYCH'!$A:$A,$A247,'BAZA DANYCH'!$F:$F,STATYSTYKI!$B247)</f>
        <v>0</v>
      </c>
      <c r="I247" s="86">
        <f>SUMIFS('BAZA DANYCH'!$AA:$AA,'BAZA DANYCH'!$U:$U,I$199,'BAZA DANYCH'!$K:$K,$C247,'BAZA DANYCH'!$A:$A,$A247,'BAZA DANYCH'!$F:$F,STATYSTYKI!$B247)</f>
        <v>0</v>
      </c>
      <c r="J247" s="86">
        <f>SUMIFS('BAZA DANYCH'!$AA:$AA,'BAZA DANYCH'!$U:$U,J$199,'BAZA DANYCH'!$K:$K,$C247,'BAZA DANYCH'!$A:$A,$A247,'BAZA DANYCH'!$F:$F,STATYSTYKI!$B247)</f>
        <v>0</v>
      </c>
      <c r="K247" s="86">
        <f>SUMIFS('BAZA DANYCH'!$AA:$AA,'BAZA DANYCH'!$U:$U,K$199,'BAZA DANYCH'!$K:$K,$C247,'BAZA DANYCH'!$A:$A,$A247,'BAZA DANYCH'!$F:$F,STATYSTYKI!$B247)</f>
        <v>0</v>
      </c>
      <c r="L247" s="86">
        <f>SUMIFS('BAZA DANYCH'!$AA:$AA,'BAZA DANYCH'!$U:$U,L$199,'BAZA DANYCH'!$K:$K,$C247,'BAZA DANYCH'!$A:$A,$A247,'BAZA DANYCH'!$F:$F,STATYSTYKI!$B247)</f>
        <v>0</v>
      </c>
      <c r="O247" s="107"/>
      <c r="P247" s="207"/>
      <c r="Q247" s="228"/>
      <c r="R247" s="207"/>
      <c r="S247" s="207"/>
      <c r="T247" s="107"/>
      <c r="U247" s="107"/>
      <c r="V247" s="107"/>
      <c r="W247" s="107"/>
      <c r="X247" s="229"/>
      <c r="Y247" s="229"/>
      <c r="Z247" s="229"/>
      <c r="AA247" s="229"/>
      <c r="AB247" s="229"/>
      <c r="AC247" s="229"/>
      <c r="AD247" s="107"/>
    </row>
    <row r="248" spans="1:30" ht="15" x14ac:dyDescent="0.25">
      <c r="A248" s="28" t="s">
        <v>129</v>
      </c>
      <c r="B248" s="51" t="s">
        <v>224</v>
      </c>
      <c r="C248" s="49" t="s">
        <v>172</v>
      </c>
      <c r="D248" s="238">
        <f t="shared" si="26"/>
        <v>0</v>
      </c>
      <c r="E248" s="86">
        <f>SUMIFS('BAZA DANYCH'!$AA:$AA,'BAZA DANYCH'!$U:$U,E$199,'BAZA DANYCH'!$K:$K,$C248,'BAZA DANYCH'!$A:$A,$A248,'BAZA DANYCH'!$F:$F,STATYSTYKI!$B248)</f>
        <v>0</v>
      </c>
      <c r="F248" s="86">
        <f>SUMIFS('BAZA DANYCH'!$AA:$AA,'BAZA DANYCH'!$U:$U,F$199,'BAZA DANYCH'!$K:$K,$C248,'BAZA DANYCH'!$A:$A,$A248,'BAZA DANYCH'!$F:$F,STATYSTYKI!$B248)</f>
        <v>0</v>
      </c>
      <c r="G248" s="86">
        <f>SUMIFS('BAZA DANYCH'!$AA:$AA,'BAZA DANYCH'!$U:$U,G$199,'BAZA DANYCH'!$K:$K,$C248,'BAZA DANYCH'!$A:$A,$A248,'BAZA DANYCH'!$F:$F,STATYSTYKI!$B248)</f>
        <v>0</v>
      </c>
      <c r="H248" s="86">
        <f>SUMIFS('BAZA DANYCH'!$AA:$AA,'BAZA DANYCH'!$U:$U,H$199,'BAZA DANYCH'!$K:$K,$C248,'BAZA DANYCH'!$A:$A,$A248,'BAZA DANYCH'!$F:$F,STATYSTYKI!$B248)</f>
        <v>0</v>
      </c>
      <c r="I248" s="86">
        <f>SUMIFS('BAZA DANYCH'!$AA:$AA,'BAZA DANYCH'!$U:$U,I$199,'BAZA DANYCH'!$K:$K,$C248,'BAZA DANYCH'!$A:$A,$A248,'BAZA DANYCH'!$F:$F,STATYSTYKI!$B248)</f>
        <v>0</v>
      </c>
      <c r="J248" s="86">
        <f>SUMIFS('BAZA DANYCH'!$AA:$AA,'BAZA DANYCH'!$U:$U,J$199,'BAZA DANYCH'!$K:$K,$C248,'BAZA DANYCH'!$A:$A,$A248,'BAZA DANYCH'!$F:$F,STATYSTYKI!$B248)</f>
        <v>0</v>
      </c>
      <c r="K248" s="86">
        <f>SUMIFS('BAZA DANYCH'!$AA:$AA,'BAZA DANYCH'!$U:$U,K$199,'BAZA DANYCH'!$K:$K,$C248,'BAZA DANYCH'!$A:$A,$A248,'BAZA DANYCH'!$F:$F,STATYSTYKI!$B248)</f>
        <v>0</v>
      </c>
      <c r="L248" s="86">
        <f>SUMIFS('BAZA DANYCH'!$AA:$AA,'BAZA DANYCH'!$U:$U,L$199,'BAZA DANYCH'!$K:$K,$C248,'BAZA DANYCH'!$A:$A,$A248,'BAZA DANYCH'!$F:$F,STATYSTYKI!$B248)</f>
        <v>0</v>
      </c>
      <c r="O248" s="107"/>
      <c r="P248" s="207"/>
      <c r="Q248" s="228"/>
      <c r="R248" s="207"/>
      <c r="S248" s="207"/>
      <c r="T248" s="107"/>
      <c r="U248" s="107"/>
      <c r="V248" s="107"/>
      <c r="W248" s="107"/>
      <c r="X248" s="229"/>
      <c r="Y248" s="229"/>
      <c r="Z248" s="229"/>
      <c r="AA248" s="229"/>
      <c r="AB248" s="229"/>
      <c r="AC248" s="229"/>
      <c r="AD248" s="107"/>
    </row>
    <row r="249" spans="1:30" ht="15" x14ac:dyDescent="0.25">
      <c r="A249" s="28" t="s">
        <v>129</v>
      </c>
      <c r="B249" s="51" t="s">
        <v>224</v>
      </c>
      <c r="C249" s="51" t="s">
        <v>231</v>
      </c>
      <c r="D249" s="238">
        <f t="shared" si="26"/>
        <v>0</v>
      </c>
      <c r="E249" s="86">
        <f>SUMIFS('BAZA DANYCH'!$AA:$AA,'BAZA DANYCH'!$U:$U,E$199,'BAZA DANYCH'!$K:$K,$C249,'BAZA DANYCH'!$A:$A,$A249,'BAZA DANYCH'!$F:$F,STATYSTYKI!$B249)</f>
        <v>0</v>
      </c>
      <c r="F249" s="86">
        <f>SUMIFS('BAZA DANYCH'!$AA:$AA,'BAZA DANYCH'!$U:$U,F$199,'BAZA DANYCH'!$K:$K,$C249,'BAZA DANYCH'!$A:$A,$A249,'BAZA DANYCH'!$F:$F,STATYSTYKI!$B249)</f>
        <v>0</v>
      </c>
      <c r="G249" s="86">
        <f>SUMIFS('BAZA DANYCH'!$AA:$AA,'BAZA DANYCH'!$U:$U,G$199,'BAZA DANYCH'!$K:$K,$C249,'BAZA DANYCH'!$A:$A,$A249,'BAZA DANYCH'!$F:$F,STATYSTYKI!$B249)</f>
        <v>0</v>
      </c>
      <c r="H249" s="86">
        <f>SUMIFS('BAZA DANYCH'!$AA:$AA,'BAZA DANYCH'!$U:$U,H$199,'BAZA DANYCH'!$K:$K,$C249,'BAZA DANYCH'!$A:$A,$A249,'BAZA DANYCH'!$F:$F,STATYSTYKI!$B249)</f>
        <v>0</v>
      </c>
      <c r="I249" s="86">
        <f>SUMIFS('BAZA DANYCH'!$AA:$AA,'BAZA DANYCH'!$U:$U,I$199,'BAZA DANYCH'!$K:$K,$C249,'BAZA DANYCH'!$A:$A,$A249,'BAZA DANYCH'!$F:$F,STATYSTYKI!$B249)</f>
        <v>0</v>
      </c>
      <c r="J249" s="86">
        <f>SUMIFS('BAZA DANYCH'!$AA:$AA,'BAZA DANYCH'!$U:$U,J$199,'BAZA DANYCH'!$K:$K,$C249,'BAZA DANYCH'!$A:$A,$A249,'BAZA DANYCH'!$F:$F,STATYSTYKI!$B249)</f>
        <v>0</v>
      </c>
      <c r="K249" s="86">
        <f>SUMIFS('BAZA DANYCH'!$AA:$AA,'BAZA DANYCH'!$U:$U,K$199,'BAZA DANYCH'!$K:$K,$C249,'BAZA DANYCH'!$A:$A,$A249,'BAZA DANYCH'!$F:$F,STATYSTYKI!$B249)</f>
        <v>0</v>
      </c>
      <c r="L249" s="86">
        <f>SUMIFS('BAZA DANYCH'!$AA:$AA,'BAZA DANYCH'!$U:$U,L$199,'BAZA DANYCH'!$K:$K,$C249,'BAZA DANYCH'!$A:$A,$A249,'BAZA DANYCH'!$F:$F,STATYSTYKI!$B249)</f>
        <v>0</v>
      </c>
      <c r="O249" s="107"/>
      <c r="P249" s="207"/>
      <c r="Q249" s="228"/>
      <c r="R249" s="207"/>
      <c r="S249" s="207"/>
      <c r="T249" s="107"/>
      <c r="U249" s="107"/>
      <c r="V249" s="107"/>
      <c r="W249" s="107"/>
      <c r="X249" s="229"/>
      <c r="Y249" s="229"/>
      <c r="Z249" s="229"/>
      <c r="AA249" s="229"/>
      <c r="AB249" s="229"/>
      <c r="AC249" s="229"/>
      <c r="AD249" s="107"/>
    </row>
    <row r="250" spans="1:30" ht="15" x14ac:dyDescent="0.25">
      <c r="A250" s="28" t="s">
        <v>129</v>
      </c>
      <c r="B250" s="51" t="s">
        <v>224</v>
      </c>
      <c r="C250" s="49" t="s">
        <v>232</v>
      </c>
      <c r="D250" s="238">
        <f t="shared" si="26"/>
        <v>6</v>
      </c>
      <c r="E250" s="86">
        <f>SUMIFS('BAZA DANYCH'!$AA:$AA,'BAZA DANYCH'!$U:$U,E$199,'BAZA DANYCH'!$K:$K,$C250,'BAZA DANYCH'!$A:$A,$A250,'BAZA DANYCH'!$F:$F,STATYSTYKI!$B250)</f>
        <v>0</v>
      </c>
      <c r="F250" s="86">
        <f>SUMIFS('BAZA DANYCH'!$AA:$AA,'BAZA DANYCH'!$U:$U,F$199,'BAZA DANYCH'!$K:$K,$C250,'BAZA DANYCH'!$A:$A,$A250,'BAZA DANYCH'!$F:$F,STATYSTYKI!$B250)</f>
        <v>6</v>
      </c>
      <c r="G250" s="86">
        <f>SUMIFS('BAZA DANYCH'!$AA:$AA,'BAZA DANYCH'!$U:$U,G$199,'BAZA DANYCH'!$K:$K,$C250,'BAZA DANYCH'!$A:$A,$A250,'BAZA DANYCH'!$F:$F,STATYSTYKI!$B250)</f>
        <v>0</v>
      </c>
      <c r="H250" s="86">
        <f>SUMIFS('BAZA DANYCH'!$AA:$AA,'BAZA DANYCH'!$U:$U,H$199,'BAZA DANYCH'!$K:$K,$C250,'BAZA DANYCH'!$A:$A,$A250,'BAZA DANYCH'!$F:$F,STATYSTYKI!$B250)</f>
        <v>0</v>
      </c>
      <c r="I250" s="86">
        <f>SUMIFS('BAZA DANYCH'!$AA:$AA,'BAZA DANYCH'!$U:$U,I$199,'BAZA DANYCH'!$K:$K,$C250,'BAZA DANYCH'!$A:$A,$A250,'BAZA DANYCH'!$F:$F,STATYSTYKI!$B250)</f>
        <v>0</v>
      </c>
      <c r="J250" s="86">
        <f>SUMIFS('BAZA DANYCH'!$AA:$AA,'BAZA DANYCH'!$U:$U,J$199,'BAZA DANYCH'!$K:$K,$C250,'BAZA DANYCH'!$A:$A,$A250,'BAZA DANYCH'!$F:$F,STATYSTYKI!$B250)</f>
        <v>0</v>
      </c>
      <c r="K250" s="86">
        <f>SUMIFS('BAZA DANYCH'!$AA:$AA,'BAZA DANYCH'!$U:$U,K$199,'BAZA DANYCH'!$K:$K,$C250,'BAZA DANYCH'!$A:$A,$A250,'BAZA DANYCH'!$F:$F,STATYSTYKI!$B250)</f>
        <v>0</v>
      </c>
      <c r="L250" s="86">
        <f>SUMIFS('BAZA DANYCH'!$AA:$AA,'BAZA DANYCH'!$U:$U,L$199,'BAZA DANYCH'!$K:$K,$C250,'BAZA DANYCH'!$A:$A,$A250,'BAZA DANYCH'!$F:$F,STATYSTYKI!$B250)</f>
        <v>0</v>
      </c>
      <c r="O250" s="107"/>
      <c r="P250" s="207"/>
      <c r="Q250" s="228"/>
      <c r="R250" s="207"/>
      <c r="S250" s="207"/>
      <c r="T250" s="107"/>
      <c r="U250" s="107"/>
      <c r="V250" s="107"/>
      <c r="W250" s="107"/>
      <c r="X250" s="229"/>
      <c r="Y250" s="229"/>
      <c r="Z250" s="229"/>
      <c r="AA250" s="229"/>
      <c r="AB250" s="229"/>
      <c r="AC250" s="229"/>
      <c r="AD250" s="107"/>
    </row>
    <row r="251" spans="1:30" ht="15" x14ac:dyDescent="0.25">
      <c r="A251" s="28" t="s">
        <v>129</v>
      </c>
      <c r="B251" s="51" t="s">
        <v>224</v>
      </c>
      <c r="C251" s="51" t="s">
        <v>133</v>
      </c>
      <c r="D251" s="238">
        <f t="shared" si="26"/>
        <v>184</v>
      </c>
      <c r="E251" s="86">
        <f>SUMIFS('BAZA DANYCH'!$AA:$AA,'BAZA DANYCH'!$U:$U,E$199,'BAZA DANYCH'!$K:$K,$C251,'BAZA DANYCH'!$A:$A,$A251,'BAZA DANYCH'!$F:$F,STATYSTYKI!$B251)</f>
        <v>0</v>
      </c>
      <c r="F251" s="86">
        <f>SUMIFS('BAZA DANYCH'!$AA:$AA,'BAZA DANYCH'!$U:$U,F$199,'BAZA DANYCH'!$K:$K,$C251,'BAZA DANYCH'!$A:$A,$A251,'BAZA DANYCH'!$F:$F,STATYSTYKI!$B251)</f>
        <v>80</v>
      </c>
      <c r="G251" s="86">
        <f>SUMIFS('BAZA DANYCH'!$AA:$AA,'BAZA DANYCH'!$U:$U,G$199,'BAZA DANYCH'!$K:$K,$C251,'BAZA DANYCH'!$A:$A,$A251,'BAZA DANYCH'!$F:$F,STATYSTYKI!$B251)</f>
        <v>0</v>
      </c>
      <c r="H251" s="86">
        <f>SUMIFS('BAZA DANYCH'!$AA:$AA,'BAZA DANYCH'!$U:$U,H$199,'BAZA DANYCH'!$K:$K,$C251,'BAZA DANYCH'!$A:$A,$A251,'BAZA DANYCH'!$F:$F,STATYSTYKI!$B251)</f>
        <v>28</v>
      </c>
      <c r="I251" s="86">
        <f>SUMIFS('BAZA DANYCH'!$AA:$AA,'BAZA DANYCH'!$U:$U,I$199,'BAZA DANYCH'!$K:$K,$C251,'BAZA DANYCH'!$A:$A,$A251,'BAZA DANYCH'!$F:$F,STATYSTYKI!$B251)</f>
        <v>70</v>
      </c>
      <c r="J251" s="86">
        <f>SUMIFS('BAZA DANYCH'!$AA:$AA,'BAZA DANYCH'!$U:$U,J$199,'BAZA DANYCH'!$K:$K,$C251,'BAZA DANYCH'!$A:$A,$A251,'BAZA DANYCH'!$F:$F,STATYSTYKI!$B251)</f>
        <v>6</v>
      </c>
      <c r="K251" s="86">
        <f>SUMIFS('BAZA DANYCH'!$AA:$AA,'BAZA DANYCH'!$U:$U,K$199,'BAZA DANYCH'!$K:$K,$C251,'BAZA DANYCH'!$A:$A,$A251,'BAZA DANYCH'!$F:$F,STATYSTYKI!$B251)</f>
        <v>0</v>
      </c>
      <c r="L251" s="86">
        <f>SUMIFS('BAZA DANYCH'!$AA:$AA,'BAZA DANYCH'!$U:$U,L$199,'BAZA DANYCH'!$K:$K,$C251,'BAZA DANYCH'!$A:$A,$A251,'BAZA DANYCH'!$F:$F,STATYSTYKI!$B251)</f>
        <v>0</v>
      </c>
      <c r="O251" s="107"/>
      <c r="P251" s="207"/>
      <c r="Q251" s="228"/>
      <c r="R251" s="207"/>
      <c r="S251" s="207"/>
      <c r="T251" s="107"/>
      <c r="U251" s="107"/>
      <c r="V251" s="107"/>
      <c r="W251" s="107"/>
      <c r="X251" s="229"/>
      <c r="Y251" s="229"/>
      <c r="Z251" s="229"/>
      <c r="AA251" s="229"/>
      <c r="AB251" s="229"/>
      <c r="AC251" s="229"/>
      <c r="AD251" s="107"/>
    </row>
    <row r="252" spans="1:30" ht="15" x14ac:dyDescent="0.25">
      <c r="A252" s="28" t="s">
        <v>129</v>
      </c>
      <c r="B252" s="51" t="s">
        <v>224</v>
      </c>
      <c r="C252" s="256" t="s">
        <v>209</v>
      </c>
      <c r="D252" s="238">
        <f t="shared" si="26"/>
        <v>130</v>
      </c>
      <c r="E252" s="86">
        <f>SUMIFS('BAZA DANYCH'!$AA:$AA,'BAZA DANYCH'!$U:$U,E$199,'BAZA DANYCH'!$K:$K,$C252,'BAZA DANYCH'!$A:$A,$A252,'BAZA DANYCH'!$F:$F,STATYSTYKI!$B252)</f>
        <v>0</v>
      </c>
      <c r="F252" s="86">
        <f>SUMIFS('BAZA DANYCH'!$AA:$AA,'BAZA DANYCH'!$U:$U,F$199,'BAZA DANYCH'!$K:$K,$C252,'BAZA DANYCH'!$A:$A,$A252,'BAZA DANYCH'!$F:$F,STATYSTYKI!$B252)</f>
        <v>124</v>
      </c>
      <c r="G252" s="86">
        <f>SUMIFS('BAZA DANYCH'!$AA:$AA,'BAZA DANYCH'!$U:$U,G$199,'BAZA DANYCH'!$K:$K,$C252,'BAZA DANYCH'!$A:$A,$A252,'BAZA DANYCH'!$F:$F,STATYSTYKI!$B252)</f>
        <v>0</v>
      </c>
      <c r="H252" s="86">
        <f>SUMIFS('BAZA DANYCH'!$AA:$AA,'BAZA DANYCH'!$U:$U,H$199,'BAZA DANYCH'!$K:$K,$C252,'BAZA DANYCH'!$A:$A,$A252,'BAZA DANYCH'!$F:$F,STATYSTYKI!$B252)</f>
        <v>0</v>
      </c>
      <c r="I252" s="86">
        <f>SUMIFS('BAZA DANYCH'!$AA:$AA,'BAZA DANYCH'!$U:$U,I$199,'BAZA DANYCH'!$K:$K,$C252,'BAZA DANYCH'!$A:$A,$A252,'BAZA DANYCH'!$F:$F,STATYSTYKI!$B252)</f>
        <v>6</v>
      </c>
      <c r="J252" s="86">
        <f>SUMIFS('BAZA DANYCH'!$AA:$AA,'BAZA DANYCH'!$U:$U,J$199,'BAZA DANYCH'!$K:$K,$C252,'BAZA DANYCH'!$A:$A,$A252,'BAZA DANYCH'!$F:$F,STATYSTYKI!$B252)</f>
        <v>0</v>
      </c>
      <c r="K252" s="86">
        <f>SUMIFS('BAZA DANYCH'!$AA:$AA,'BAZA DANYCH'!$U:$U,K$199,'BAZA DANYCH'!$K:$K,$C252,'BAZA DANYCH'!$A:$A,$A252,'BAZA DANYCH'!$F:$F,STATYSTYKI!$B252)</f>
        <v>0</v>
      </c>
      <c r="L252" s="86">
        <f>SUMIFS('BAZA DANYCH'!$AA:$AA,'BAZA DANYCH'!$U:$U,L$199,'BAZA DANYCH'!$K:$K,$C252,'BAZA DANYCH'!$A:$A,$A252,'BAZA DANYCH'!$F:$F,STATYSTYKI!$B252)</f>
        <v>0</v>
      </c>
      <c r="O252" s="107"/>
      <c r="P252" s="207"/>
      <c r="Q252" s="228"/>
      <c r="R252" s="207"/>
      <c r="S252" s="207"/>
      <c r="T252" s="107"/>
      <c r="U252" s="107"/>
      <c r="V252" s="107"/>
      <c r="W252" s="107"/>
      <c r="X252" s="229"/>
      <c r="Y252" s="229"/>
      <c r="Z252" s="229"/>
      <c r="AA252" s="229"/>
      <c r="AB252" s="229"/>
      <c r="AC252" s="229"/>
      <c r="AD252" s="107"/>
    </row>
    <row r="253" spans="1:30" ht="15" x14ac:dyDescent="0.25">
      <c r="A253" s="28" t="s">
        <v>129</v>
      </c>
      <c r="B253" s="51" t="s">
        <v>224</v>
      </c>
      <c r="C253" s="49" t="s">
        <v>223</v>
      </c>
      <c r="D253" s="238">
        <f t="shared" si="26"/>
        <v>12</v>
      </c>
      <c r="E253" s="86">
        <f>SUMIFS('BAZA DANYCH'!$AA:$AA,'BAZA DANYCH'!$U:$U,E$199,'BAZA DANYCH'!$K:$K,$C253,'BAZA DANYCH'!$A:$A,$A253,'BAZA DANYCH'!$F:$F,STATYSTYKI!$B253)</f>
        <v>0</v>
      </c>
      <c r="F253" s="86">
        <f>SUMIFS('BAZA DANYCH'!$AA:$AA,'BAZA DANYCH'!$U:$U,F$199,'BAZA DANYCH'!$K:$K,$C253,'BAZA DANYCH'!$A:$A,$A253,'BAZA DANYCH'!$F:$F,STATYSTYKI!$B253)</f>
        <v>6</v>
      </c>
      <c r="G253" s="86">
        <f>SUMIFS('BAZA DANYCH'!$AA:$AA,'BAZA DANYCH'!$U:$U,G$199,'BAZA DANYCH'!$K:$K,$C253,'BAZA DANYCH'!$A:$A,$A253,'BAZA DANYCH'!$F:$F,STATYSTYKI!$B253)</f>
        <v>0</v>
      </c>
      <c r="H253" s="86">
        <f>SUMIFS('BAZA DANYCH'!$AA:$AA,'BAZA DANYCH'!$U:$U,H$199,'BAZA DANYCH'!$K:$K,$C253,'BAZA DANYCH'!$A:$A,$A253,'BAZA DANYCH'!$F:$F,STATYSTYKI!$B253)</f>
        <v>0</v>
      </c>
      <c r="I253" s="86">
        <f>SUMIFS('BAZA DANYCH'!$AA:$AA,'BAZA DANYCH'!$U:$U,I$199,'BAZA DANYCH'!$K:$K,$C253,'BAZA DANYCH'!$A:$A,$A253,'BAZA DANYCH'!$F:$F,STATYSTYKI!$B253)</f>
        <v>0</v>
      </c>
      <c r="J253" s="86">
        <f>SUMIFS('BAZA DANYCH'!$AA:$AA,'BAZA DANYCH'!$U:$U,J$199,'BAZA DANYCH'!$K:$K,$C253,'BAZA DANYCH'!$A:$A,$A253,'BAZA DANYCH'!$F:$F,STATYSTYKI!$B253)</f>
        <v>6</v>
      </c>
      <c r="K253" s="86">
        <f>SUMIFS('BAZA DANYCH'!$AA:$AA,'BAZA DANYCH'!$U:$U,K$199,'BAZA DANYCH'!$K:$K,$C253,'BAZA DANYCH'!$A:$A,$A253,'BAZA DANYCH'!$F:$F,STATYSTYKI!$B253)</f>
        <v>0</v>
      </c>
      <c r="L253" s="86">
        <f>SUMIFS('BAZA DANYCH'!$AA:$AA,'BAZA DANYCH'!$U:$U,L$199,'BAZA DANYCH'!$K:$K,$C253,'BAZA DANYCH'!$A:$A,$A253,'BAZA DANYCH'!$F:$F,STATYSTYKI!$B253)</f>
        <v>0</v>
      </c>
      <c r="O253" s="107"/>
      <c r="P253" s="207"/>
      <c r="Q253" s="228"/>
      <c r="R253" s="207"/>
      <c r="S253" s="207"/>
      <c r="T253" s="107"/>
      <c r="U253" s="107"/>
      <c r="V253" s="107"/>
      <c r="W253" s="107"/>
      <c r="X253" s="229"/>
      <c r="Y253" s="229"/>
      <c r="Z253" s="229"/>
      <c r="AA253" s="229"/>
      <c r="AB253" s="229"/>
      <c r="AC253" s="229"/>
      <c r="AD253" s="107"/>
    </row>
    <row r="254" spans="1:30" ht="15" x14ac:dyDescent="0.25">
      <c r="A254" s="28" t="s">
        <v>129</v>
      </c>
      <c r="B254" s="51" t="s">
        <v>224</v>
      </c>
      <c r="C254" s="51" t="s">
        <v>235</v>
      </c>
      <c r="D254" s="238">
        <f t="shared" si="26"/>
        <v>28</v>
      </c>
      <c r="E254" s="86">
        <f>SUMIFS('BAZA DANYCH'!$AA:$AA,'BAZA DANYCH'!$U:$U,E$199,'BAZA DANYCH'!$K:$K,$C254,'BAZA DANYCH'!$A:$A,$A254,'BAZA DANYCH'!$F:$F,STATYSTYKI!$B254)</f>
        <v>0</v>
      </c>
      <c r="F254" s="86">
        <f>SUMIFS('BAZA DANYCH'!$AA:$AA,'BAZA DANYCH'!$U:$U,F$199,'BAZA DANYCH'!$K:$K,$C254,'BAZA DANYCH'!$A:$A,$A254,'BAZA DANYCH'!$F:$F,STATYSTYKI!$B254)</f>
        <v>0</v>
      </c>
      <c r="G254" s="86">
        <f>SUMIFS('BAZA DANYCH'!$AA:$AA,'BAZA DANYCH'!$U:$U,G$199,'BAZA DANYCH'!$K:$K,$C254,'BAZA DANYCH'!$A:$A,$A254,'BAZA DANYCH'!$F:$F,STATYSTYKI!$B254)</f>
        <v>28</v>
      </c>
      <c r="H254" s="86">
        <f>SUMIFS('BAZA DANYCH'!$AA:$AA,'BAZA DANYCH'!$U:$U,H$199,'BAZA DANYCH'!$K:$K,$C254,'BAZA DANYCH'!$A:$A,$A254,'BAZA DANYCH'!$F:$F,STATYSTYKI!$B254)</f>
        <v>0</v>
      </c>
      <c r="I254" s="86">
        <f>SUMIFS('BAZA DANYCH'!$AA:$AA,'BAZA DANYCH'!$U:$U,I$199,'BAZA DANYCH'!$K:$K,$C254,'BAZA DANYCH'!$A:$A,$A254,'BAZA DANYCH'!$F:$F,STATYSTYKI!$B254)</f>
        <v>0</v>
      </c>
      <c r="J254" s="86">
        <f>SUMIFS('BAZA DANYCH'!$AA:$AA,'BAZA DANYCH'!$U:$U,J$199,'BAZA DANYCH'!$K:$K,$C254,'BAZA DANYCH'!$A:$A,$A254,'BAZA DANYCH'!$F:$F,STATYSTYKI!$B254)</f>
        <v>0</v>
      </c>
      <c r="K254" s="86">
        <f>SUMIFS('BAZA DANYCH'!$AA:$AA,'BAZA DANYCH'!$U:$U,K$199,'BAZA DANYCH'!$K:$K,$C254,'BAZA DANYCH'!$A:$A,$A254,'BAZA DANYCH'!$F:$F,STATYSTYKI!$B254)</f>
        <v>0</v>
      </c>
      <c r="L254" s="86">
        <f>SUMIFS('BAZA DANYCH'!$AA:$AA,'BAZA DANYCH'!$U:$U,L$199,'BAZA DANYCH'!$K:$K,$C254,'BAZA DANYCH'!$A:$A,$A254,'BAZA DANYCH'!$F:$F,STATYSTYKI!$B254)</f>
        <v>0</v>
      </c>
      <c r="O254" s="107"/>
      <c r="P254" s="207"/>
      <c r="Q254" s="228"/>
      <c r="R254" s="207"/>
      <c r="S254" s="207"/>
      <c r="T254" s="107"/>
      <c r="U254" s="107"/>
      <c r="V254" s="107"/>
      <c r="W254" s="107"/>
      <c r="X254" s="229"/>
      <c r="Y254" s="229"/>
      <c r="Z254" s="229"/>
      <c r="AA254" s="229"/>
      <c r="AB254" s="229"/>
      <c r="AC254" s="229"/>
      <c r="AD254" s="107"/>
    </row>
    <row r="255" spans="1:30" ht="15" x14ac:dyDescent="0.25">
      <c r="A255" s="28" t="s">
        <v>129</v>
      </c>
      <c r="B255" s="51" t="s">
        <v>224</v>
      </c>
      <c r="C255" s="254" t="s">
        <v>158</v>
      </c>
      <c r="D255" s="238">
        <f t="shared" si="26"/>
        <v>42</v>
      </c>
      <c r="E255" s="86">
        <f>SUMIFS('BAZA DANYCH'!$AA:$AA,'BAZA DANYCH'!$U:$U,E$199,'BAZA DANYCH'!$K:$K,$C255,'BAZA DANYCH'!$A:$A,$A255,'BAZA DANYCH'!$F:$F,STATYSTYKI!$B255)</f>
        <v>0</v>
      </c>
      <c r="F255" s="86">
        <f>SUMIFS('BAZA DANYCH'!$AA:$AA,'BAZA DANYCH'!$U:$U,F$199,'BAZA DANYCH'!$K:$K,$C255,'BAZA DANYCH'!$A:$A,$A255,'BAZA DANYCH'!$F:$F,STATYSTYKI!$B255)</f>
        <v>0</v>
      </c>
      <c r="G255" s="86">
        <f>SUMIFS('BAZA DANYCH'!$AA:$AA,'BAZA DANYCH'!$U:$U,G$199,'BAZA DANYCH'!$K:$K,$C255,'BAZA DANYCH'!$A:$A,$A255,'BAZA DANYCH'!$F:$F,STATYSTYKI!$B255)</f>
        <v>0</v>
      </c>
      <c r="H255" s="86">
        <f>SUMIFS('BAZA DANYCH'!$AA:$AA,'BAZA DANYCH'!$U:$U,H$199,'BAZA DANYCH'!$K:$K,$C255,'BAZA DANYCH'!$A:$A,$A255,'BAZA DANYCH'!$F:$F,STATYSTYKI!$B255)</f>
        <v>30</v>
      </c>
      <c r="I255" s="86">
        <f>SUMIFS('BAZA DANYCH'!$AA:$AA,'BAZA DANYCH'!$U:$U,I$199,'BAZA DANYCH'!$K:$K,$C255,'BAZA DANYCH'!$A:$A,$A255,'BAZA DANYCH'!$F:$F,STATYSTYKI!$B255)</f>
        <v>0</v>
      </c>
      <c r="J255" s="86">
        <f>SUMIFS('BAZA DANYCH'!$AA:$AA,'BAZA DANYCH'!$U:$U,J$199,'BAZA DANYCH'!$K:$K,$C255,'BAZA DANYCH'!$A:$A,$A255,'BAZA DANYCH'!$F:$F,STATYSTYKI!$B255)</f>
        <v>12</v>
      </c>
      <c r="K255" s="86">
        <f>SUMIFS('BAZA DANYCH'!$AA:$AA,'BAZA DANYCH'!$U:$U,K$199,'BAZA DANYCH'!$K:$K,$C255,'BAZA DANYCH'!$A:$A,$A255,'BAZA DANYCH'!$F:$F,STATYSTYKI!$B255)</f>
        <v>0</v>
      </c>
      <c r="L255" s="86">
        <f>SUMIFS('BAZA DANYCH'!$AA:$AA,'BAZA DANYCH'!$U:$U,L$199,'BAZA DANYCH'!$K:$K,$C255,'BAZA DANYCH'!$A:$A,$A255,'BAZA DANYCH'!$F:$F,STATYSTYKI!$B255)</f>
        <v>0</v>
      </c>
      <c r="O255" s="107"/>
      <c r="P255" s="207"/>
      <c r="Q255" s="228"/>
      <c r="R255" s="207"/>
      <c r="S255" s="207"/>
      <c r="T255" s="107"/>
      <c r="U255" s="107"/>
      <c r="V255" s="107"/>
      <c r="W255" s="107"/>
      <c r="X255" s="229"/>
      <c r="Y255" s="229"/>
      <c r="Z255" s="229"/>
      <c r="AA255" s="229"/>
      <c r="AB255" s="229"/>
      <c r="AC255" s="229"/>
      <c r="AD255" s="107"/>
    </row>
    <row r="256" spans="1:30" ht="15" x14ac:dyDescent="0.25">
      <c r="A256" s="28" t="s">
        <v>129</v>
      </c>
      <c r="B256" s="51" t="s">
        <v>224</v>
      </c>
      <c r="C256" s="51" t="s">
        <v>236</v>
      </c>
      <c r="D256" s="238">
        <f t="shared" si="26"/>
        <v>28</v>
      </c>
      <c r="E256" s="86">
        <f>SUMIFS('BAZA DANYCH'!$AA:$AA,'BAZA DANYCH'!$U:$U,E$199,'BAZA DANYCH'!$K:$K,$C256,'BAZA DANYCH'!$A:$A,$A256,'BAZA DANYCH'!$F:$F,STATYSTYKI!$B256)</f>
        <v>0</v>
      </c>
      <c r="F256" s="86">
        <f>SUMIFS('BAZA DANYCH'!$AA:$AA,'BAZA DANYCH'!$U:$U,F$199,'BAZA DANYCH'!$K:$K,$C256,'BAZA DANYCH'!$A:$A,$A256,'BAZA DANYCH'!$F:$F,STATYSTYKI!$B256)</f>
        <v>0</v>
      </c>
      <c r="G256" s="86">
        <f>SUMIFS('BAZA DANYCH'!$AA:$AA,'BAZA DANYCH'!$U:$U,G$199,'BAZA DANYCH'!$K:$K,$C256,'BAZA DANYCH'!$A:$A,$A256,'BAZA DANYCH'!$F:$F,STATYSTYKI!$B256)</f>
        <v>0</v>
      </c>
      <c r="H256" s="86">
        <f>SUMIFS('BAZA DANYCH'!$AA:$AA,'BAZA DANYCH'!$U:$U,H$199,'BAZA DANYCH'!$K:$K,$C256,'BAZA DANYCH'!$A:$A,$A256,'BAZA DANYCH'!$F:$F,STATYSTYKI!$B256)</f>
        <v>28</v>
      </c>
      <c r="I256" s="86">
        <f>SUMIFS('BAZA DANYCH'!$AA:$AA,'BAZA DANYCH'!$U:$U,I$199,'BAZA DANYCH'!$K:$K,$C256,'BAZA DANYCH'!$A:$A,$A256,'BAZA DANYCH'!$F:$F,STATYSTYKI!$B256)</f>
        <v>0</v>
      </c>
      <c r="J256" s="86">
        <f>SUMIFS('BAZA DANYCH'!$AA:$AA,'BAZA DANYCH'!$U:$U,J$199,'BAZA DANYCH'!$K:$K,$C256,'BAZA DANYCH'!$A:$A,$A256,'BAZA DANYCH'!$F:$F,STATYSTYKI!$B256)</f>
        <v>0</v>
      </c>
      <c r="K256" s="86">
        <f>SUMIFS('BAZA DANYCH'!$AA:$AA,'BAZA DANYCH'!$U:$U,K$199,'BAZA DANYCH'!$K:$K,$C256,'BAZA DANYCH'!$A:$A,$A256,'BAZA DANYCH'!$F:$F,STATYSTYKI!$B256)</f>
        <v>0</v>
      </c>
      <c r="L256" s="86">
        <f>SUMIFS('BAZA DANYCH'!$AA:$AA,'BAZA DANYCH'!$U:$U,L$199,'BAZA DANYCH'!$K:$K,$C256,'BAZA DANYCH'!$A:$A,$A256,'BAZA DANYCH'!$F:$F,STATYSTYKI!$B256)</f>
        <v>0</v>
      </c>
      <c r="O256" s="107"/>
      <c r="P256" s="207"/>
      <c r="Q256" s="228"/>
      <c r="R256" s="207"/>
      <c r="S256" s="207"/>
      <c r="T256" s="107"/>
      <c r="U256" s="107"/>
      <c r="V256" s="107"/>
      <c r="W256" s="107"/>
      <c r="X256" s="229"/>
      <c r="Y256" s="229"/>
      <c r="Z256" s="229"/>
      <c r="AA256" s="229"/>
      <c r="AB256" s="229"/>
      <c r="AC256" s="229"/>
      <c r="AD256" s="107"/>
    </row>
    <row r="257" spans="1:30" ht="15" x14ac:dyDescent="0.25">
      <c r="A257" s="28" t="s">
        <v>129</v>
      </c>
      <c r="B257" s="51" t="s">
        <v>224</v>
      </c>
      <c r="C257" s="51" t="s">
        <v>237</v>
      </c>
      <c r="D257" s="238">
        <f t="shared" si="26"/>
        <v>62</v>
      </c>
      <c r="E257" s="86">
        <f>SUMIFS('BAZA DANYCH'!$AA:$AA,'BAZA DANYCH'!$U:$U,E$199,'BAZA DANYCH'!$K:$K,$C257,'BAZA DANYCH'!$A:$A,$A257,'BAZA DANYCH'!$F:$F,STATYSTYKI!$B257)</f>
        <v>0</v>
      </c>
      <c r="F257" s="86">
        <f>SUMIFS('BAZA DANYCH'!$AA:$AA,'BAZA DANYCH'!$U:$U,F$199,'BAZA DANYCH'!$K:$K,$C257,'BAZA DANYCH'!$A:$A,$A257,'BAZA DANYCH'!$F:$F,STATYSTYKI!$B257)</f>
        <v>0</v>
      </c>
      <c r="G257" s="86">
        <f>SUMIFS('BAZA DANYCH'!$AA:$AA,'BAZA DANYCH'!$U:$U,G$199,'BAZA DANYCH'!$K:$K,$C257,'BAZA DANYCH'!$A:$A,$A257,'BAZA DANYCH'!$F:$F,STATYSTYKI!$B257)</f>
        <v>0</v>
      </c>
      <c r="H257" s="86">
        <f>SUMIFS('BAZA DANYCH'!$AA:$AA,'BAZA DANYCH'!$U:$U,H$199,'BAZA DANYCH'!$K:$K,$C257,'BAZA DANYCH'!$A:$A,$A257,'BAZA DANYCH'!$F:$F,STATYSTYKI!$B257)</f>
        <v>56</v>
      </c>
      <c r="I257" s="86">
        <f>SUMIFS('BAZA DANYCH'!$AA:$AA,'BAZA DANYCH'!$U:$U,I$199,'BAZA DANYCH'!$K:$K,$C257,'BAZA DANYCH'!$A:$A,$A257,'BAZA DANYCH'!$F:$F,STATYSTYKI!$B257)</f>
        <v>0</v>
      </c>
      <c r="J257" s="86">
        <f>SUMIFS('BAZA DANYCH'!$AA:$AA,'BAZA DANYCH'!$U:$U,J$199,'BAZA DANYCH'!$K:$K,$C257,'BAZA DANYCH'!$A:$A,$A257,'BAZA DANYCH'!$F:$F,STATYSTYKI!$B257)</f>
        <v>6</v>
      </c>
      <c r="K257" s="86">
        <f>SUMIFS('BAZA DANYCH'!$AA:$AA,'BAZA DANYCH'!$U:$U,K$199,'BAZA DANYCH'!$K:$K,$C257,'BAZA DANYCH'!$A:$A,$A257,'BAZA DANYCH'!$F:$F,STATYSTYKI!$B257)</f>
        <v>0</v>
      </c>
      <c r="L257" s="86">
        <f>SUMIFS('BAZA DANYCH'!$AA:$AA,'BAZA DANYCH'!$U:$U,L$199,'BAZA DANYCH'!$K:$K,$C257,'BAZA DANYCH'!$A:$A,$A257,'BAZA DANYCH'!$F:$F,STATYSTYKI!$B257)</f>
        <v>0</v>
      </c>
      <c r="O257" s="107"/>
      <c r="P257" s="207"/>
      <c r="Q257" s="228"/>
      <c r="R257" s="207"/>
      <c r="S257" s="207"/>
      <c r="T257" s="107"/>
      <c r="U257" s="107"/>
      <c r="V257" s="107"/>
      <c r="W257" s="107"/>
      <c r="X257" s="229"/>
      <c r="Y257" s="229"/>
      <c r="Z257" s="229"/>
      <c r="AA257" s="229"/>
      <c r="AB257" s="229"/>
      <c r="AC257" s="229"/>
      <c r="AD257" s="107"/>
    </row>
    <row r="258" spans="1:30" ht="15" x14ac:dyDescent="0.25">
      <c r="A258" s="28" t="s">
        <v>129</v>
      </c>
      <c r="B258" s="51" t="s">
        <v>224</v>
      </c>
      <c r="C258" s="51" t="s">
        <v>238</v>
      </c>
      <c r="D258" s="238">
        <f t="shared" si="26"/>
        <v>6</v>
      </c>
      <c r="E258" s="86">
        <f>SUMIFS('BAZA DANYCH'!$AA:$AA,'BAZA DANYCH'!$U:$U,E$199,'BAZA DANYCH'!$K:$K,$C258,'BAZA DANYCH'!$A:$A,$A258,'BAZA DANYCH'!$F:$F,STATYSTYKI!$B258)</f>
        <v>0</v>
      </c>
      <c r="F258" s="86">
        <f>SUMIFS('BAZA DANYCH'!$AA:$AA,'BAZA DANYCH'!$U:$U,F$199,'BAZA DANYCH'!$K:$K,$C258,'BAZA DANYCH'!$A:$A,$A258,'BAZA DANYCH'!$F:$F,STATYSTYKI!$B258)</f>
        <v>0</v>
      </c>
      <c r="G258" s="86">
        <f>SUMIFS('BAZA DANYCH'!$AA:$AA,'BAZA DANYCH'!$U:$U,G$199,'BAZA DANYCH'!$K:$K,$C258,'BAZA DANYCH'!$A:$A,$A258,'BAZA DANYCH'!$F:$F,STATYSTYKI!$B258)</f>
        <v>0</v>
      </c>
      <c r="H258" s="86">
        <f>SUMIFS('BAZA DANYCH'!$AA:$AA,'BAZA DANYCH'!$U:$U,H$199,'BAZA DANYCH'!$K:$K,$C258,'BAZA DANYCH'!$A:$A,$A258,'BAZA DANYCH'!$F:$F,STATYSTYKI!$B258)</f>
        <v>6</v>
      </c>
      <c r="I258" s="86">
        <f>SUMIFS('BAZA DANYCH'!$AA:$AA,'BAZA DANYCH'!$U:$U,I$199,'BAZA DANYCH'!$K:$K,$C258,'BAZA DANYCH'!$A:$A,$A258,'BAZA DANYCH'!$F:$F,STATYSTYKI!$B258)</f>
        <v>0</v>
      </c>
      <c r="J258" s="86">
        <f>SUMIFS('BAZA DANYCH'!$AA:$AA,'BAZA DANYCH'!$U:$U,J$199,'BAZA DANYCH'!$K:$K,$C258,'BAZA DANYCH'!$A:$A,$A258,'BAZA DANYCH'!$F:$F,STATYSTYKI!$B258)</f>
        <v>0</v>
      </c>
      <c r="K258" s="86">
        <f>SUMIFS('BAZA DANYCH'!$AA:$AA,'BAZA DANYCH'!$U:$U,K$199,'BAZA DANYCH'!$K:$K,$C258,'BAZA DANYCH'!$A:$A,$A258,'BAZA DANYCH'!$F:$F,STATYSTYKI!$B258)</f>
        <v>0</v>
      </c>
      <c r="L258" s="86">
        <f>SUMIFS('BAZA DANYCH'!$AA:$AA,'BAZA DANYCH'!$U:$U,L$199,'BAZA DANYCH'!$K:$K,$C258,'BAZA DANYCH'!$A:$A,$A258,'BAZA DANYCH'!$F:$F,STATYSTYKI!$B258)</f>
        <v>0</v>
      </c>
      <c r="O258" s="107"/>
      <c r="P258" s="207"/>
      <c r="Q258" s="228"/>
      <c r="R258" s="207"/>
      <c r="S258" s="207"/>
      <c r="T258" s="107"/>
      <c r="U258" s="107"/>
      <c r="V258" s="107"/>
      <c r="W258" s="107"/>
      <c r="X258" s="229"/>
      <c r="Y258" s="229"/>
      <c r="Z258" s="229"/>
      <c r="AA258" s="229"/>
      <c r="AB258" s="229"/>
      <c r="AC258" s="229"/>
      <c r="AD258" s="107"/>
    </row>
    <row r="259" spans="1:30" ht="15" x14ac:dyDescent="0.25">
      <c r="A259" s="28" t="s">
        <v>129</v>
      </c>
      <c r="B259" s="51" t="s">
        <v>224</v>
      </c>
      <c r="C259" s="49" t="s">
        <v>134</v>
      </c>
      <c r="D259" s="238">
        <f t="shared" si="26"/>
        <v>0</v>
      </c>
      <c r="E259" s="86">
        <f>SUMIFS('BAZA DANYCH'!$AA:$AA,'BAZA DANYCH'!$U:$U,E$199,'BAZA DANYCH'!$K:$K,$C259,'BAZA DANYCH'!$A:$A,$A259,'BAZA DANYCH'!$F:$F,STATYSTYKI!$B259)</f>
        <v>0</v>
      </c>
      <c r="F259" s="86">
        <f>SUMIFS('BAZA DANYCH'!$AA:$AA,'BAZA DANYCH'!$U:$U,F$199,'BAZA DANYCH'!$K:$K,$C259,'BAZA DANYCH'!$A:$A,$A259,'BAZA DANYCH'!$F:$F,STATYSTYKI!$B259)</f>
        <v>0</v>
      </c>
      <c r="G259" s="86">
        <f>SUMIFS('BAZA DANYCH'!$AA:$AA,'BAZA DANYCH'!$U:$U,G$199,'BAZA DANYCH'!$K:$K,$C259,'BAZA DANYCH'!$A:$A,$A259,'BAZA DANYCH'!$F:$F,STATYSTYKI!$B259)</f>
        <v>0</v>
      </c>
      <c r="H259" s="86">
        <f>SUMIFS('BAZA DANYCH'!$AA:$AA,'BAZA DANYCH'!$U:$U,H$199,'BAZA DANYCH'!$K:$K,$C259,'BAZA DANYCH'!$A:$A,$A259,'BAZA DANYCH'!$F:$F,STATYSTYKI!$B259)</f>
        <v>0</v>
      </c>
      <c r="I259" s="86">
        <f>SUMIFS('BAZA DANYCH'!$AA:$AA,'BAZA DANYCH'!$U:$U,I$199,'BAZA DANYCH'!$K:$K,$C259,'BAZA DANYCH'!$A:$A,$A259,'BAZA DANYCH'!$F:$F,STATYSTYKI!$B259)</f>
        <v>0</v>
      </c>
      <c r="J259" s="86">
        <f>SUMIFS('BAZA DANYCH'!$AA:$AA,'BAZA DANYCH'!$U:$U,J$199,'BAZA DANYCH'!$K:$K,$C259,'BAZA DANYCH'!$A:$A,$A259,'BAZA DANYCH'!$F:$F,STATYSTYKI!$B259)</f>
        <v>0</v>
      </c>
      <c r="K259" s="86">
        <f>SUMIFS('BAZA DANYCH'!$AA:$AA,'BAZA DANYCH'!$U:$U,K$199,'BAZA DANYCH'!$K:$K,$C259,'BAZA DANYCH'!$A:$A,$A259,'BAZA DANYCH'!$F:$F,STATYSTYKI!$B259)</f>
        <v>0</v>
      </c>
      <c r="L259" s="86">
        <f>SUMIFS('BAZA DANYCH'!$AA:$AA,'BAZA DANYCH'!$U:$U,L$199,'BAZA DANYCH'!$K:$K,$C259,'BAZA DANYCH'!$A:$A,$A259,'BAZA DANYCH'!$F:$F,STATYSTYKI!$B259)</f>
        <v>0</v>
      </c>
      <c r="O259" s="107"/>
      <c r="P259" s="207"/>
      <c r="Q259" s="228"/>
      <c r="R259" s="207"/>
      <c r="S259" s="207"/>
      <c r="T259" s="107"/>
      <c r="U259" s="107"/>
      <c r="V259" s="107"/>
      <c r="W259" s="107"/>
      <c r="X259" s="229"/>
      <c r="Y259" s="229"/>
      <c r="Z259" s="229"/>
      <c r="AA259" s="229"/>
      <c r="AB259" s="229"/>
      <c r="AC259" s="229"/>
      <c r="AD259" s="107"/>
    </row>
    <row r="260" spans="1:30" ht="15" x14ac:dyDescent="0.25">
      <c r="A260" s="28" t="s">
        <v>129</v>
      </c>
      <c r="B260" s="51" t="s">
        <v>224</v>
      </c>
      <c r="C260" s="51" t="s">
        <v>239</v>
      </c>
      <c r="D260" s="238">
        <f t="shared" si="26"/>
        <v>28</v>
      </c>
      <c r="E260" s="86">
        <f>SUMIFS('BAZA DANYCH'!$AA:$AA,'BAZA DANYCH'!$U:$U,E$199,'BAZA DANYCH'!$K:$K,$C260,'BAZA DANYCH'!$A:$A,$A260,'BAZA DANYCH'!$F:$F,STATYSTYKI!$B260)</f>
        <v>0</v>
      </c>
      <c r="F260" s="86">
        <f>SUMIFS('BAZA DANYCH'!$AA:$AA,'BAZA DANYCH'!$U:$U,F$199,'BAZA DANYCH'!$K:$K,$C260,'BAZA DANYCH'!$A:$A,$A260,'BAZA DANYCH'!$F:$F,STATYSTYKI!$B260)</f>
        <v>0</v>
      </c>
      <c r="G260" s="86">
        <f>SUMIFS('BAZA DANYCH'!$AA:$AA,'BAZA DANYCH'!$U:$U,G$199,'BAZA DANYCH'!$K:$K,$C260,'BAZA DANYCH'!$A:$A,$A260,'BAZA DANYCH'!$F:$F,STATYSTYKI!$B260)</f>
        <v>0</v>
      </c>
      <c r="H260" s="86">
        <f>SUMIFS('BAZA DANYCH'!$AA:$AA,'BAZA DANYCH'!$U:$U,H$199,'BAZA DANYCH'!$K:$K,$C260,'BAZA DANYCH'!$A:$A,$A260,'BAZA DANYCH'!$F:$F,STATYSTYKI!$B260)</f>
        <v>0</v>
      </c>
      <c r="I260" s="86">
        <f>SUMIFS('BAZA DANYCH'!$AA:$AA,'BAZA DANYCH'!$U:$U,I$199,'BAZA DANYCH'!$K:$K,$C260,'BAZA DANYCH'!$A:$A,$A260,'BAZA DANYCH'!$F:$F,STATYSTYKI!$B260)</f>
        <v>0</v>
      </c>
      <c r="J260" s="86">
        <f>SUMIFS('BAZA DANYCH'!$AA:$AA,'BAZA DANYCH'!$U:$U,J$199,'BAZA DANYCH'!$K:$K,$C260,'BAZA DANYCH'!$A:$A,$A260,'BAZA DANYCH'!$F:$F,STATYSTYKI!$B260)</f>
        <v>28</v>
      </c>
      <c r="K260" s="86">
        <f>SUMIFS('BAZA DANYCH'!$AA:$AA,'BAZA DANYCH'!$U:$U,K$199,'BAZA DANYCH'!$K:$K,$C260,'BAZA DANYCH'!$A:$A,$A260,'BAZA DANYCH'!$F:$F,STATYSTYKI!$B260)</f>
        <v>0</v>
      </c>
      <c r="L260" s="86">
        <f>SUMIFS('BAZA DANYCH'!$AA:$AA,'BAZA DANYCH'!$U:$U,L$199,'BAZA DANYCH'!$K:$K,$C260,'BAZA DANYCH'!$A:$A,$A260,'BAZA DANYCH'!$F:$F,STATYSTYKI!$B260)</f>
        <v>0</v>
      </c>
      <c r="O260" s="107"/>
      <c r="P260" s="207"/>
      <c r="Q260" s="228"/>
      <c r="R260" s="207"/>
      <c r="S260" s="207"/>
      <c r="T260" s="107"/>
      <c r="U260" s="107"/>
      <c r="V260" s="107"/>
      <c r="W260" s="107"/>
      <c r="X260" s="229"/>
      <c r="Y260" s="229"/>
      <c r="Z260" s="229"/>
      <c r="AA260" s="229"/>
      <c r="AB260" s="229"/>
      <c r="AC260" s="229"/>
      <c r="AD260" s="107"/>
    </row>
    <row r="261" spans="1:30" ht="15" x14ac:dyDescent="0.25">
      <c r="A261" s="28" t="s">
        <v>129</v>
      </c>
      <c r="B261" s="51" t="s">
        <v>224</v>
      </c>
      <c r="C261" s="51" t="s">
        <v>240</v>
      </c>
      <c r="D261" s="238">
        <f t="shared" si="26"/>
        <v>0</v>
      </c>
      <c r="E261" s="86">
        <f>SUMIFS('BAZA DANYCH'!$AA:$AA,'BAZA DANYCH'!$U:$U,E$199,'BAZA DANYCH'!$K:$K,$C261,'BAZA DANYCH'!$A:$A,$A261,'BAZA DANYCH'!$F:$F,STATYSTYKI!$B261)</f>
        <v>0</v>
      </c>
      <c r="F261" s="86">
        <f>SUMIFS('BAZA DANYCH'!$AA:$AA,'BAZA DANYCH'!$U:$U,F$199,'BAZA DANYCH'!$K:$K,$C261,'BAZA DANYCH'!$A:$A,$A261,'BAZA DANYCH'!$F:$F,STATYSTYKI!$B261)</f>
        <v>0</v>
      </c>
      <c r="G261" s="86">
        <f>SUMIFS('BAZA DANYCH'!$AA:$AA,'BAZA DANYCH'!$U:$U,G$199,'BAZA DANYCH'!$K:$K,$C261,'BAZA DANYCH'!$A:$A,$A261,'BAZA DANYCH'!$F:$F,STATYSTYKI!$B261)</f>
        <v>0</v>
      </c>
      <c r="H261" s="86">
        <f>SUMIFS('BAZA DANYCH'!$AA:$AA,'BAZA DANYCH'!$U:$U,H$199,'BAZA DANYCH'!$K:$K,$C261,'BAZA DANYCH'!$A:$A,$A261,'BAZA DANYCH'!$F:$F,STATYSTYKI!$B261)</f>
        <v>0</v>
      </c>
      <c r="I261" s="86">
        <f>SUMIFS('BAZA DANYCH'!$AA:$AA,'BAZA DANYCH'!$U:$U,I$199,'BAZA DANYCH'!$K:$K,$C261,'BAZA DANYCH'!$A:$A,$A261,'BAZA DANYCH'!$F:$F,STATYSTYKI!$B261)</f>
        <v>0</v>
      </c>
      <c r="J261" s="86">
        <f>SUMIFS('BAZA DANYCH'!$AA:$AA,'BAZA DANYCH'!$U:$U,J$199,'BAZA DANYCH'!$K:$K,$C261,'BAZA DANYCH'!$A:$A,$A261,'BAZA DANYCH'!$F:$F,STATYSTYKI!$B261)</f>
        <v>0</v>
      </c>
      <c r="K261" s="86">
        <f>SUMIFS('BAZA DANYCH'!$AA:$AA,'BAZA DANYCH'!$U:$U,K$199,'BAZA DANYCH'!$K:$K,$C261,'BAZA DANYCH'!$A:$A,$A261,'BAZA DANYCH'!$F:$F,STATYSTYKI!$B261)</f>
        <v>0</v>
      </c>
      <c r="L261" s="86">
        <f>SUMIFS('BAZA DANYCH'!$AA:$AA,'BAZA DANYCH'!$U:$U,L$199,'BAZA DANYCH'!$K:$K,$C261,'BAZA DANYCH'!$A:$A,$A261,'BAZA DANYCH'!$F:$F,STATYSTYKI!$B261)</f>
        <v>0</v>
      </c>
      <c r="O261" s="107"/>
      <c r="P261" s="207"/>
      <c r="Q261" s="228"/>
      <c r="R261" s="207"/>
      <c r="S261" s="207"/>
      <c r="T261" s="107"/>
      <c r="U261" s="107"/>
      <c r="V261" s="107"/>
      <c r="W261" s="107"/>
      <c r="X261" s="229"/>
      <c r="Y261" s="229"/>
      <c r="Z261" s="229"/>
      <c r="AA261" s="229"/>
      <c r="AB261" s="229"/>
      <c r="AC261" s="229"/>
      <c r="AD261" s="107"/>
    </row>
    <row r="262" spans="1:30" ht="15" x14ac:dyDescent="0.25">
      <c r="A262" s="28" t="s">
        <v>129</v>
      </c>
      <c r="B262" s="51" t="s">
        <v>224</v>
      </c>
      <c r="C262" s="51" t="s">
        <v>241</v>
      </c>
      <c r="D262" s="238">
        <f t="shared" si="26"/>
        <v>50</v>
      </c>
      <c r="E262" s="86">
        <f>SUMIFS('BAZA DANYCH'!$AA:$AA,'BAZA DANYCH'!$U:$U,E$199,'BAZA DANYCH'!$K:$K,$C262,'BAZA DANYCH'!$A:$A,$A262,'BAZA DANYCH'!$F:$F,STATYSTYKI!$B262)</f>
        <v>0</v>
      </c>
      <c r="F262" s="86">
        <f>SUMIFS('BAZA DANYCH'!$AA:$AA,'BAZA DANYCH'!$U:$U,F$199,'BAZA DANYCH'!$K:$K,$C262,'BAZA DANYCH'!$A:$A,$A262,'BAZA DANYCH'!$F:$F,STATYSTYKI!$B262)</f>
        <v>0</v>
      </c>
      <c r="G262" s="86">
        <f>SUMIFS('BAZA DANYCH'!$AA:$AA,'BAZA DANYCH'!$U:$U,G$199,'BAZA DANYCH'!$K:$K,$C262,'BAZA DANYCH'!$A:$A,$A262,'BAZA DANYCH'!$F:$F,STATYSTYKI!$B262)</f>
        <v>0</v>
      </c>
      <c r="H262" s="86">
        <f>SUMIFS('BAZA DANYCH'!$AA:$AA,'BAZA DANYCH'!$U:$U,H$199,'BAZA DANYCH'!$K:$K,$C262,'BAZA DANYCH'!$A:$A,$A262,'BAZA DANYCH'!$F:$F,STATYSTYKI!$B262)</f>
        <v>0</v>
      </c>
      <c r="I262" s="86">
        <f>SUMIFS('BAZA DANYCH'!$AA:$AA,'BAZA DANYCH'!$U:$U,I$199,'BAZA DANYCH'!$K:$K,$C262,'BAZA DANYCH'!$A:$A,$A262,'BAZA DANYCH'!$F:$F,STATYSTYKI!$B262)</f>
        <v>0</v>
      </c>
      <c r="J262" s="86">
        <f>SUMIFS('BAZA DANYCH'!$AA:$AA,'BAZA DANYCH'!$U:$U,J$199,'BAZA DANYCH'!$K:$K,$C262,'BAZA DANYCH'!$A:$A,$A262,'BAZA DANYCH'!$F:$F,STATYSTYKI!$B262)</f>
        <v>0</v>
      </c>
      <c r="K262" s="86">
        <f>SUMIFS('BAZA DANYCH'!$AA:$AA,'BAZA DANYCH'!$U:$U,K$199,'BAZA DANYCH'!$K:$K,$C262,'BAZA DANYCH'!$A:$A,$A262,'BAZA DANYCH'!$F:$F,STATYSTYKI!$B262)</f>
        <v>0</v>
      </c>
      <c r="L262" s="86">
        <f>SUMIFS('BAZA DANYCH'!$AA:$AA,'BAZA DANYCH'!$U:$U,L$199,'BAZA DANYCH'!$K:$K,$C262,'BAZA DANYCH'!$A:$A,$A262,'BAZA DANYCH'!$F:$F,STATYSTYKI!$B262)</f>
        <v>50</v>
      </c>
      <c r="O262" s="107"/>
      <c r="P262" s="207"/>
      <c r="Q262" s="228"/>
      <c r="R262" s="207"/>
      <c r="S262" s="207"/>
      <c r="T262" s="107"/>
      <c r="U262" s="107"/>
      <c r="V262" s="107"/>
      <c r="W262" s="107"/>
      <c r="X262" s="229"/>
      <c r="Y262" s="229"/>
      <c r="Z262" s="229"/>
      <c r="AA262" s="229"/>
      <c r="AB262" s="229"/>
      <c r="AC262" s="229"/>
      <c r="AD262" s="107"/>
    </row>
    <row r="263" spans="1:30" ht="15" x14ac:dyDescent="0.25">
      <c r="A263" s="28" t="s">
        <v>242</v>
      </c>
      <c r="B263" s="51" t="s">
        <v>243</v>
      </c>
      <c r="C263" s="254" t="s">
        <v>158</v>
      </c>
      <c r="D263" s="238">
        <f t="shared" si="26"/>
        <v>30</v>
      </c>
      <c r="E263" s="86">
        <f>SUMIFS('BAZA DANYCH'!$AA:$AA,'BAZA DANYCH'!$U:$U,E$199,'BAZA DANYCH'!$K:$K,$C263,'BAZA DANYCH'!$A:$A,$A263,'BAZA DANYCH'!$F:$F,STATYSTYKI!$B263)</f>
        <v>0</v>
      </c>
      <c r="F263" s="86">
        <f>SUMIFS('BAZA DANYCH'!$AA:$AA,'BAZA DANYCH'!$U:$U,F$199,'BAZA DANYCH'!$K:$K,$C263,'BAZA DANYCH'!$A:$A,$A263,'BAZA DANYCH'!$F:$F,STATYSTYKI!$B263)</f>
        <v>0</v>
      </c>
      <c r="G263" s="86">
        <f>SUMIFS('BAZA DANYCH'!$AA:$AA,'BAZA DANYCH'!$U:$U,G$199,'BAZA DANYCH'!$K:$K,$C263,'BAZA DANYCH'!$A:$A,$A263,'BAZA DANYCH'!$F:$F,STATYSTYKI!$B263)</f>
        <v>0</v>
      </c>
      <c r="H263" s="86">
        <f>SUMIFS('BAZA DANYCH'!$AA:$AA,'BAZA DANYCH'!$U:$U,H$199,'BAZA DANYCH'!$K:$K,$C263,'BAZA DANYCH'!$A:$A,$A263,'BAZA DANYCH'!$F:$F,STATYSTYKI!$B263)</f>
        <v>0</v>
      </c>
      <c r="I263" s="86">
        <f>SUMIFS('BAZA DANYCH'!$AA:$AA,'BAZA DANYCH'!$U:$U,I$199,'BAZA DANYCH'!$K:$K,$C263,'BAZA DANYCH'!$A:$A,$A263,'BAZA DANYCH'!$F:$F,STATYSTYKI!$B263)</f>
        <v>28</v>
      </c>
      <c r="J263" s="86">
        <f>SUMIFS('BAZA DANYCH'!$AA:$AA,'BAZA DANYCH'!$U:$U,J$199,'BAZA DANYCH'!$K:$K,$C263,'BAZA DANYCH'!$A:$A,$A263,'BAZA DANYCH'!$F:$F,STATYSTYKI!$B263)</f>
        <v>2</v>
      </c>
      <c r="K263" s="86">
        <f>SUMIFS('BAZA DANYCH'!$AA:$AA,'BAZA DANYCH'!$U:$U,K$199,'BAZA DANYCH'!$K:$K,$C263,'BAZA DANYCH'!$A:$A,$A263,'BAZA DANYCH'!$F:$F,STATYSTYKI!$B263)</f>
        <v>0</v>
      </c>
      <c r="L263" s="86">
        <f>SUMIFS('BAZA DANYCH'!$AA:$AA,'BAZA DANYCH'!$U:$U,L$199,'BAZA DANYCH'!$K:$K,$C263,'BAZA DANYCH'!$A:$A,$A263,'BAZA DANYCH'!$F:$F,STATYSTYKI!$B263)</f>
        <v>0</v>
      </c>
      <c r="O263" s="107"/>
      <c r="P263" s="207"/>
      <c r="Q263" s="228"/>
      <c r="R263" s="207"/>
      <c r="S263" s="207"/>
      <c r="T263" s="107"/>
      <c r="U263" s="107"/>
      <c r="V263" s="107"/>
      <c r="W263" s="107"/>
      <c r="X263" s="229"/>
      <c r="Y263" s="229"/>
      <c r="Z263" s="229"/>
      <c r="AA263" s="229"/>
      <c r="AB263" s="229"/>
      <c r="AC263" s="229"/>
      <c r="AD263" s="107"/>
    </row>
    <row r="264" spans="1:30" ht="15" x14ac:dyDescent="0.25">
      <c r="A264" s="28" t="s">
        <v>242</v>
      </c>
      <c r="B264" s="51" t="s">
        <v>243</v>
      </c>
      <c r="C264" s="51" t="s">
        <v>245</v>
      </c>
      <c r="D264" s="238">
        <f t="shared" si="26"/>
        <v>6</v>
      </c>
      <c r="E264" s="86">
        <f>SUMIFS('BAZA DANYCH'!$AA:$AA,'BAZA DANYCH'!$U:$U,E$199,'BAZA DANYCH'!$K:$K,$C264,'BAZA DANYCH'!$A:$A,$A264,'BAZA DANYCH'!$F:$F,STATYSTYKI!$B264)</f>
        <v>6</v>
      </c>
      <c r="F264" s="86">
        <f>SUMIFS('BAZA DANYCH'!$AA:$AA,'BAZA DANYCH'!$U:$U,F$199,'BAZA DANYCH'!$K:$K,$C264,'BAZA DANYCH'!$A:$A,$A264,'BAZA DANYCH'!$F:$F,STATYSTYKI!$B264)</f>
        <v>0</v>
      </c>
      <c r="G264" s="86">
        <f>SUMIFS('BAZA DANYCH'!$AA:$AA,'BAZA DANYCH'!$U:$U,G$199,'BAZA DANYCH'!$K:$K,$C264,'BAZA DANYCH'!$A:$A,$A264,'BAZA DANYCH'!$F:$F,STATYSTYKI!$B264)</f>
        <v>0</v>
      </c>
      <c r="H264" s="86">
        <f>SUMIFS('BAZA DANYCH'!$AA:$AA,'BAZA DANYCH'!$U:$U,H$199,'BAZA DANYCH'!$K:$K,$C264,'BAZA DANYCH'!$A:$A,$A264,'BAZA DANYCH'!$F:$F,STATYSTYKI!$B264)</f>
        <v>0</v>
      </c>
      <c r="I264" s="86">
        <f>SUMIFS('BAZA DANYCH'!$AA:$AA,'BAZA DANYCH'!$U:$U,I$199,'BAZA DANYCH'!$K:$K,$C264,'BAZA DANYCH'!$A:$A,$A264,'BAZA DANYCH'!$F:$F,STATYSTYKI!$B264)</f>
        <v>0</v>
      </c>
      <c r="J264" s="86">
        <f>SUMIFS('BAZA DANYCH'!$AA:$AA,'BAZA DANYCH'!$U:$U,J$199,'BAZA DANYCH'!$K:$K,$C264,'BAZA DANYCH'!$A:$A,$A264,'BAZA DANYCH'!$F:$F,STATYSTYKI!$B264)</f>
        <v>0</v>
      </c>
      <c r="K264" s="86">
        <f>SUMIFS('BAZA DANYCH'!$AA:$AA,'BAZA DANYCH'!$U:$U,K$199,'BAZA DANYCH'!$K:$K,$C264,'BAZA DANYCH'!$A:$A,$A264,'BAZA DANYCH'!$F:$F,STATYSTYKI!$B264)</f>
        <v>0</v>
      </c>
      <c r="L264" s="86">
        <f>SUMIFS('BAZA DANYCH'!$AA:$AA,'BAZA DANYCH'!$U:$U,L$199,'BAZA DANYCH'!$K:$K,$C264,'BAZA DANYCH'!$A:$A,$A264,'BAZA DANYCH'!$F:$F,STATYSTYKI!$B264)</f>
        <v>0</v>
      </c>
      <c r="O264" s="107"/>
      <c r="P264" s="207"/>
      <c r="Q264" s="228"/>
      <c r="R264" s="207"/>
      <c r="S264" s="207"/>
      <c r="T264" s="107"/>
      <c r="U264" s="107"/>
      <c r="V264" s="107"/>
      <c r="W264" s="107"/>
      <c r="X264" s="229"/>
      <c r="Y264" s="229"/>
      <c r="Z264" s="229"/>
      <c r="AA264" s="229"/>
      <c r="AB264" s="229"/>
      <c r="AC264" s="229"/>
      <c r="AD264" s="107"/>
    </row>
    <row r="265" spans="1:30" ht="15" x14ac:dyDescent="0.25">
      <c r="A265" s="28" t="s">
        <v>242</v>
      </c>
      <c r="B265" s="51" t="s">
        <v>243</v>
      </c>
      <c r="C265" s="51" t="s">
        <v>246</v>
      </c>
      <c r="D265" s="238">
        <f t="shared" ref="D265:D296" si="27">SUM(E265:H265,I265:L265,)</f>
        <v>34</v>
      </c>
      <c r="E265" s="86">
        <f>SUMIFS('BAZA DANYCH'!$AA:$AA,'BAZA DANYCH'!$U:$U,E$199,'BAZA DANYCH'!$K:$K,$C265,'BAZA DANYCH'!$A:$A,$A265,'BAZA DANYCH'!$F:$F,STATYSTYKI!$B265)</f>
        <v>0</v>
      </c>
      <c r="F265" s="86">
        <f>SUMIFS('BAZA DANYCH'!$AA:$AA,'BAZA DANYCH'!$U:$U,F$199,'BAZA DANYCH'!$K:$K,$C265,'BAZA DANYCH'!$A:$A,$A265,'BAZA DANYCH'!$F:$F,STATYSTYKI!$B265)</f>
        <v>6</v>
      </c>
      <c r="G265" s="86">
        <f>SUMIFS('BAZA DANYCH'!$AA:$AA,'BAZA DANYCH'!$U:$U,G$199,'BAZA DANYCH'!$K:$K,$C265,'BAZA DANYCH'!$A:$A,$A265,'BAZA DANYCH'!$F:$F,STATYSTYKI!$B265)</f>
        <v>0</v>
      </c>
      <c r="H265" s="86">
        <f>SUMIFS('BAZA DANYCH'!$AA:$AA,'BAZA DANYCH'!$U:$U,H$199,'BAZA DANYCH'!$K:$K,$C265,'BAZA DANYCH'!$A:$A,$A265,'BAZA DANYCH'!$F:$F,STATYSTYKI!$B265)</f>
        <v>0</v>
      </c>
      <c r="I265" s="86">
        <f>SUMIFS('BAZA DANYCH'!$AA:$AA,'BAZA DANYCH'!$U:$U,I$199,'BAZA DANYCH'!$K:$K,$C265,'BAZA DANYCH'!$A:$A,$A265,'BAZA DANYCH'!$F:$F,STATYSTYKI!$B265)</f>
        <v>0</v>
      </c>
      <c r="J265" s="86">
        <f>SUMIFS('BAZA DANYCH'!$AA:$AA,'BAZA DANYCH'!$U:$U,J$199,'BAZA DANYCH'!$K:$K,$C265,'BAZA DANYCH'!$A:$A,$A265,'BAZA DANYCH'!$F:$F,STATYSTYKI!$B265)</f>
        <v>28</v>
      </c>
      <c r="K265" s="86">
        <f>SUMIFS('BAZA DANYCH'!$AA:$AA,'BAZA DANYCH'!$U:$U,K$199,'BAZA DANYCH'!$K:$K,$C265,'BAZA DANYCH'!$A:$A,$A265,'BAZA DANYCH'!$F:$F,STATYSTYKI!$B265)</f>
        <v>0</v>
      </c>
      <c r="L265" s="86">
        <f>SUMIFS('BAZA DANYCH'!$AA:$AA,'BAZA DANYCH'!$U:$U,L$199,'BAZA DANYCH'!$K:$K,$C265,'BAZA DANYCH'!$A:$A,$A265,'BAZA DANYCH'!$F:$F,STATYSTYKI!$B265)</f>
        <v>0</v>
      </c>
      <c r="O265" s="107"/>
      <c r="P265" s="207"/>
      <c r="Q265" s="228"/>
      <c r="R265" s="207"/>
      <c r="S265" s="207"/>
      <c r="T265" s="107"/>
      <c r="U265" s="107"/>
      <c r="V265" s="107"/>
      <c r="W265" s="107"/>
      <c r="X265" s="229"/>
      <c r="Y265" s="229"/>
      <c r="Z265" s="229"/>
      <c r="AA265" s="229"/>
      <c r="AB265" s="229"/>
      <c r="AC265" s="229"/>
      <c r="AD265" s="107"/>
    </row>
    <row r="266" spans="1:30" ht="15" x14ac:dyDescent="0.25">
      <c r="A266" s="28" t="s">
        <v>242</v>
      </c>
      <c r="B266" s="51" t="s">
        <v>243</v>
      </c>
      <c r="C266" s="51" t="s">
        <v>133</v>
      </c>
      <c r="D266" s="238">
        <f t="shared" si="27"/>
        <v>112</v>
      </c>
      <c r="E266" s="86">
        <f>SUMIFS('BAZA DANYCH'!$AA:$AA,'BAZA DANYCH'!$U:$U,E$199,'BAZA DANYCH'!$K:$K,$C266,'BAZA DANYCH'!$A:$A,$A266,'BAZA DANYCH'!$F:$F,STATYSTYKI!$B266)</f>
        <v>0</v>
      </c>
      <c r="F266" s="86">
        <f>SUMIFS('BAZA DANYCH'!$AA:$AA,'BAZA DANYCH'!$U:$U,F$199,'BAZA DANYCH'!$K:$K,$C266,'BAZA DANYCH'!$A:$A,$A266,'BAZA DANYCH'!$F:$F,STATYSTYKI!$B266)</f>
        <v>8</v>
      </c>
      <c r="G266" s="86">
        <f>SUMIFS('BAZA DANYCH'!$AA:$AA,'BAZA DANYCH'!$U:$U,G$199,'BAZA DANYCH'!$K:$K,$C266,'BAZA DANYCH'!$A:$A,$A266,'BAZA DANYCH'!$F:$F,STATYSTYKI!$B266)</f>
        <v>0</v>
      </c>
      <c r="H266" s="86">
        <f>SUMIFS('BAZA DANYCH'!$AA:$AA,'BAZA DANYCH'!$U:$U,H$199,'BAZA DANYCH'!$K:$K,$C266,'BAZA DANYCH'!$A:$A,$A266,'BAZA DANYCH'!$F:$F,STATYSTYKI!$B266)</f>
        <v>0</v>
      </c>
      <c r="I266" s="86">
        <f>SUMIFS('BAZA DANYCH'!$AA:$AA,'BAZA DANYCH'!$U:$U,I$199,'BAZA DANYCH'!$K:$K,$C266,'BAZA DANYCH'!$A:$A,$A266,'BAZA DANYCH'!$F:$F,STATYSTYKI!$B266)</f>
        <v>0</v>
      </c>
      <c r="J266" s="86">
        <f>SUMIFS('BAZA DANYCH'!$AA:$AA,'BAZA DANYCH'!$U:$U,J$199,'BAZA DANYCH'!$K:$K,$C266,'BAZA DANYCH'!$A:$A,$A266,'BAZA DANYCH'!$F:$F,STATYSTYKI!$B266)</f>
        <v>104</v>
      </c>
      <c r="K266" s="86">
        <f>SUMIFS('BAZA DANYCH'!$AA:$AA,'BAZA DANYCH'!$U:$U,K$199,'BAZA DANYCH'!$K:$K,$C266,'BAZA DANYCH'!$A:$A,$A266,'BAZA DANYCH'!$F:$F,STATYSTYKI!$B266)</f>
        <v>0</v>
      </c>
      <c r="L266" s="86">
        <f>SUMIFS('BAZA DANYCH'!$AA:$AA,'BAZA DANYCH'!$U:$U,L$199,'BAZA DANYCH'!$K:$K,$C266,'BAZA DANYCH'!$A:$A,$A266,'BAZA DANYCH'!$F:$F,STATYSTYKI!$B266)</f>
        <v>0</v>
      </c>
      <c r="O266" s="107"/>
      <c r="P266" s="207"/>
      <c r="Q266" s="228"/>
      <c r="R266" s="207"/>
      <c r="S266" s="207"/>
      <c r="T266" s="107"/>
      <c r="U266" s="107"/>
      <c r="V266" s="107"/>
      <c r="W266" s="107"/>
      <c r="X266" s="229"/>
      <c r="Y266" s="229"/>
      <c r="Z266" s="229"/>
      <c r="AA266" s="229"/>
      <c r="AB266" s="229"/>
      <c r="AC266" s="229"/>
      <c r="AD266" s="107"/>
    </row>
    <row r="267" spans="1:30" ht="15" x14ac:dyDescent="0.25">
      <c r="A267" s="28" t="s">
        <v>242</v>
      </c>
      <c r="B267" s="51" t="s">
        <v>243</v>
      </c>
      <c r="C267" s="51" t="s">
        <v>240</v>
      </c>
      <c r="D267" s="238">
        <f t="shared" si="27"/>
        <v>102</v>
      </c>
      <c r="E267" s="86">
        <f>SUMIFS('BAZA DANYCH'!$AA:$AA,'BAZA DANYCH'!$U:$U,E$199,'BAZA DANYCH'!$K:$K,$C267,'BAZA DANYCH'!$A:$A,$A267,'BAZA DANYCH'!$F:$F,STATYSTYKI!$B267)</f>
        <v>0</v>
      </c>
      <c r="F267" s="86">
        <f>SUMIFS('BAZA DANYCH'!$AA:$AA,'BAZA DANYCH'!$U:$U,F$199,'BAZA DANYCH'!$K:$K,$C267,'BAZA DANYCH'!$A:$A,$A267,'BAZA DANYCH'!$F:$F,STATYSTYKI!$B267)</f>
        <v>18</v>
      </c>
      <c r="G267" s="86">
        <f>SUMIFS('BAZA DANYCH'!$AA:$AA,'BAZA DANYCH'!$U:$U,G$199,'BAZA DANYCH'!$K:$K,$C267,'BAZA DANYCH'!$A:$A,$A267,'BAZA DANYCH'!$F:$F,STATYSTYKI!$B267)</f>
        <v>0</v>
      </c>
      <c r="H267" s="86">
        <f>SUMIFS('BAZA DANYCH'!$AA:$AA,'BAZA DANYCH'!$U:$U,H$199,'BAZA DANYCH'!$K:$K,$C267,'BAZA DANYCH'!$A:$A,$A267,'BAZA DANYCH'!$F:$F,STATYSTYKI!$B267)</f>
        <v>18</v>
      </c>
      <c r="I267" s="86">
        <f>SUMIFS('BAZA DANYCH'!$AA:$AA,'BAZA DANYCH'!$U:$U,I$199,'BAZA DANYCH'!$K:$K,$C267,'BAZA DANYCH'!$A:$A,$A267,'BAZA DANYCH'!$F:$F,STATYSTYKI!$B267)</f>
        <v>18</v>
      </c>
      <c r="J267" s="86">
        <f>SUMIFS('BAZA DANYCH'!$AA:$AA,'BAZA DANYCH'!$U:$U,J$199,'BAZA DANYCH'!$K:$K,$C267,'BAZA DANYCH'!$A:$A,$A267,'BAZA DANYCH'!$F:$F,STATYSTYKI!$B267)</f>
        <v>18</v>
      </c>
      <c r="K267" s="86">
        <f>SUMIFS('BAZA DANYCH'!$AA:$AA,'BAZA DANYCH'!$U:$U,K$199,'BAZA DANYCH'!$K:$K,$C267,'BAZA DANYCH'!$A:$A,$A267,'BAZA DANYCH'!$F:$F,STATYSTYKI!$B267)</f>
        <v>12</v>
      </c>
      <c r="L267" s="86">
        <f>SUMIFS('BAZA DANYCH'!$AA:$AA,'BAZA DANYCH'!$U:$U,L$199,'BAZA DANYCH'!$K:$K,$C267,'BAZA DANYCH'!$A:$A,$A267,'BAZA DANYCH'!$F:$F,STATYSTYKI!$B267)</f>
        <v>18</v>
      </c>
      <c r="O267" s="107"/>
      <c r="P267" s="207"/>
      <c r="Q267" s="228"/>
      <c r="R267" s="207"/>
      <c r="S267" s="207"/>
      <c r="T267" s="107"/>
      <c r="U267" s="107"/>
      <c r="V267" s="107"/>
      <c r="W267" s="107"/>
      <c r="X267" s="229"/>
      <c r="Y267" s="229"/>
      <c r="Z267" s="229"/>
      <c r="AA267" s="229"/>
      <c r="AB267" s="229"/>
      <c r="AC267" s="229"/>
      <c r="AD267" s="107"/>
    </row>
    <row r="268" spans="1:30" ht="15" x14ac:dyDescent="0.25">
      <c r="A268" s="28" t="s">
        <v>242</v>
      </c>
      <c r="B268" s="51" t="s">
        <v>243</v>
      </c>
      <c r="C268" s="51" t="s">
        <v>188</v>
      </c>
      <c r="D268" s="238">
        <f t="shared" si="27"/>
        <v>56</v>
      </c>
      <c r="E268" s="86">
        <f>SUMIFS('BAZA DANYCH'!$AA:$AA,'BAZA DANYCH'!$U:$U,E$199,'BAZA DANYCH'!$K:$K,$C268,'BAZA DANYCH'!$A:$A,$A268,'BAZA DANYCH'!$F:$F,STATYSTYKI!$B268)</f>
        <v>18</v>
      </c>
      <c r="F268" s="86">
        <f>SUMIFS('BAZA DANYCH'!$AA:$AA,'BAZA DANYCH'!$U:$U,F$199,'BAZA DANYCH'!$K:$K,$C268,'BAZA DANYCH'!$A:$A,$A268,'BAZA DANYCH'!$F:$F,STATYSTYKI!$B268)</f>
        <v>0</v>
      </c>
      <c r="G268" s="86">
        <f>SUMIFS('BAZA DANYCH'!$AA:$AA,'BAZA DANYCH'!$U:$U,G$199,'BAZA DANYCH'!$K:$K,$C268,'BAZA DANYCH'!$A:$A,$A268,'BAZA DANYCH'!$F:$F,STATYSTYKI!$B268)</f>
        <v>38</v>
      </c>
      <c r="H268" s="86">
        <f>SUMIFS('BAZA DANYCH'!$AA:$AA,'BAZA DANYCH'!$U:$U,H$199,'BAZA DANYCH'!$K:$K,$C268,'BAZA DANYCH'!$A:$A,$A268,'BAZA DANYCH'!$F:$F,STATYSTYKI!$B268)</f>
        <v>0</v>
      </c>
      <c r="I268" s="86">
        <f>SUMIFS('BAZA DANYCH'!$AA:$AA,'BAZA DANYCH'!$U:$U,I$199,'BAZA DANYCH'!$K:$K,$C268,'BAZA DANYCH'!$A:$A,$A268,'BAZA DANYCH'!$F:$F,STATYSTYKI!$B268)</f>
        <v>0</v>
      </c>
      <c r="J268" s="86">
        <f>SUMIFS('BAZA DANYCH'!$AA:$AA,'BAZA DANYCH'!$U:$U,J$199,'BAZA DANYCH'!$K:$K,$C268,'BAZA DANYCH'!$A:$A,$A268,'BAZA DANYCH'!$F:$F,STATYSTYKI!$B268)</f>
        <v>0</v>
      </c>
      <c r="K268" s="86">
        <f>SUMIFS('BAZA DANYCH'!$AA:$AA,'BAZA DANYCH'!$U:$U,K$199,'BAZA DANYCH'!$K:$K,$C268,'BAZA DANYCH'!$A:$A,$A268,'BAZA DANYCH'!$F:$F,STATYSTYKI!$B268)</f>
        <v>0</v>
      </c>
      <c r="L268" s="86">
        <f>SUMIFS('BAZA DANYCH'!$AA:$AA,'BAZA DANYCH'!$U:$U,L$199,'BAZA DANYCH'!$K:$K,$C268,'BAZA DANYCH'!$A:$A,$A268,'BAZA DANYCH'!$F:$F,STATYSTYKI!$B268)</f>
        <v>0</v>
      </c>
      <c r="O268" s="107"/>
      <c r="P268" s="207"/>
      <c r="Q268" s="228"/>
      <c r="R268" s="207"/>
      <c r="S268" s="207"/>
      <c r="T268" s="107"/>
      <c r="U268" s="107"/>
      <c r="V268" s="107"/>
      <c r="W268" s="107"/>
      <c r="X268" s="229"/>
      <c r="Y268" s="229"/>
      <c r="Z268" s="229"/>
      <c r="AA268" s="229"/>
      <c r="AB268" s="229"/>
      <c r="AC268" s="229"/>
      <c r="AD268" s="107"/>
    </row>
    <row r="269" spans="1:30" ht="15" x14ac:dyDescent="0.25">
      <c r="A269" s="28" t="s">
        <v>242</v>
      </c>
      <c r="B269" s="51" t="s">
        <v>243</v>
      </c>
      <c r="C269" s="51" t="s">
        <v>248</v>
      </c>
      <c r="D269" s="238">
        <f t="shared" si="27"/>
        <v>10</v>
      </c>
      <c r="E269" s="86">
        <f>SUMIFS('BAZA DANYCH'!$AA:$AA,'BAZA DANYCH'!$U:$U,E$199,'BAZA DANYCH'!$K:$K,$C269,'BAZA DANYCH'!$A:$A,$A269,'BAZA DANYCH'!$F:$F,STATYSTYKI!$B269)</f>
        <v>0</v>
      </c>
      <c r="F269" s="86">
        <f>SUMIFS('BAZA DANYCH'!$AA:$AA,'BAZA DANYCH'!$U:$U,F$199,'BAZA DANYCH'!$K:$K,$C269,'BAZA DANYCH'!$A:$A,$A269,'BAZA DANYCH'!$F:$F,STATYSTYKI!$B269)</f>
        <v>0</v>
      </c>
      <c r="G269" s="86">
        <f>SUMIFS('BAZA DANYCH'!$AA:$AA,'BAZA DANYCH'!$U:$U,G$199,'BAZA DANYCH'!$K:$K,$C269,'BAZA DANYCH'!$A:$A,$A269,'BAZA DANYCH'!$F:$F,STATYSTYKI!$B269)</f>
        <v>0</v>
      </c>
      <c r="H269" s="86">
        <f>SUMIFS('BAZA DANYCH'!$AA:$AA,'BAZA DANYCH'!$U:$U,H$199,'BAZA DANYCH'!$K:$K,$C269,'BAZA DANYCH'!$A:$A,$A269,'BAZA DANYCH'!$F:$F,STATYSTYKI!$B269)</f>
        <v>0</v>
      </c>
      <c r="I269" s="86">
        <f>SUMIFS('BAZA DANYCH'!$AA:$AA,'BAZA DANYCH'!$U:$U,I$199,'BAZA DANYCH'!$K:$K,$C269,'BAZA DANYCH'!$A:$A,$A269,'BAZA DANYCH'!$F:$F,STATYSTYKI!$B269)</f>
        <v>10</v>
      </c>
      <c r="J269" s="86">
        <f>SUMIFS('BAZA DANYCH'!$AA:$AA,'BAZA DANYCH'!$U:$U,J$199,'BAZA DANYCH'!$K:$K,$C269,'BAZA DANYCH'!$A:$A,$A269,'BAZA DANYCH'!$F:$F,STATYSTYKI!$B269)</f>
        <v>0</v>
      </c>
      <c r="K269" s="86">
        <f>SUMIFS('BAZA DANYCH'!$AA:$AA,'BAZA DANYCH'!$U:$U,K$199,'BAZA DANYCH'!$K:$K,$C269,'BAZA DANYCH'!$A:$A,$A269,'BAZA DANYCH'!$F:$F,STATYSTYKI!$B269)</f>
        <v>0</v>
      </c>
      <c r="L269" s="86">
        <f>SUMIFS('BAZA DANYCH'!$AA:$AA,'BAZA DANYCH'!$U:$U,L$199,'BAZA DANYCH'!$K:$K,$C269,'BAZA DANYCH'!$A:$A,$A269,'BAZA DANYCH'!$F:$F,STATYSTYKI!$B269)</f>
        <v>0</v>
      </c>
      <c r="O269" s="107"/>
      <c r="P269" s="207"/>
      <c r="Q269" s="228"/>
      <c r="R269" s="207"/>
      <c r="S269" s="207"/>
      <c r="T269" s="107"/>
      <c r="U269" s="107"/>
      <c r="V269" s="107"/>
      <c r="W269" s="107"/>
      <c r="X269" s="229"/>
      <c r="Y269" s="229"/>
      <c r="Z269" s="229"/>
      <c r="AA269" s="229"/>
      <c r="AB269" s="229"/>
      <c r="AC269" s="229"/>
      <c r="AD269" s="107"/>
    </row>
    <row r="270" spans="1:30" ht="15" x14ac:dyDescent="0.25">
      <c r="A270" s="28" t="s">
        <v>242</v>
      </c>
      <c r="B270" s="51" t="s">
        <v>243</v>
      </c>
      <c r="C270" s="49" t="s">
        <v>229</v>
      </c>
      <c r="D270" s="238">
        <f t="shared" si="27"/>
        <v>2</v>
      </c>
      <c r="E270" s="86">
        <f>SUMIFS('BAZA DANYCH'!$AA:$AA,'BAZA DANYCH'!$U:$U,E$199,'BAZA DANYCH'!$K:$K,$C270,'BAZA DANYCH'!$A:$A,$A270,'BAZA DANYCH'!$F:$F,STATYSTYKI!$B270)</f>
        <v>0</v>
      </c>
      <c r="F270" s="86">
        <f>SUMIFS('BAZA DANYCH'!$AA:$AA,'BAZA DANYCH'!$U:$U,F$199,'BAZA DANYCH'!$K:$K,$C270,'BAZA DANYCH'!$A:$A,$A270,'BAZA DANYCH'!$F:$F,STATYSTYKI!$B270)</f>
        <v>0</v>
      </c>
      <c r="G270" s="86">
        <f>SUMIFS('BAZA DANYCH'!$AA:$AA,'BAZA DANYCH'!$U:$U,G$199,'BAZA DANYCH'!$K:$K,$C270,'BAZA DANYCH'!$A:$A,$A270,'BAZA DANYCH'!$F:$F,STATYSTYKI!$B270)</f>
        <v>0</v>
      </c>
      <c r="H270" s="86">
        <f>SUMIFS('BAZA DANYCH'!$AA:$AA,'BAZA DANYCH'!$U:$U,H$199,'BAZA DANYCH'!$K:$K,$C270,'BAZA DANYCH'!$A:$A,$A270,'BAZA DANYCH'!$F:$F,STATYSTYKI!$B270)</f>
        <v>0</v>
      </c>
      <c r="I270" s="86">
        <f>SUMIFS('BAZA DANYCH'!$AA:$AA,'BAZA DANYCH'!$U:$U,I$199,'BAZA DANYCH'!$K:$K,$C270,'BAZA DANYCH'!$A:$A,$A270,'BAZA DANYCH'!$F:$F,STATYSTYKI!$B270)</f>
        <v>0</v>
      </c>
      <c r="J270" s="86">
        <f>SUMIFS('BAZA DANYCH'!$AA:$AA,'BAZA DANYCH'!$U:$U,J$199,'BAZA DANYCH'!$K:$K,$C270,'BAZA DANYCH'!$A:$A,$A270,'BAZA DANYCH'!$F:$F,STATYSTYKI!$B270)</f>
        <v>2</v>
      </c>
      <c r="K270" s="86">
        <f>SUMIFS('BAZA DANYCH'!$AA:$AA,'BAZA DANYCH'!$U:$U,K$199,'BAZA DANYCH'!$K:$K,$C270,'BAZA DANYCH'!$A:$A,$A270,'BAZA DANYCH'!$F:$F,STATYSTYKI!$B270)</f>
        <v>0</v>
      </c>
      <c r="L270" s="86">
        <f>SUMIFS('BAZA DANYCH'!$AA:$AA,'BAZA DANYCH'!$U:$U,L$199,'BAZA DANYCH'!$K:$K,$C270,'BAZA DANYCH'!$A:$A,$A270,'BAZA DANYCH'!$F:$F,STATYSTYKI!$B270)</f>
        <v>0</v>
      </c>
      <c r="O270" s="107"/>
      <c r="P270" s="207"/>
      <c r="Q270" s="228"/>
      <c r="R270" s="207"/>
      <c r="S270" s="207"/>
      <c r="T270" s="107"/>
      <c r="U270" s="107"/>
      <c r="V270" s="107"/>
      <c r="W270" s="107"/>
      <c r="X270" s="229"/>
      <c r="Y270" s="229"/>
      <c r="Z270" s="229"/>
      <c r="AA270" s="229"/>
      <c r="AB270" s="229"/>
      <c r="AC270" s="229"/>
      <c r="AD270" s="107"/>
    </row>
    <row r="271" spans="1:30" ht="15" x14ac:dyDescent="0.25">
      <c r="A271" s="28" t="s">
        <v>242</v>
      </c>
      <c r="B271" s="51" t="s">
        <v>243</v>
      </c>
      <c r="C271" s="51" t="s">
        <v>250</v>
      </c>
      <c r="D271" s="238">
        <f t="shared" si="27"/>
        <v>0</v>
      </c>
      <c r="E271" s="86">
        <f>SUMIFS('BAZA DANYCH'!$AA:$AA,'BAZA DANYCH'!$U:$U,E$199,'BAZA DANYCH'!$K:$K,$C271,'BAZA DANYCH'!$A:$A,$A271,'BAZA DANYCH'!$F:$F,STATYSTYKI!$B271)</f>
        <v>0</v>
      </c>
      <c r="F271" s="86">
        <f>SUMIFS('BAZA DANYCH'!$AA:$AA,'BAZA DANYCH'!$U:$U,F$199,'BAZA DANYCH'!$K:$K,$C271,'BAZA DANYCH'!$A:$A,$A271,'BAZA DANYCH'!$F:$F,STATYSTYKI!$B271)</f>
        <v>0</v>
      </c>
      <c r="G271" s="86">
        <f>SUMIFS('BAZA DANYCH'!$AA:$AA,'BAZA DANYCH'!$U:$U,G$199,'BAZA DANYCH'!$K:$K,$C271,'BAZA DANYCH'!$A:$A,$A271,'BAZA DANYCH'!$F:$F,STATYSTYKI!$B271)</f>
        <v>0</v>
      </c>
      <c r="H271" s="86">
        <f>SUMIFS('BAZA DANYCH'!$AA:$AA,'BAZA DANYCH'!$U:$U,H$199,'BAZA DANYCH'!$K:$K,$C271,'BAZA DANYCH'!$A:$A,$A271,'BAZA DANYCH'!$F:$F,STATYSTYKI!$B271)</f>
        <v>0</v>
      </c>
      <c r="I271" s="86">
        <f>SUMIFS('BAZA DANYCH'!$AA:$AA,'BAZA DANYCH'!$U:$U,I$199,'BAZA DANYCH'!$K:$K,$C271,'BAZA DANYCH'!$A:$A,$A271,'BAZA DANYCH'!$F:$F,STATYSTYKI!$B271)</f>
        <v>0</v>
      </c>
      <c r="J271" s="86">
        <f>SUMIFS('BAZA DANYCH'!$AA:$AA,'BAZA DANYCH'!$U:$U,J$199,'BAZA DANYCH'!$K:$K,$C271,'BAZA DANYCH'!$A:$A,$A271,'BAZA DANYCH'!$F:$F,STATYSTYKI!$B271)</f>
        <v>0</v>
      </c>
      <c r="K271" s="86">
        <f>SUMIFS('BAZA DANYCH'!$AA:$AA,'BAZA DANYCH'!$U:$U,K$199,'BAZA DANYCH'!$K:$K,$C271,'BAZA DANYCH'!$A:$A,$A271,'BAZA DANYCH'!$F:$F,STATYSTYKI!$B271)</f>
        <v>0</v>
      </c>
      <c r="L271" s="86">
        <f>SUMIFS('BAZA DANYCH'!$AA:$AA,'BAZA DANYCH'!$U:$U,L$199,'BAZA DANYCH'!$K:$K,$C271,'BAZA DANYCH'!$A:$A,$A271,'BAZA DANYCH'!$F:$F,STATYSTYKI!$B271)</f>
        <v>0</v>
      </c>
      <c r="O271" s="107"/>
      <c r="P271" s="207"/>
      <c r="Q271" s="228"/>
      <c r="R271" s="207"/>
      <c r="S271" s="207"/>
      <c r="T271" s="107"/>
      <c r="U271" s="107"/>
      <c r="V271" s="107"/>
      <c r="W271" s="107"/>
      <c r="X271" s="229"/>
      <c r="Y271" s="229"/>
      <c r="Z271" s="229"/>
      <c r="AA271" s="229"/>
      <c r="AB271" s="229"/>
      <c r="AC271" s="229"/>
      <c r="AD271" s="107"/>
    </row>
    <row r="272" spans="1:30" ht="15" x14ac:dyDescent="0.25">
      <c r="A272" s="28" t="s">
        <v>242</v>
      </c>
      <c r="B272" s="51" t="s">
        <v>243</v>
      </c>
      <c r="C272" s="253" t="s">
        <v>127</v>
      </c>
      <c r="D272" s="238">
        <f t="shared" si="27"/>
        <v>50</v>
      </c>
      <c r="E272" s="86">
        <f>SUMIFS('BAZA DANYCH'!$AA:$AA,'BAZA DANYCH'!$U:$U,E$199,'BAZA DANYCH'!$K:$K,$C272,'BAZA DANYCH'!$A:$A,$A272,'BAZA DANYCH'!$F:$F,STATYSTYKI!$B272)</f>
        <v>0</v>
      </c>
      <c r="F272" s="86">
        <f>SUMIFS('BAZA DANYCH'!$AA:$AA,'BAZA DANYCH'!$U:$U,F$199,'BAZA DANYCH'!$K:$K,$C272,'BAZA DANYCH'!$A:$A,$A272,'BAZA DANYCH'!$F:$F,STATYSTYKI!$B272)</f>
        <v>0</v>
      </c>
      <c r="G272" s="86">
        <f>SUMIFS('BAZA DANYCH'!$AA:$AA,'BAZA DANYCH'!$U:$U,G$199,'BAZA DANYCH'!$K:$K,$C272,'BAZA DANYCH'!$A:$A,$A272,'BAZA DANYCH'!$F:$F,STATYSTYKI!$B272)</f>
        <v>0</v>
      </c>
      <c r="H272" s="86">
        <f>SUMIFS('BAZA DANYCH'!$AA:$AA,'BAZA DANYCH'!$U:$U,H$199,'BAZA DANYCH'!$K:$K,$C272,'BAZA DANYCH'!$A:$A,$A272,'BAZA DANYCH'!$F:$F,STATYSTYKI!$B272)</f>
        <v>0</v>
      </c>
      <c r="I272" s="86">
        <f>SUMIFS('BAZA DANYCH'!$AA:$AA,'BAZA DANYCH'!$U:$U,I$199,'BAZA DANYCH'!$K:$K,$C272,'BAZA DANYCH'!$A:$A,$A272,'BAZA DANYCH'!$F:$F,STATYSTYKI!$B272)</f>
        <v>0</v>
      </c>
      <c r="J272" s="86">
        <f>SUMIFS('BAZA DANYCH'!$AA:$AA,'BAZA DANYCH'!$U:$U,J$199,'BAZA DANYCH'!$K:$K,$C272,'BAZA DANYCH'!$A:$A,$A272,'BAZA DANYCH'!$F:$F,STATYSTYKI!$B272)</f>
        <v>0</v>
      </c>
      <c r="K272" s="86">
        <f>SUMIFS('BAZA DANYCH'!$AA:$AA,'BAZA DANYCH'!$U:$U,K$199,'BAZA DANYCH'!$K:$K,$C272,'BAZA DANYCH'!$A:$A,$A272,'BAZA DANYCH'!$F:$F,STATYSTYKI!$B272)</f>
        <v>0</v>
      </c>
      <c r="L272" s="86">
        <f>SUMIFS('BAZA DANYCH'!$AA:$AA,'BAZA DANYCH'!$U:$U,L$199,'BAZA DANYCH'!$K:$K,$C272,'BAZA DANYCH'!$A:$A,$A272,'BAZA DANYCH'!$F:$F,STATYSTYKI!$B272)</f>
        <v>50</v>
      </c>
      <c r="O272" s="107"/>
      <c r="P272" s="207"/>
      <c r="Q272" s="228"/>
      <c r="R272" s="207"/>
      <c r="S272" s="207"/>
      <c r="T272" s="107"/>
      <c r="U272" s="107"/>
      <c r="V272" s="107"/>
      <c r="W272" s="107"/>
      <c r="X272" s="229"/>
      <c r="Y272" s="229"/>
      <c r="Z272" s="229"/>
      <c r="AA272" s="229"/>
      <c r="AB272" s="229"/>
      <c r="AC272" s="229"/>
      <c r="AD272" s="107"/>
    </row>
    <row r="273" spans="1:30" ht="15" x14ac:dyDescent="0.25">
      <c r="A273" s="28" t="s">
        <v>242</v>
      </c>
      <c r="B273" s="51" t="s">
        <v>243</v>
      </c>
      <c r="C273" s="49" t="s">
        <v>251</v>
      </c>
      <c r="D273" s="238">
        <f t="shared" si="27"/>
        <v>50</v>
      </c>
      <c r="E273" s="86">
        <f>SUMIFS('BAZA DANYCH'!$AA:$AA,'BAZA DANYCH'!$U:$U,E$199,'BAZA DANYCH'!$K:$K,$C273,'BAZA DANYCH'!$A:$A,$A273,'BAZA DANYCH'!$F:$F,STATYSTYKI!$B273)</f>
        <v>50</v>
      </c>
      <c r="F273" s="86">
        <f>SUMIFS('BAZA DANYCH'!$AA:$AA,'BAZA DANYCH'!$U:$U,F$199,'BAZA DANYCH'!$K:$K,$C273,'BAZA DANYCH'!$A:$A,$A273,'BAZA DANYCH'!$F:$F,STATYSTYKI!$B273)</f>
        <v>0</v>
      </c>
      <c r="G273" s="86">
        <f>SUMIFS('BAZA DANYCH'!$AA:$AA,'BAZA DANYCH'!$U:$U,G$199,'BAZA DANYCH'!$K:$K,$C273,'BAZA DANYCH'!$A:$A,$A273,'BAZA DANYCH'!$F:$F,STATYSTYKI!$B273)</f>
        <v>0</v>
      </c>
      <c r="H273" s="86">
        <f>SUMIFS('BAZA DANYCH'!$AA:$AA,'BAZA DANYCH'!$U:$U,H$199,'BAZA DANYCH'!$K:$K,$C273,'BAZA DANYCH'!$A:$A,$A273,'BAZA DANYCH'!$F:$F,STATYSTYKI!$B273)</f>
        <v>0</v>
      </c>
      <c r="I273" s="86">
        <f>SUMIFS('BAZA DANYCH'!$AA:$AA,'BAZA DANYCH'!$U:$U,I$199,'BAZA DANYCH'!$K:$K,$C273,'BAZA DANYCH'!$A:$A,$A273,'BAZA DANYCH'!$F:$F,STATYSTYKI!$B273)</f>
        <v>0</v>
      </c>
      <c r="J273" s="86">
        <f>SUMIFS('BAZA DANYCH'!$AA:$AA,'BAZA DANYCH'!$U:$U,J$199,'BAZA DANYCH'!$K:$K,$C273,'BAZA DANYCH'!$A:$A,$A273,'BAZA DANYCH'!$F:$F,STATYSTYKI!$B273)</f>
        <v>0</v>
      </c>
      <c r="K273" s="86">
        <f>SUMIFS('BAZA DANYCH'!$AA:$AA,'BAZA DANYCH'!$U:$U,K$199,'BAZA DANYCH'!$K:$K,$C273,'BAZA DANYCH'!$A:$A,$A273,'BAZA DANYCH'!$F:$F,STATYSTYKI!$B273)</f>
        <v>0</v>
      </c>
      <c r="L273" s="86">
        <f>SUMIFS('BAZA DANYCH'!$AA:$AA,'BAZA DANYCH'!$U:$U,L$199,'BAZA DANYCH'!$K:$K,$C273,'BAZA DANYCH'!$A:$A,$A273,'BAZA DANYCH'!$F:$F,STATYSTYKI!$B273)</f>
        <v>0</v>
      </c>
      <c r="O273" s="107"/>
      <c r="P273" s="207"/>
      <c r="Q273" s="228"/>
      <c r="R273" s="207"/>
      <c r="S273" s="207"/>
      <c r="T273" s="107"/>
      <c r="U273" s="107"/>
      <c r="V273" s="107"/>
      <c r="W273" s="107"/>
      <c r="X273" s="229"/>
      <c r="Y273" s="229"/>
      <c r="Z273" s="229"/>
      <c r="AA273" s="229"/>
      <c r="AB273" s="229"/>
      <c r="AC273" s="229"/>
      <c r="AD273" s="107"/>
    </row>
    <row r="274" spans="1:30" ht="15" x14ac:dyDescent="0.25">
      <c r="A274" s="28" t="s">
        <v>242</v>
      </c>
      <c r="B274" s="51" t="s">
        <v>243</v>
      </c>
      <c r="C274" s="49" t="s">
        <v>253</v>
      </c>
      <c r="D274" s="238">
        <f t="shared" si="27"/>
        <v>50</v>
      </c>
      <c r="E274" s="86">
        <f>SUMIFS('BAZA DANYCH'!$AA:$AA,'BAZA DANYCH'!$U:$U,E$199,'BAZA DANYCH'!$K:$K,$C274,'BAZA DANYCH'!$A:$A,$A274,'BAZA DANYCH'!$F:$F,STATYSTYKI!$B274)</f>
        <v>0</v>
      </c>
      <c r="F274" s="86">
        <f>SUMIFS('BAZA DANYCH'!$AA:$AA,'BAZA DANYCH'!$U:$U,F$199,'BAZA DANYCH'!$K:$K,$C274,'BAZA DANYCH'!$A:$A,$A274,'BAZA DANYCH'!$F:$F,STATYSTYKI!$B274)</f>
        <v>0</v>
      </c>
      <c r="G274" s="86">
        <f>SUMIFS('BAZA DANYCH'!$AA:$AA,'BAZA DANYCH'!$U:$U,G$199,'BAZA DANYCH'!$K:$K,$C274,'BAZA DANYCH'!$A:$A,$A274,'BAZA DANYCH'!$F:$F,STATYSTYKI!$B274)</f>
        <v>0</v>
      </c>
      <c r="H274" s="86">
        <f>SUMIFS('BAZA DANYCH'!$AA:$AA,'BAZA DANYCH'!$U:$U,H$199,'BAZA DANYCH'!$K:$K,$C274,'BAZA DANYCH'!$A:$A,$A274,'BAZA DANYCH'!$F:$F,STATYSTYKI!$B274)</f>
        <v>0</v>
      </c>
      <c r="I274" s="86">
        <f>SUMIFS('BAZA DANYCH'!$AA:$AA,'BAZA DANYCH'!$U:$U,I$199,'BAZA DANYCH'!$K:$K,$C274,'BAZA DANYCH'!$A:$A,$A274,'BAZA DANYCH'!$F:$F,STATYSTYKI!$B274)</f>
        <v>50</v>
      </c>
      <c r="J274" s="86">
        <f>SUMIFS('BAZA DANYCH'!$AA:$AA,'BAZA DANYCH'!$U:$U,J$199,'BAZA DANYCH'!$K:$K,$C274,'BAZA DANYCH'!$A:$A,$A274,'BAZA DANYCH'!$F:$F,STATYSTYKI!$B274)</f>
        <v>0</v>
      </c>
      <c r="K274" s="86">
        <f>SUMIFS('BAZA DANYCH'!$AA:$AA,'BAZA DANYCH'!$U:$U,K$199,'BAZA DANYCH'!$K:$K,$C274,'BAZA DANYCH'!$A:$A,$A274,'BAZA DANYCH'!$F:$F,STATYSTYKI!$B274)</f>
        <v>0</v>
      </c>
      <c r="L274" s="86">
        <f>SUMIFS('BAZA DANYCH'!$AA:$AA,'BAZA DANYCH'!$U:$U,L$199,'BAZA DANYCH'!$K:$K,$C274,'BAZA DANYCH'!$A:$A,$A274,'BAZA DANYCH'!$F:$F,STATYSTYKI!$B274)</f>
        <v>0</v>
      </c>
      <c r="O274" s="107"/>
      <c r="P274" s="207"/>
      <c r="Q274" s="228"/>
      <c r="R274" s="207"/>
      <c r="S274" s="207"/>
      <c r="T274" s="107"/>
      <c r="U274" s="107"/>
      <c r="V274" s="107"/>
      <c r="W274" s="107"/>
      <c r="X274" s="229"/>
      <c r="Y274" s="229"/>
      <c r="Z274" s="229"/>
      <c r="AA274" s="229"/>
      <c r="AB274" s="229"/>
      <c r="AC274" s="229"/>
      <c r="AD274" s="107"/>
    </row>
    <row r="275" spans="1:30" ht="15" x14ac:dyDescent="0.25">
      <c r="A275" s="28" t="s">
        <v>242</v>
      </c>
      <c r="B275" s="51" t="s">
        <v>255</v>
      </c>
      <c r="C275" s="51" t="s">
        <v>133</v>
      </c>
      <c r="D275" s="238">
        <f t="shared" si="27"/>
        <v>6</v>
      </c>
      <c r="E275" s="86">
        <f>SUMIFS('BAZA DANYCH'!$AA:$AA,'BAZA DANYCH'!$U:$U,E$199,'BAZA DANYCH'!$K:$K,$C275,'BAZA DANYCH'!$A:$A,$A275,'BAZA DANYCH'!$F:$F,STATYSTYKI!$B275)</f>
        <v>0</v>
      </c>
      <c r="F275" s="86">
        <f>SUMIFS('BAZA DANYCH'!$AA:$AA,'BAZA DANYCH'!$U:$U,F$199,'BAZA DANYCH'!$K:$K,$C275,'BAZA DANYCH'!$A:$A,$A275,'BAZA DANYCH'!$F:$F,STATYSTYKI!$B275)</f>
        <v>6</v>
      </c>
      <c r="G275" s="86">
        <f>SUMIFS('BAZA DANYCH'!$AA:$AA,'BAZA DANYCH'!$U:$U,G$199,'BAZA DANYCH'!$K:$K,$C275,'BAZA DANYCH'!$A:$A,$A275,'BAZA DANYCH'!$F:$F,STATYSTYKI!$B275)</f>
        <v>0</v>
      </c>
      <c r="H275" s="86">
        <f>SUMIFS('BAZA DANYCH'!$AA:$AA,'BAZA DANYCH'!$U:$U,H$199,'BAZA DANYCH'!$K:$K,$C275,'BAZA DANYCH'!$A:$A,$A275,'BAZA DANYCH'!$F:$F,STATYSTYKI!$B275)</f>
        <v>0</v>
      </c>
      <c r="I275" s="86">
        <f>SUMIFS('BAZA DANYCH'!$AA:$AA,'BAZA DANYCH'!$U:$U,I$199,'BAZA DANYCH'!$K:$K,$C275,'BAZA DANYCH'!$A:$A,$A275,'BAZA DANYCH'!$F:$F,STATYSTYKI!$B275)</f>
        <v>0</v>
      </c>
      <c r="J275" s="86">
        <f>SUMIFS('BAZA DANYCH'!$AA:$AA,'BAZA DANYCH'!$U:$U,J$199,'BAZA DANYCH'!$K:$K,$C275,'BAZA DANYCH'!$A:$A,$A275,'BAZA DANYCH'!$F:$F,STATYSTYKI!$B275)</f>
        <v>0</v>
      </c>
      <c r="K275" s="86">
        <f>SUMIFS('BAZA DANYCH'!$AA:$AA,'BAZA DANYCH'!$U:$U,K$199,'BAZA DANYCH'!$K:$K,$C275,'BAZA DANYCH'!$A:$A,$A275,'BAZA DANYCH'!$F:$F,STATYSTYKI!$B275)</f>
        <v>0</v>
      </c>
      <c r="L275" s="86">
        <f>SUMIFS('BAZA DANYCH'!$AA:$AA,'BAZA DANYCH'!$U:$U,L$199,'BAZA DANYCH'!$K:$K,$C275,'BAZA DANYCH'!$A:$A,$A275,'BAZA DANYCH'!$F:$F,STATYSTYKI!$B275)</f>
        <v>0</v>
      </c>
      <c r="O275" s="107"/>
      <c r="P275" s="207"/>
      <c r="Q275" s="228"/>
      <c r="R275" s="207"/>
      <c r="S275" s="207"/>
      <c r="T275" s="107"/>
      <c r="U275" s="107"/>
      <c r="V275" s="107"/>
      <c r="W275" s="107"/>
      <c r="X275" s="229"/>
      <c r="Y275" s="229"/>
      <c r="Z275" s="229"/>
      <c r="AA275" s="229"/>
      <c r="AB275" s="229"/>
      <c r="AC275" s="229"/>
      <c r="AD275" s="107"/>
    </row>
    <row r="276" spans="1:30" ht="15" x14ac:dyDescent="0.25">
      <c r="A276" s="28" t="s">
        <v>242</v>
      </c>
      <c r="B276" s="51" t="s">
        <v>255</v>
      </c>
      <c r="C276" s="254" t="s">
        <v>158</v>
      </c>
      <c r="D276" s="238">
        <f t="shared" si="27"/>
        <v>12</v>
      </c>
      <c r="E276" s="86">
        <f>SUMIFS('BAZA DANYCH'!$AA:$AA,'BAZA DANYCH'!$U:$U,E$199,'BAZA DANYCH'!$K:$K,$C276,'BAZA DANYCH'!$A:$A,$A276,'BAZA DANYCH'!$F:$F,STATYSTYKI!$B276)</f>
        <v>0</v>
      </c>
      <c r="F276" s="86">
        <f>SUMIFS('BAZA DANYCH'!$AA:$AA,'BAZA DANYCH'!$U:$U,F$199,'BAZA DANYCH'!$K:$K,$C276,'BAZA DANYCH'!$A:$A,$A276,'BAZA DANYCH'!$F:$F,STATYSTYKI!$B276)</f>
        <v>0</v>
      </c>
      <c r="G276" s="86">
        <f>SUMIFS('BAZA DANYCH'!$AA:$AA,'BAZA DANYCH'!$U:$U,G$199,'BAZA DANYCH'!$K:$K,$C276,'BAZA DANYCH'!$A:$A,$A276,'BAZA DANYCH'!$F:$F,STATYSTYKI!$B276)</f>
        <v>8</v>
      </c>
      <c r="H276" s="86">
        <f>SUMIFS('BAZA DANYCH'!$AA:$AA,'BAZA DANYCH'!$U:$U,H$199,'BAZA DANYCH'!$K:$K,$C276,'BAZA DANYCH'!$A:$A,$A276,'BAZA DANYCH'!$F:$F,STATYSTYKI!$B276)</f>
        <v>0</v>
      </c>
      <c r="I276" s="86">
        <f>SUMIFS('BAZA DANYCH'!$AA:$AA,'BAZA DANYCH'!$U:$U,I$199,'BAZA DANYCH'!$K:$K,$C276,'BAZA DANYCH'!$A:$A,$A276,'BAZA DANYCH'!$F:$F,STATYSTYKI!$B276)</f>
        <v>2</v>
      </c>
      <c r="J276" s="86">
        <f>SUMIFS('BAZA DANYCH'!$AA:$AA,'BAZA DANYCH'!$U:$U,J$199,'BAZA DANYCH'!$K:$K,$C276,'BAZA DANYCH'!$A:$A,$A276,'BAZA DANYCH'!$F:$F,STATYSTYKI!$B276)</f>
        <v>2</v>
      </c>
      <c r="K276" s="86">
        <f>SUMIFS('BAZA DANYCH'!$AA:$AA,'BAZA DANYCH'!$U:$U,K$199,'BAZA DANYCH'!$K:$K,$C276,'BAZA DANYCH'!$A:$A,$A276,'BAZA DANYCH'!$F:$F,STATYSTYKI!$B276)</f>
        <v>0</v>
      </c>
      <c r="L276" s="86">
        <f>SUMIFS('BAZA DANYCH'!$AA:$AA,'BAZA DANYCH'!$U:$U,L$199,'BAZA DANYCH'!$K:$K,$C276,'BAZA DANYCH'!$A:$A,$A276,'BAZA DANYCH'!$F:$F,STATYSTYKI!$B276)</f>
        <v>0</v>
      </c>
      <c r="O276" s="107"/>
      <c r="P276" s="207"/>
      <c r="Q276" s="228"/>
      <c r="R276" s="207"/>
      <c r="S276" s="207"/>
      <c r="T276" s="107"/>
      <c r="U276" s="107"/>
      <c r="V276" s="107"/>
      <c r="W276" s="107"/>
      <c r="X276" s="229"/>
      <c r="Y276" s="229"/>
      <c r="Z276" s="229"/>
      <c r="AA276" s="229"/>
      <c r="AB276" s="229"/>
      <c r="AC276" s="229"/>
      <c r="AD276" s="107"/>
    </row>
    <row r="277" spans="1:30" ht="15" x14ac:dyDescent="0.25">
      <c r="A277" s="28" t="s">
        <v>242</v>
      </c>
      <c r="B277" s="51" t="s">
        <v>255</v>
      </c>
      <c r="C277" s="49" t="s">
        <v>223</v>
      </c>
      <c r="D277" s="238">
        <f t="shared" si="27"/>
        <v>6</v>
      </c>
      <c r="E277" s="86">
        <f>SUMIFS('BAZA DANYCH'!$AA:$AA,'BAZA DANYCH'!$U:$U,E$199,'BAZA DANYCH'!$K:$K,$C277,'BAZA DANYCH'!$A:$A,$A277,'BAZA DANYCH'!$F:$F,STATYSTYKI!$B277)</f>
        <v>0</v>
      </c>
      <c r="F277" s="86">
        <f>SUMIFS('BAZA DANYCH'!$AA:$AA,'BAZA DANYCH'!$U:$U,F$199,'BAZA DANYCH'!$K:$K,$C277,'BAZA DANYCH'!$A:$A,$A277,'BAZA DANYCH'!$F:$F,STATYSTYKI!$B277)</f>
        <v>0</v>
      </c>
      <c r="G277" s="86">
        <f>SUMIFS('BAZA DANYCH'!$AA:$AA,'BAZA DANYCH'!$U:$U,G$199,'BAZA DANYCH'!$K:$K,$C277,'BAZA DANYCH'!$A:$A,$A277,'BAZA DANYCH'!$F:$F,STATYSTYKI!$B277)</f>
        <v>6</v>
      </c>
      <c r="H277" s="86">
        <f>SUMIFS('BAZA DANYCH'!$AA:$AA,'BAZA DANYCH'!$U:$U,H$199,'BAZA DANYCH'!$K:$K,$C277,'BAZA DANYCH'!$A:$A,$A277,'BAZA DANYCH'!$F:$F,STATYSTYKI!$B277)</f>
        <v>0</v>
      </c>
      <c r="I277" s="86">
        <f>SUMIFS('BAZA DANYCH'!$AA:$AA,'BAZA DANYCH'!$U:$U,I$199,'BAZA DANYCH'!$K:$K,$C277,'BAZA DANYCH'!$A:$A,$A277,'BAZA DANYCH'!$F:$F,STATYSTYKI!$B277)</f>
        <v>0</v>
      </c>
      <c r="J277" s="86">
        <f>SUMIFS('BAZA DANYCH'!$AA:$AA,'BAZA DANYCH'!$U:$U,J$199,'BAZA DANYCH'!$K:$K,$C277,'BAZA DANYCH'!$A:$A,$A277,'BAZA DANYCH'!$F:$F,STATYSTYKI!$B277)</f>
        <v>0</v>
      </c>
      <c r="K277" s="86">
        <f>SUMIFS('BAZA DANYCH'!$AA:$AA,'BAZA DANYCH'!$U:$U,K$199,'BAZA DANYCH'!$K:$K,$C277,'BAZA DANYCH'!$A:$A,$A277,'BAZA DANYCH'!$F:$F,STATYSTYKI!$B277)</f>
        <v>0</v>
      </c>
      <c r="L277" s="86">
        <f>SUMIFS('BAZA DANYCH'!$AA:$AA,'BAZA DANYCH'!$U:$U,L$199,'BAZA DANYCH'!$K:$K,$C277,'BAZA DANYCH'!$A:$A,$A277,'BAZA DANYCH'!$F:$F,STATYSTYKI!$B277)</f>
        <v>0</v>
      </c>
      <c r="O277" s="107"/>
      <c r="P277" s="207"/>
      <c r="Q277" s="228"/>
      <c r="R277" s="207"/>
      <c r="S277" s="207"/>
      <c r="T277" s="107"/>
      <c r="U277" s="107"/>
      <c r="V277" s="107"/>
      <c r="W277" s="107"/>
      <c r="X277" s="229"/>
      <c r="Y277" s="229"/>
      <c r="Z277" s="229"/>
      <c r="AA277" s="229"/>
      <c r="AB277" s="229"/>
      <c r="AC277" s="229"/>
      <c r="AD277" s="107"/>
    </row>
    <row r="278" spans="1:30" ht="15" x14ac:dyDescent="0.25">
      <c r="A278" s="28" t="s">
        <v>242</v>
      </c>
      <c r="B278" s="51" t="s">
        <v>255</v>
      </c>
      <c r="C278" s="51" t="s">
        <v>256</v>
      </c>
      <c r="D278" s="238">
        <f t="shared" si="27"/>
        <v>0</v>
      </c>
      <c r="E278" s="86">
        <f>SUMIFS('BAZA DANYCH'!$AA:$AA,'BAZA DANYCH'!$U:$U,E$199,'BAZA DANYCH'!$K:$K,$C278,'BAZA DANYCH'!$A:$A,$A278,'BAZA DANYCH'!$F:$F,STATYSTYKI!$B278)</f>
        <v>0</v>
      </c>
      <c r="F278" s="86">
        <f>SUMIFS('BAZA DANYCH'!$AA:$AA,'BAZA DANYCH'!$U:$U,F$199,'BAZA DANYCH'!$K:$K,$C278,'BAZA DANYCH'!$A:$A,$A278,'BAZA DANYCH'!$F:$F,STATYSTYKI!$B278)</f>
        <v>0</v>
      </c>
      <c r="G278" s="86">
        <f>SUMIFS('BAZA DANYCH'!$AA:$AA,'BAZA DANYCH'!$U:$U,G$199,'BAZA DANYCH'!$K:$K,$C278,'BAZA DANYCH'!$A:$A,$A278,'BAZA DANYCH'!$F:$F,STATYSTYKI!$B278)</f>
        <v>0</v>
      </c>
      <c r="H278" s="86">
        <f>SUMIFS('BAZA DANYCH'!$AA:$AA,'BAZA DANYCH'!$U:$U,H$199,'BAZA DANYCH'!$K:$K,$C278,'BAZA DANYCH'!$A:$A,$A278,'BAZA DANYCH'!$F:$F,STATYSTYKI!$B278)</f>
        <v>0</v>
      </c>
      <c r="I278" s="86">
        <f>SUMIFS('BAZA DANYCH'!$AA:$AA,'BAZA DANYCH'!$U:$U,I$199,'BAZA DANYCH'!$K:$K,$C278,'BAZA DANYCH'!$A:$A,$A278,'BAZA DANYCH'!$F:$F,STATYSTYKI!$B278)</f>
        <v>0</v>
      </c>
      <c r="J278" s="86">
        <f>SUMIFS('BAZA DANYCH'!$AA:$AA,'BAZA DANYCH'!$U:$U,J$199,'BAZA DANYCH'!$K:$K,$C278,'BAZA DANYCH'!$A:$A,$A278,'BAZA DANYCH'!$F:$F,STATYSTYKI!$B278)</f>
        <v>0</v>
      </c>
      <c r="K278" s="86">
        <f>SUMIFS('BAZA DANYCH'!$AA:$AA,'BAZA DANYCH'!$U:$U,K$199,'BAZA DANYCH'!$K:$K,$C278,'BAZA DANYCH'!$A:$A,$A278,'BAZA DANYCH'!$F:$F,STATYSTYKI!$B278)</f>
        <v>0</v>
      </c>
      <c r="L278" s="86">
        <f>SUMIFS('BAZA DANYCH'!$AA:$AA,'BAZA DANYCH'!$U:$U,L$199,'BAZA DANYCH'!$K:$K,$C278,'BAZA DANYCH'!$A:$A,$A278,'BAZA DANYCH'!$F:$F,STATYSTYKI!$B278)</f>
        <v>0</v>
      </c>
      <c r="O278" s="107"/>
      <c r="P278" s="207"/>
      <c r="Q278" s="228"/>
      <c r="R278" s="207"/>
      <c r="S278" s="207"/>
      <c r="T278" s="107"/>
      <c r="U278" s="107"/>
      <c r="V278" s="107"/>
      <c r="W278" s="107"/>
      <c r="X278" s="229"/>
      <c r="Y278" s="229"/>
      <c r="Z278" s="229"/>
      <c r="AA278" s="229"/>
      <c r="AB278" s="229"/>
      <c r="AC278" s="229"/>
      <c r="AD278" s="107"/>
    </row>
    <row r="279" spans="1:30" ht="15" x14ac:dyDescent="0.25">
      <c r="A279" s="28" t="s">
        <v>242</v>
      </c>
      <c r="B279" s="51" t="s">
        <v>255</v>
      </c>
      <c r="C279" s="51" t="s">
        <v>250</v>
      </c>
      <c r="D279" s="238">
        <f t="shared" si="27"/>
        <v>12</v>
      </c>
      <c r="E279" s="86">
        <f>SUMIFS('BAZA DANYCH'!$AA:$AA,'BAZA DANYCH'!$U:$U,E$199,'BAZA DANYCH'!$K:$K,$C279,'BAZA DANYCH'!$A:$A,$A279,'BAZA DANYCH'!$F:$F,STATYSTYKI!$B279)</f>
        <v>0</v>
      </c>
      <c r="F279" s="86">
        <f>SUMIFS('BAZA DANYCH'!$AA:$AA,'BAZA DANYCH'!$U:$U,F$199,'BAZA DANYCH'!$K:$K,$C279,'BAZA DANYCH'!$A:$A,$A279,'BAZA DANYCH'!$F:$F,STATYSTYKI!$B279)</f>
        <v>0</v>
      </c>
      <c r="G279" s="86">
        <f>SUMIFS('BAZA DANYCH'!$AA:$AA,'BAZA DANYCH'!$U:$U,G$199,'BAZA DANYCH'!$K:$K,$C279,'BAZA DANYCH'!$A:$A,$A279,'BAZA DANYCH'!$F:$F,STATYSTYKI!$B279)</f>
        <v>0</v>
      </c>
      <c r="H279" s="86">
        <f>SUMIFS('BAZA DANYCH'!$AA:$AA,'BAZA DANYCH'!$U:$U,H$199,'BAZA DANYCH'!$K:$K,$C279,'BAZA DANYCH'!$A:$A,$A279,'BAZA DANYCH'!$F:$F,STATYSTYKI!$B279)</f>
        <v>0</v>
      </c>
      <c r="I279" s="86">
        <f>SUMIFS('BAZA DANYCH'!$AA:$AA,'BAZA DANYCH'!$U:$U,I$199,'BAZA DANYCH'!$K:$K,$C279,'BAZA DANYCH'!$A:$A,$A279,'BAZA DANYCH'!$F:$F,STATYSTYKI!$B279)</f>
        <v>6</v>
      </c>
      <c r="J279" s="86">
        <f>SUMIFS('BAZA DANYCH'!$AA:$AA,'BAZA DANYCH'!$U:$U,J$199,'BAZA DANYCH'!$K:$K,$C279,'BAZA DANYCH'!$A:$A,$A279,'BAZA DANYCH'!$F:$F,STATYSTYKI!$B279)</f>
        <v>6</v>
      </c>
      <c r="K279" s="86">
        <f>SUMIFS('BAZA DANYCH'!$AA:$AA,'BAZA DANYCH'!$U:$U,K$199,'BAZA DANYCH'!$K:$K,$C279,'BAZA DANYCH'!$A:$A,$A279,'BAZA DANYCH'!$F:$F,STATYSTYKI!$B279)</f>
        <v>0</v>
      </c>
      <c r="L279" s="86">
        <f>SUMIFS('BAZA DANYCH'!$AA:$AA,'BAZA DANYCH'!$U:$U,L$199,'BAZA DANYCH'!$K:$K,$C279,'BAZA DANYCH'!$A:$A,$A279,'BAZA DANYCH'!$F:$F,STATYSTYKI!$B279)</f>
        <v>0</v>
      </c>
      <c r="O279" s="107"/>
      <c r="P279" s="207"/>
      <c r="Q279" s="228"/>
      <c r="R279" s="207"/>
      <c r="S279" s="207"/>
      <c r="T279" s="107"/>
      <c r="U279" s="107"/>
      <c r="V279" s="107"/>
      <c r="W279" s="107"/>
      <c r="X279" s="229"/>
      <c r="Y279" s="229"/>
      <c r="Z279" s="229"/>
      <c r="AA279" s="229"/>
      <c r="AB279" s="229"/>
      <c r="AC279" s="229"/>
      <c r="AD279" s="107"/>
    </row>
    <row r="280" spans="1:30" ht="15" x14ac:dyDescent="0.25">
      <c r="A280" s="28" t="s">
        <v>242</v>
      </c>
      <c r="B280" s="51" t="s">
        <v>258</v>
      </c>
      <c r="C280" s="254" t="s">
        <v>158</v>
      </c>
      <c r="D280" s="238">
        <f t="shared" si="27"/>
        <v>74</v>
      </c>
      <c r="E280" s="86">
        <f>SUMIFS('BAZA DANYCH'!$AA:$AA,'BAZA DANYCH'!$U:$U,E$199,'BAZA DANYCH'!$K:$K,$C280,'BAZA DANYCH'!$A:$A,$A280,'BAZA DANYCH'!$F:$F,STATYSTYKI!$B280)</f>
        <v>8</v>
      </c>
      <c r="F280" s="86">
        <f>SUMIFS('BAZA DANYCH'!$AA:$AA,'BAZA DANYCH'!$U:$U,F$199,'BAZA DANYCH'!$K:$K,$C280,'BAZA DANYCH'!$A:$A,$A280,'BAZA DANYCH'!$F:$F,STATYSTYKI!$B280)</f>
        <v>0</v>
      </c>
      <c r="G280" s="86">
        <f>SUMIFS('BAZA DANYCH'!$AA:$AA,'BAZA DANYCH'!$U:$U,G$199,'BAZA DANYCH'!$K:$K,$C280,'BAZA DANYCH'!$A:$A,$A280,'BAZA DANYCH'!$F:$F,STATYSTYKI!$B280)</f>
        <v>28</v>
      </c>
      <c r="H280" s="86">
        <f>SUMIFS('BAZA DANYCH'!$AA:$AA,'BAZA DANYCH'!$U:$U,H$199,'BAZA DANYCH'!$K:$K,$C280,'BAZA DANYCH'!$A:$A,$A280,'BAZA DANYCH'!$F:$F,STATYSTYKI!$B280)</f>
        <v>0</v>
      </c>
      <c r="I280" s="86">
        <f>SUMIFS('BAZA DANYCH'!$AA:$AA,'BAZA DANYCH'!$U:$U,I$199,'BAZA DANYCH'!$K:$K,$C280,'BAZA DANYCH'!$A:$A,$A280,'BAZA DANYCH'!$F:$F,STATYSTYKI!$B280)</f>
        <v>2</v>
      </c>
      <c r="J280" s="86">
        <f>SUMIFS('BAZA DANYCH'!$AA:$AA,'BAZA DANYCH'!$U:$U,J$199,'BAZA DANYCH'!$K:$K,$C280,'BAZA DANYCH'!$A:$A,$A280,'BAZA DANYCH'!$F:$F,STATYSTYKI!$B280)</f>
        <v>0</v>
      </c>
      <c r="K280" s="86">
        <f>SUMIFS('BAZA DANYCH'!$AA:$AA,'BAZA DANYCH'!$U:$U,K$199,'BAZA DANYCH'!$K:$K,$C280,'BAZA DANYCH'!$A:$A,$A280,'BAZA DANYCH'!$F:$F,STATYSTYKI!$B280)</f>
        <v>36</v>
      </c>
      <c r="L280" s="86">
        <f>SUMIFS('BAZA DANYCH'!$AA:$AA,'BAZA DANYCH'!$U:$U,L$199,'BAZA DANYCH'!$K:$K,$C280,'BAZA DANYCH'!$A:$A,$A280,'BAZA DANYCH'!$F:$F,STATYSTYKI!$B280)</f>
        <v>0</v>
      </c>
      <c r="O280" s="107"/>
      <c r="P280" s="207"/>
      <c r="Q280" s="228"/>
      <c r="R280" s="207"/>
      <c r="S280" s="207"/>
      <c r="T280" s="107"/>
      <c r="U280" s="107"/>
      <c r="V280" s="107"/>
      <c r="W280" s="107"/>
      <c r="X280" s="229"/>
      <c r="Y280" s="229"/>
      <c r="Z280" s="229"/>
      <c r="AA280" s="229"/>
      <c r="AB280" s="229"/>
      <c r="AC280" s="229"/>
      <c r="AD280" s="107"/>
    </row>
    <row r="281" spans="1:30" ht="15" x14ac:dyDescent="0.25">
      <c r="A281" s="28" t="s">
        <v>242</v>
      </c>
      <c r="B281" s="51" t="s">
        <v>258</v>
      </c>
      <c r="C281" s="255" t="s">
        <v>123</v>
      </c>
      <c r="D281" s="238">
        <f t="shared" si="27"/>
        <v>10</v>
      </c>
      <c r="E281" s="86">
        <f>SUMIFS('BAZA DANYCH'!$AA:$AA,'BAZA DANYCH'!$U:$U,E$199,'BAZA DANYCH'!$K:$K,$C281,'BAZA DANYCH'!$A:$A,$A281,'BAZA DANYCH'!$F:$F,STATYSTYKI!$B281)</f>
        <v>4</v>
      </c>
      <c r="F281" s="86">
        <f>SUMIFS('BAZA DANYCH'!$AA:$AA,'BAZA DANYCH'!$U:$U,F$199,'BAZA DANYCH'!$K:$K,$C281,'BAZA DANYCH'!$A:$A,$A281,'BAZA DANYCH'!$F:$F,STATYSTYKI!$B281)</f>
        <v>0</v>
      </c>
      <c r="G281" s="86">
        <f>SUMIFS('BAZA DANYCH'!$AA:$AA,'BAZA DANYCH'!$U:$U,G$199,'BAZA DANYCH'!$K:$K,$C281,'BAZA DANYCH'!$A:$A,$A281,'BAZA DANYCH'!$F:$F,STATYSTYKI!$B281)</f>
        <v>6</v>
      </c>
      <c r="H281" s="86">
        <f>SUMIFS('BAZA DANYCH'!$AA:$AA,'BAZA DANYCH'!$U:$U,H$199,'BAZA DANYCH'!$K:$K,$C281,'BAZA DANYCH'!$A:$A,$A281,'BAZA DANYCH'!$F:$F,STATYSTYKI!$B281)</f>
        <v>0</v>
      </c>
      <c r="I281" s="86">
        <f>SUMIFS('BAZA DANYCH'!$AA:$AA,'BAZA DANYCH'!$U:$U,I$199,'BAZA DANYCH'!$K:$K,$C281,'BAZA DANYCH'!$A:$A,$A281,'BAZA DANYCH'!$F:$F,STATYSTYKI!$B281)</f>
        <v>0</v>
      </c>
      <c r="J281" s="86">
        <f>SUMIFS('BAZA DANYCH'!$AA:$AA,'BAZA DANYCH'!$U:$U,J$199,'BAZA DANYCH'!$K:$K,$C281,'BAZA DANYCH'!$A:$A,$A281,'BAZA DANYCH'!$F:$F,STATYSTYKI!$B281)</f>
        <v>0</v>
      </c>
      <c r="K281" s="86">
        <f>SUMIFS('BAZA DANYCH'!$AA:$AA,'BAZA DANYCH'!$U:$U,K$199,'BAZA DANYCH'!$K:$K,$C281,'BAZA DANYCH'!$A:$A,$A281,'BAZA DANYCH'!$F:$F,STATYSTYKI!$B281)</f>
        <v>0</v>
      </c>
      <c r="L281" s="86">
        <f>SUMIFS('BAZA DANYCH'!$AA:$AA,'BAZA DANYCH'!$U:$U,L$199,'BAZA DANYCH'!$K:$K,$C281,'BAZA DANYCH'!$A:$A,$A281,'BAZA DANYCH'!$F:$F,STATYSTYKI!$B281)</f>
        <v>0</v>
      </c>
      <c r="O281" s="107"/>
      <c r="P281" s="207"/>
      <c r="Q281" s="228"/>
      <c r="R281" s="207"/>
      <c r="S281" s="207"/>
      <c r="T281" s="107"/>
      <c r="U281" s="107"/>
      <c r="V281" s="107"/>
      <c r="W281" s="107"/>
      <c r="X281" s="229"/>
      <c r="Y281" s="229"/>
      <c r="Z281" s="229"/>
      <c r="AA281" s="229"/>
      <c r="AB281" s="229"/>
      <c r="AC281" s="229"/>
      <c r="AD281" s="107"/>
    </row>
    <row r="282" spans="1:30" ht="15" x14ac:dyDescent="0.25">
      <c r="A282" s="28" t="s">
        <v>242</v>
      </c>
      <c r="B282" s="51" t="s">
        <v>258</v>
      </c>
      <c r="C282" s="51" t="s">
        <v>133</v>
      </c>
      <c r="D282" s="238">
        <f t="shared" si="27"/>
        <v>6</v>
      </c>
      <c r="E282" s="86">
        <f>SUMIFS('BAZA DANYCH'!$AA:$AA,'BAZA DANYCH'!$U:$U,E$199,'BAZA DANYCH'!$K:$K,$C282,'BAZA DANYCH'!$A:$A,$A282,'BAZA DANYCH'!$F:$F,STATYSTYKI!$B282)</f>
        <v>0</v>
      </c>
      <c r="F282" s="86">
        <f>SUMIFS('BAZA DANYCH'!$AA:$AA,'BAZA DANYCH'!$U:$U,F$199,'BAZA DANYCH'!$K:$K,$C282,'BAZA DANYCH'!$A:$A,$A282,'BAZA DANYCH'!$F:$F,STATYSTYKI!$B282)</f>
        <v>0</v>
      </c>
      <c r="G282" s="86">
        <f>SUMIFS('BAZA DANYCH'!$AA:$AA,'BAZA DANYCH'!$U:$U,G$199,'BAZA DANYCH'!$K:$K,$C282,'BAZA DANYCH'!$A:$A,$A282,'BAZA DANYCH'!$F:$F,STATYSTYKI!$B282)</f>
        <v>0</v>
      </c>
      <c r="H282" s="86">
        <f>SUMIFS('BAZA DANYCH'!$AA:$AA,'BAZA DANYCH'!$U:$U,H$199,'BAZA DANYCH'!$K:$K,$C282,'BAZA DANYCH'!$A:$A,$A282,'BAZA DANYCH'!$F:$F,STATYSTYKI!$B282)</f>
        <v>0</v>
      </c>
      <c r="I282" s="86">
        <f>SUMIFS('BAZA DANYCH'!$AA:$AA,'BAZA DANYCH'!$U:$U,I$199,'BAZA DANYCH'!$K:$K,$C282,'BAZA DANYCH'!$A:$A,$A282,'BAZA DANYCH'!$F:$F,STATYSTYKI!$B282)</f>
        <v>0</v>
      </c>
      <c r="J282" s="86">
        <f>SUMIFS('BAZA DANYCH'!$AA:$AA,'BAZA DANYCH'!$U:$U,J$199,'BAZA DANYCH'!$K:$K,$C282,'BAZA DANYCH'!$A:$A,$A282,'BAZA DANYCH'!$F:$F,STATYSTYKI!$B282)</f>
        <v>6</v>
      </c>
      <c r="K282" s="86">
        <f>SUMIFS('BAZA DANYCH'!$AA:$AA,'BAZA DANYCH'!$U:$U,K$199,'BAZA DANYCH'!$K:$K,$C282,'BAZA DANYCH'!$A:$A,$A282,'BAZA DANYCH'!$F:$F,STATYSTYKI!$B282)</f>
        <v>0</v>
      </c>
      <c r="L282" s="86">
        <f>SUMIFS('BAZA DANYCH'!$AA:$AA,'BAZA DANYCH'!$U:$U,L$199,'BAZA DANYCH'!$K:$K,$C282,'BAZA DANYCH'!$A:$A,$A282,'BAZA DANYCH'!$F:$F,STATYSTYKI!$B282)</f>
        <v>0</v>
      </c>
      <c r="O282" s="107"/>
      <c r="P282" s="207"/>
      <c r="Q282" s="228"/>
      <c r="R282" s="207"/>
      <c r="S282" s="207"/>
      <c r="T282" s="107"/>
      <c r="U282" s="107"/>
      <c r="V282" s="107"/>
      <c r="W282" s="107"/>
      <c r="X282" s="229"/>
      <c r="Y282" s="229"/>
      <c r="Z282" s="229"/>
      <c r="AA282" s="229"/>
      <c r="AB282" s="229"/>
      <c r="AC282" s="229"/>
      <c r="AD282" s="107"/>
    </row>
    <row r="283" spans="1:30" ht="15" x14ac:dyDescent="0.25">
      <c r="A283" s="28" t="s">
        <v>242</v>
      </c>
      <c r="B283" s="51" t="s">
        <v>258</v>
      </c>
      <c r="C283" s="254" t="s">
        <v>137</v>
      </c>
      <c r="D283" s="238">
        <f t="shared" si="27"/>
        <v>30</v>
      </c>
      <c r="E283" s="86">
        <f>SUMIFS('BAZA DANYCH'!$AA:$AA,'BAZA DANYCH'!$U:$U,E$199,'BAZA DANYCH'!$K:$K,$C283,'BAZA DANYCH'!$A:$A,$A283,'BAZA DANYCH'!$F:$F,STATYSTYKI!$B283)</f>
        <v>0</v>
      </c>
      <c r="F283" s="86">
        <f>SUMIFS('BAZA DANYCH'!$AA:$AA,'BAZA DANYCH'!$U:$U,F$199,'BAZA DANYCH'!$K:$K,$C283,'BAZA DANYCH'!$A:$A,$A283,'BAZA DANYCH'!$F:$F,STATYSTYKI!$B283)</f>
        <v>0</v>
      </c>
      <c r="G283" s="86">
        <f>SUMIFS('BAZA DANYCH'!$AA:$AA,'BAZA DANYCH'!$U:$U,G$199,'BAZA DANYCH'!$K:$K,$C283,'BAZA DANYCH'!$A:$A,$A283,'BAZA DANYCH'!$F:$F,STATYSTYKI!$B283)</f>
        <v>0</v>
      </c>
      <c r="H283" s="86">
        <f>SUMIFS('BAZA DANYCH'!$AA:$AA,'BAZA DANYCH'!$U:$U,H$199,'BAZA DANYCH'!$K:$K,$C283,'BAZA DANYCH'!$A:$A,$A283,'BAZA DANYCH'!$F:$F,STATYSTYKI!$B283)</f>
        <v>0</v>
      </c>
      <c r="I283" s="86">
        <f>SUMIFS('BAZA DANYCH'!$AA:$AA,'BAZA DANYCH'!$U:$U,I$199,'BAZA DANYCH'!$K:$K,$C283,'BAZA DANYCH'!$A:$A,$A283,'BAZA DANYCH'!$F:$F,STATYSTYKI!$B283)</f>
        <v>0</v>
      </c>
      <c r="J283" s="86">
        <f>SUMIFS('BAZA DANYCH'!$AA:$AA,'BAZA DANYCH'!$U:$U,J$199,'BAZA DANYCH'!$K:$K,$C283,'BAZA DANYCH'!$A:$A,$A283,'BAZA DANYCH'!$F:$F,STATYSTYKI!$B283)</f>
        <v>28</v>
      </c>
      <c r="K283" s="86">
        <f>SUMIFS('BAZA DANYCH'!$AA:$AA,'BAZA DANYCH'!$U:$U,K$199,'BAZA DANYCH'!$K:$K,$C283,'BAZA DANYCH'!$A:$A,$A283,'BAZA DANYCH'!$F:$F,STATYSTYKI!$B283)</f>
        <v>2</v>
      </c>
      <c r="L283" s="86">
        <f>SUMIFS('BAZA DANYCH'!$AA:$AA,'BAZA DANYCH'!$U:$U,L$199,'BAZA DANYCH'!$K:$K,$C283,'BAZA DANYCH'!$A:$A,$A283,'BAZA DANYCH'!$F:$F,STATYSTYKI!$B283)</f>
        <v>0</v>
      </c>
      <c r="O283" s="107"/>
      <c r="P283" s="207"/>
      <c r="Q283" s="228"/>
      <c r="R283" s="207"/>
      <c r="S283" s="207"/>
      <c r="T283" s="107"/>
      <c r="U283" s="107"/>
      <c r="V283" s="107"/>
      <c r="W283" s="107"/>
      <c r="X283" s="229"/>
      <c r="Y283" s="229"/>
      <c r="Z283" s="229"/>
      <c r="AA283" s="229"/>
      <c r="AB283" s="229"/>
      <c r="AC283" s="229"/>
      <c r="AD283" s="107"/>
    </row>
    <row r="284" spans="1:30" ht="15" x14ac:dyDescent="0.25">
      <c r="A284" s="28" t="s">
        <v>242</v>
      </c>
      <c r="B284" s="51" t="s">
        <v>258</v>
      </c>
      <c r="C284" s="51" t="s">
        <v>188</v>
      </c>
      <c r="D284" s="238">
        <f t="shared" si="27"/>
        <v>20</v>
      </c>
      <c r="E284" s="86">
        <f>SUMIFS('BAZA DANYCH'!$AA:$AA,'BAZA DANYCH'!$U:$U,E$199,'BAZA DANYCH'!$K:$K,$C284,'BAZA DANYCH'!$A:$A,$A284,'BAZA DANYCH'!$F:$F,STATYSTYKI!$B284)</f>
        <v>0</v>
      </c>
      <c r="F284" s="86">
        <f>SUMIFS('BAZA DANYCH'!$AA:$AA,'BAZA DANYCH'!$U:$U,F$199,'BAZA DANYCH'!$K:$K,$C284,'BAZA DANYCH'!$A:$A,$A284,'BAZA DANYCH'!$F:$F,STATYSTYKI!$B284)</f>
        <v>10</v>
      </c>
      <c r="G284" s="86">
        <f>SUMIFS('BAZA DANYCH'!$AA:$AA,'BAZA DANYCH'!$U:$U,G$199,'BAZA DANYCH'!$K:$K,$C284,'BAZA DANYCH'!$A:$A,$A284,'BAZA DANYCH'!$F:$F,STATYSTYKI!$B284)</f>
        <v>10</v>
      </c>
      <c r="H284" s="86">
        <f>SUMIFS('BAZA DANYCH'!$AA:$AA,'BAZA DANYCH'!$U:$U,H$199,'BAZA DANYCH'!$K:$K,$C284,'BAZA DANYCH'!$A:$A,$A284,'BAZA DANYCH'!$F:$F,STATYSTYKI!$B284)</f>
        <v>0</v>
      </c>
      <c r="I284" s="86">
        <f>SUMIFS('BAZA DANYCH'!$AA:$AA,'BAZA DANYCH'!$U:$U,I$199,'BAZA DANYCH'!$K:$K,$C284,'BAZA DANYCH'!$A:$A,$A284,'BAZA DANYCH'!$F:$F,STATYSTYKI!$B284)</f>
        <v>0</v>
      </c>
      <c r="J284" s="86">
        <f>SUMIFS('BAZA DANYCH'!$AA:$AA,'BAZA DANYCH'!$U:$U,J$199,'BAZA DANYCH'!$K:$K,$C284,'BAZA DANYCH'!$A:$A,$A284,'BAZA DANYCH'!$F:$F,STATYSTYKI!$B284)</f>
        <v>0</v>
      </c>
      <c r="K284" s="86">
        <f>SUMIFS('BAZA DANYCH'!$AA:$AA,'BAZA DANYCH'!$U:$U,K$199,'BAZA DANYCH'!$K:$K,$C284,'BAZA DANYCH'!$A:$A,$A284,'BAZA DANYCH'!$F:$F,STATYSTYKI!$B284)</f>
        <v>0</v>
      </c>
      <c r="L284" s="86">
        <f>SUMIFS('BAZA DANYCH'!$AA:$AA,'BAZA DANYCH'!$U:$U,L$199,'BAZA DANYCH'!$K:$K,$C284,'BAZA DANYCH'!$A:$A,$A284,'BAZA DANYCH'!$F:$F,STATYSTYKI!$B284)</f>
        <v>0</v>
      </c>
      <c r="O284" s="107"/>
      <c r="P284" s="207"/>
      <c r="Q284" s="228"/>
      <c r="R284" s="207"/>
      <c r="S284" s="207"/>
      <c r="T284" s="107"/>
      <c r="U284" s="107"/>
      <c r="V284" s="107"/>
      <c r="W284" s="107"/>
      <c r="X284" s="229"/>
      <c r="Y284" s="229"/>
      <c r="Z284" s="229"/>
      <c r="AA284" s="229"/>
      <c r="AB284" s="229"/>
      <c r="AC284" s="229"/>
      <c r="AD284" s="107"/>
    </row>
    <row r="285" spans="1:30" ht="15" x14ac:dyDescent="0.25">
      <c r="A285" s="28" t="s">
        <v>242</v>
      </c>
      <c r="B285" s="51" t="s">
        <v>258</v>
      </c>
      <c r="C285" s="51" t="s">
        <v>259</v>
      </c>
      <c r="D285" s="238">
        <f t="shared" si="27"/>
        <v>32</v>
      </c>
      <c r="E285" s="86">
        <f>SUMIFS('BAZA DANYCH'!$AA:$AA,'BAZA DANYCH'!$U:$U,E$199,'BAZA DANYCH'!$K:$K,$C285,'BAZA DANYCH'!$A:$A,$A285,'BAZA DANYCH'!$F:$F,STATYSTYKI!$B285)</f>
        <v>0</v>
      </c>
      <c r="F285" s="86">
        <f>SUMIFS('BAZA DANYCH'!$AA:$AA,'BAZA DANYCH'!$U:$U,F$199,'BAZA DANYCH'!$K:$K,$C285,'BAZA DANYCH'!$A:$A,$A285,'BAZA DANYCH'!$F:$F,STATYSTYKI!$B285)</f>
        <v>10</v>
      </c>
      <c r="G285" s="86">
        <f>SUMIFS('BAZA DANYCH'!$AA:$AA,'BAZA DANYCH'!$U:$U,G$199,'BAZA DANYCH'!$K:$K,$C285,'BAZA DANYCH'!$A:$A,$A285,'BAZA DANYCH'!$F:$F,STATYSTYKI!$B285)</f>
        <v>0</v>
      </c>
      <c r="H285" s="86">
        <f>SUMIFS('BAZA DANYCH'!$AA:$AA,'BAZA DANYCH'!$U:$U,H$199,'BAZA DANYCH'!$K:$K,$C285,'BAZA DANYCH'!$A:$A,$A285,'BAZA DANYCH'!$F:$F,STATYSTYKI!$B285)</f>
        <v>0</v>
      </c>
      <c r="I285" s="86">
        <f>SUMIFS('BAZA DANYCH'!$AA:$AA,'BAZA DANYCH'!$U:$U,I$199,'BAZA DANYCH'!$K:$K,$C285,'BAZA DANYCH'!$A:$A,$A285,'BAZA DANYCH'!$F:$F,STATYSTYKI!$B285)</f>
        <v>10</v>
      </c>
      <c r="J285" s="86">
        <f>SUMIFS('BAZA DANYCH'!$AA:$AA,'BAZA DANYCH'!$U:$U,J$199,'BAZA DANYCH'!$K:$K,$C285,'BAZA DANYCH'!$A:$A,$A285,'BAZA DANYCH'!$F:$F,STATYSTYKI!$B285)</f>
        <v>0</v>
      </c>
      <c r="K285" s="86">
        <f>SUMIFS('BAZA DANYCH'!$AA:$AA,'BAZA DANYCH'!$U:$U,K$199,'BAZA DANYCH'!$K:$K,$C285,'BAZA DANYCH'!$A:$A,$A285,'BAZA DANYCH'!$F:$F,STATYSTYKI!$B285)</f>
        <v>2</v>
      </c>
      <c r="L285" s="86">
        <f>SUMIFS('BAZA DANYCH'!$AA:$AA,'BAZA DANYCH'!$U:$U,L$199,'BAZA DANYCH'!$K:$K,$C285,'BAZA DANYCH'!$A:$A,$A285,'BAZA DANYCH'!$F:$F,STATYSTYKI!$B285)</f>
        <v>10</v>
      </c>
      <c r="O285" s="107"/>
      <c r="P285" s="207"/>
      <c r="Q285" s="228"/>
      <c r="R285" s="207"/>
      <c r="S285" s="207"/>
      <c r="T285" s="107"/>
      <c r="U285" s="107"/>
      <c r="V285" s="107"/>
      <c r="W285" s="107"/>
      <c r="X285" s="229"/>
      <c r="Y285" s="229"/>
      <c r="Z285" s="229"/>
      <c r="AA285" s="229"/>
      <c r="AB285" s="229"/>
      <c r="AC285" s="229"/>
      <c r="AD285" s="107"/>
    </row>
    <row r="286" spans="1:30" ht="15" x14ac:dyDescent="0.25">
      <c r="A286" s="28" t="s">
        <v>242</v>
      </c>
      <c r="B286" s="51" t="s">
        <v>258</v>
      </c>
      <c r="C286" s="51" t="s">
        <v>260</v>
      </c>
      <c r="D286" s="238">
        <f t="shared" si="27"/>
        <v>18</v>
      </c>
      <c r="E286" s="86">
        <f>SUMIFS('BAZA DANYCH'!$AA:$AA,'BAZA DANYCH'!$U:$U,E$199,'BAZA DANYCH'!$K:$K,$C286,'BAZA DANYCH'!$A:$A,$A286,'BAZA DANYCH'!$F:$F,STATYSTYKI!$B286)</f>
        <v>0</v>
      </c>
      <c r="F286" s="86">
        <f>SUMIFS('BAZA DANYCH'!$AA:$AA,'BAZA DANYCH'!$U:$U,F$199,'BAZA DANYCH'!$K:$K,$C286,'BAZA DANYCH'!$A:$A,$A286,'BAZA DANYCH'!$F:$F,STATYSTYKI!$B286)</f>
        <v>0</v>
      </c>
      <c r="G286" s="86">
        <f>SUMIFS('BAZA DANYCH'!$AA:$AA,'BAZA DANYCH'!$U:$U,G$199,'BAZA DANYCH'!$K:$K,$C286,'BAZA DANYCH'!$A:$A,$A286,'BAZA DANYCH'!$F:$F,STATYSTYKI!$B286)</f>
        <v>2</v>
      </c>
      <c r="H286" s="86">
        <f>SUMIFS('BAZA DANYCH'!$AA:$AA,'BAZA DANYCH'!$U:$U,H$199,'BAZA DANYCH'!$K:$K,$C286,'BAZA DANYCH'!$A:$A,$A286,'BAZA DANYCH'!$F:$F,STATYSTYKI!$B286)</f>
        <v>0</v>
      </c>
      <c r="I286" s="86">
        <f>SUMIFS('BAZA DANYCH'!$AA:$AA,'BAZA DANYCH'!$U:$U,I$199,'BAZA DANYCH'!$K:$K,$C286,'BAZA DANYCH'!$A:$A,$A286,'BAZA DANYCH'!$F:$F,STATYSTYKI!$B286)</f>
        <v>0</v>
      </c>
      <c r="J286" s="86">
        <f>SUMIFS('BAZA DANYCH'!$AA:$AA,'BAZA DANYCH'!$U:$U,J$199,'BAZA DANYCH'!$K:$K,$C286,'BAZA DANYCH'!$A:$A,$A286,'BAZA DANYCH'!$F:$F,STATYSTYKI!$B286)</f>
        <v>0</v>
      </c>
      <c r="K286" s="86">
        <f>SUMIFS('BAZA DANYCH'!$AA:$AA,'BAZA DANYCH'!$U:$U,K$199,'BAZA DANYCH'!$K:$K,$C286,'BAZA DANYCH'!$A:$A,$A286,'BAZA DANYCH'!$F:$F,STATYSTYKI!$B286)</f>
        <v>16</v>
      </c>
      <c r="L286" s="86">
        <f>SUMIFS('BAZA DANYCH'!$AA:$AA,'BAZA DANYCH'!$U:$U,L$199,'BAZA DANYCH'!$K:$K,$C286,'BAZA DANYCH'!$A:$A,$A286,'BAZA DANYCH'!$F:$F,STATYSTYKI!$B286)</f>
        <v>0</v>
      </c>
      <c r="O286" s="107"/>
      <c r="P286" s="207"/>
      <c r="Q286" s="228"/>
      <c r="R286" s="207"/>
      <c r="S286" s="207"/>
      <c r="T286" s="107"/>
      <c r="U286" s="107"/>
      <c r="V286" s="107"/>
      <c r="W286" s="107"/>
      <c r="X286" s="229"/>
      <c r="Y286" s="229"/>
      <c r="Z286" s="229"/>
      <c r="AA286" s="229"/>
      <c r="AB286" s="229"/>
      <c r="AC286" s="229"/>
      <c r="AD286" s="107"/>
    </row>
    <row r="287" spans="1:30" ht="15" x14ac:dyDescent="0.25">
      <c r="A287" s="28" t="s">
        <v>242</v>
      </c>
      <c r="B287" s="51" t="s">
        <v>258</v>
      </c>
      <c r="C287" s="51" t="s">
        <v>261</v>
      </c>
      <c r="D287" s="238">
        <f t="shared" si="27"/>
        <v>6</v>
      </c>
      <c r="E287" s="86">
        <f>SUMIFS('BAZA DANYCH'!$AA:$AA,'BAZA DANYCH'!$U:$U,E$199,'BAZA DANYCH'!$K:$K,$C287,'BAZA DANYCH'!$A:$A,$A287,'BAZA DANYCH'!$F:$F,STATYSTYKI!$B287)</f>
        <v>0</v>
      </c>
      <c r="F287" s="86">
        <f>SUMIFS('BAZA DANYCH'!$AA:$AA,'BAZA DANYCH'!$U:$U,F$199,'BAZA DANYCH'!$K:$K,$C287,'BAZA DANYCH'!$A:$A,$A287,'BAZA DANYCH'!$F:$F,STATYSTYKI!$B287)</f>
        <v>0</v>
      </c>
      <c r="G287" s="86">
        <f>SUMIFS('BAZA DANYCH'!$AA:$AA,'BAZA DANYCH'!$U:$U,G$199,'BAZA DANYCH'!$K:$K,$C287,'BAZA DANYCH'!$A:$A,$A287,'BAZA DANYCH'!$F:$F,STATYSTYKI!$B287)</f>
        <v>0</v>
      </c>
      <c r="H287" s="86">
        <f>SUMIFS('BAZA DANYCH'!$AA:$AA,'BAZA DANYCH'!$U:$U,H$199,'BAZA DANYCH'!$K:$K,$C287,'BAZA DANYCH'!$A:$A,$A287,'BAZA DANYCH'!$F:$F,STATYSTYKI!$B287)</f>
        <v>0</v>
      </c>
      <c r="I287" s="86">
        <f>SUMIFS('BAZA DANYCH'!$AA:$AA,'BAZA DANYCH'!$U:$U,I$199,'BAZA DANYCH'!$K:$K,$C287,'BAZA DANYCH'!$A:$A,$A287,'BAZA DANYCH'!$F:$F,STATYSTYKI!$B287)</f>
        <v>0</v>
      </c>
      <c r="J287" s="86">
        <f>SUMIFS('BAZA DANYCH'!$AA:$AA,'BAZA DANYCH'!$U:$U,J$199,'BAZA DANYCH'!$K:$K,$C287,'BAZA DANYCH'!$A:$A,$A287,'BAZA DANYCH'!$F:$F,STATYSTYKI!$B287)</f>
        <v>0</v>
      </c>
      <c r="K287" s="86">
        <f>SUMIFS('BAZA DANYCH'!$AA:$AA,'BAZA DANYCH'!$U:$U,K$199,'BAZA DANYCH'!$K:$K,$C287,'BAZA DANYCH'!$A:$A,$A287,'BAZA DANYCH'!$F:$F,STATYSTYKI!$B287)</f>
        <v>6</v>
      </c>
      <c r="L287" s="86">
        <f>SUMIFS('BAZA DANYCH'!$AA:$AA,'BAZA DANYCH'!$U:$U,L$199,'BAZA DANYCH'!$K:$K,$C287,'BAZA DANYCH'!$A:$A,$A287,'BAZA DANYCH'!$F:$F,STATYSTYKI!$B287)</f>
        <v>0</v>
      </c>
      <c r="O287" s="107"/>
      <c r="P287" s="207"/>
      <c r="Q287" s="228"/>
      <c r="R287" s="207"/>
      <c r="S287" s="207"/>
      <c r="T287" s="107"/>
      <c r="U287" s="107"/>
      <c r="V287" s="107"/>
      <c r="W287" s="107"/>
      <c r="X287" s="229"/>
      <c r="Y287" s="229"/>
      <c r="Z287" s="229"/>
      <c r="AA287" s="229"/>
      <c r="AB287" s="229"/>
      <c r="AC287" s="229"/>
      <c r="AD287" s="107"/>
    </row>
    <row r="288" spans="1:30" ht="15" x14ac:dyDescent="0.25">
      <c r="A288" s="28" t="s">
        <v>242</v>
      </c>
      <c r="B288" s="51" t="s">
        <v>258</v>
      </c>
      <c r="C288" s="51" t="s">
        <v>263</v>
      </c>
      <c r="D288" s="238">
        <f t="shared" si="27"/>
        <v>34</v>
      </c>
      <c r="E288" s="86">
        <f>SUMIFS('BAZA DANYCH'!$AA:$AA,'BAZA DANYCH'!$U:$U,E$199,'BAZA DANYCH'!$K:$K,$C288,'BAZA DANYCH'!$A:$A,$A288,'BAZA DANYCH'!$F:$F,STATYSTYKI!$B288)</f>
        <v>0</v>
      </c>
      <c r="F288" s="86">
        <f>SUMIFS('BAZA DANYCH'!$AA:$AA,'BAZA DANYCH'!$U:$U,F$199,'BAZA DANYCH'!$K:$K,$C288,'BAZA DANYCH'!$A:$A,$A288,'BAZA DANYCH'!$F:$F,STATYSTYKI!$B288)</f>
        <v>0</v>
      </c>
      <c r="G288" s="86">
        <f>SUMIFS('BAZA DANYCH'!$AA:$AA,'BAZA DANYCH'!$U:$U,G$199,'BAZA DANYCH'!$K:$K,$C288,'BAZA DANYCH'!$A:$A,$A288,'BAZA DANYCH'!$F:$F,STATYSTYKI!$B288)</f>
        <v>0</v>
      </c>
      <c r="H288" s="86">
        <f>SUMIFS('BAZA DANYCH'!$AA:$AA,'BAZA DANYCH'!$U:$U,H$199,'BAZA DANYCH'!$K:$K,$C288,'BAZA DANYCH'!$A:$A,$A288,'BAZA DANYCH'!$F:$F,STATYSTYKI!$B288)</f>
        <v>0</v>
      </c>
      <c r="I288" s="86">
        <f>SUMIFS('BAZA DANYCH'!$AA:$AA,'BAZA DANYCH'!$U:$U,I$199,'BAZA DANYCH'!$K:$K,$C288,'BAZA DANYCH'!$A:$A,$A288,'BAZA DANYCH'!$F:$F,STATYSTYKI!$B288)</f>
        <v>28</v>
      </c>
      <c r="J288" s="86">
        <f>SUMIFS('BAZA DANYCH'!$AA:$AA,'BAZA DANYCH'!$U:$U,J$199,'BAZA DANYCH'!$K:$K,$C288,'BAZA DANYCH'!$A:$A,$A288,'BAZA DANYCH'!$F:$F,STATYSTYKI!$B288)</f>
        <v>0</v>
      </c>
      <c r="K288" s="86">
        <f>SUMIFS('BAZA DANYCH'!$AA:$AA,'BAZA DANYCH'!$U:$U,K$199,'BAZA DANYCH'!$K:$K,$C288,'BAZA DANYCH'!$A:$A,$A288,'BAZA DANYCH'!$F:$F,STATYSTYKI!$B288)</f>
        <v>6</v>
      </c>
      <c r="L288" s="86">
        <f>SUMIFS('BAZA DANYCH'!$AA:$AA,'BAZA DANYCH'!$U:$U,L$199,'BAZA DANYCH'!$K:$K,$C288,'BAZA DANYCH'!$A:$A,$A288,'BAZA DANYCH'!$F:$F,STATYSTYKI!$B288)</f>
        <v>0</v>
      </c>
      <c r="O288" s="107"/>
      <c r="P288" s="207"/>
      <c r="Q288" s="228"/>
      <c r="R288" s="207"/>
      <c r="S288" s="207"/>
      <c r="T288" s="107"/>
      <c r="U288" s="107"/>
      <c r="V288" s="107"/>
      <c r="W288" s="107"/>
      <c r="X288" s="229"/>
      <c r="Y288" s="229"/>
      <c r="Z288" s="229"/>
      <c r="AA288" s="229"/>
      <c r="AB288" s="229"/>
      <c r="AC288" s="229"/>
      <c r="AD288" s="107"/>
    </row>
    <row r="289" spans="1:30" ht="15" x14ac:dyDescent="0.25">
      <c r="A289" s="28" t="s">
        <v>242</v>
      </c>
      <c r="B289" s="51" t="s">
        <v>258</v>
      </c>
      <c r="C289" s="51" t="s">
        <v>264</v>
      </c>
      <c r="D289" s="238">
        <f t="shared" si="27"/>
        <v>6</v>
      </c>
      <c r="E289" s="86">
        <f>SUMIFS('BAZA DANYCH'!$AA:$AA,'BAZA DANYCH'!$U:$U,E$199,'BAZA DANYCH'!$K:$K,$C289,'BAZA DANYCH'!$A:$A,$A289,'BAZA DANYCH'!$F:$F,STATYSTYKI!$B289)</f>
        <v>0</v>
      </c>
      <c r="F289" s="86">
        <f>SUMIFS('BAZA DANYCH'!$AA:$AA,'BAZA DANYCH'!$U:$U,F$199,'BAZA DANYCH'!$K:$K,$C289,'BAZA DANYCH'!$A:$A,$A289,'BAZA DANYCH'!$F:$F,STATYSTYKI!$B289)</f>
        <v>0</v>
      </c>
      <c r="G289" s="86">
        <f>SUMIFS('BAZA DANYCH'!$AA:$AA,'BAZA DANYCH'!$U:$U,G$199,'BAZA DANYCH'!$K:$K,$C289,'BAZA DANYCH'!$A:$A,$A289,'BAZA DANYCH'!$F:$F,STATYSTYKI!$B289)</f>
        <v>0</v>
      </c>
      <c r="H289" s="86">
        <f>SUMIFS('BAZA DANYCH'!$AA:$AA,'BAZA DANYCH'!$U:$U,H$199,'BAZA DANYCH'!$K:$K,$C289,'BAZA DANYCH'!$A:$A,$A289,'BAZA DANYCH'!$F:$F,STATYSTYKI!$B289)</f>
        <v>0</v>
      </c>
      <c r="I289" s="86">
        <f>SUMIFS('BAZA DANYCH'!$AA:$AA,'BAZA DANYCH'!$U:$U,I$199,'BAZA DANYCH'!$K:$K,$C289,'BAZA DANYCH'!$A:$A,$A289,'BAZA DANYCH'!$F:$F,STATYSTYKI!$B289)</f>
        <v>0</v>
      </c>
      <c r="J289" s="86">
        <f>SUMIFS('BAZA DANYCH'!$AA:$AA,'BAZA DANYCH'!$U:$U,J$199,'BAZA DANYCH'!$K:$K,$C289,'BAZA DANYCH'!$A:$A,$A289,'BAZA DANYCH'!$F:$F,STATYSTYKI!$B289)</f>
        <v>6</v>
      </c>
      <c r="K289" s="86">
        <f>SUMIFS('BAZA DANYCH'!$AA:$AA,'BAZA DANYCH'!$U:$U,K$199,'BAZA DANYCH'!$K:$K,$C289,'BAZA DANYCH'!$A:$A,$A289,'BAZA DANYCH'!$F:$F,STATYSTYKI!$B289)</f>
        <v>0</v>
      </c>
      <c r="L289" s="86">
        <f>SUMIFS('BAZA DANYCH'!$AA:$AA,'BAZA DANYCH'!$U:$U,L$199,'BAZA DANYCH'!$K:$K,$C289,'BAZA DANYCH'!$A:$A,$A289,'BAZA DANYCH'!$F:$F,STATYSTYKI!$B289)</f>
        <v>0</v>
      </c>
      <c r="O289" s="107"/>
      <c r="P289" s="207"/>
      <c r="Q289" s="228"/>
      <c r="R289" s="207"/>
      <c r="S289" s="207"/>
      <c r="T289" s="107"/>
      <c r="U289" s="107"/>
      <c r="V289" s="107"/>
      <c r="W289" s="107"/>
      <c r="X289" s="229"/>
      <c r="Y289" s="229"/>
      <c r="Z289" s="229"/>
      <c r="AA289" s="229"/>
      <c r="AB289" s="229"/>
      <c r="AC289" s="229"/>
      <c r="AD289" s="107"/>
    </row>
    <row r="290" spans="1:30" ht="15" x14ac:dyDescent="0.25">
      <c r="A290" s="28" t="s">
        <v>242</v>
      </c>
      <c r="B290" s="51" t="s">
        <v>258</v>
      </c>
      <c r="C290" s="51" t="s">
        <v>265</v>
      </c>
      <c r="D290" s="238">
        <f t="shared" si="27"/>
        <v>0</v>
      </c>
      <c r="E290" s="86">
        <f>SUMIFS('BAZA DANYCH'!$AA:$AA,'BAZA DANYCH'!$U:$U,E$199,'BAZA DANYCH'!$K:$K,$C290,'BAZA DANYCH'!$A:$A,$A290,'BAZA DANYCH'!$F:$F,STATYSTYKI!$B290)</f>
        <v>0</v>
      </c>
      <c r="F290" s="86">
        <f>SUMIFS('BAZA DANYCH'!$AA:$AA,'BAZA DANYCH'!$U:$U,F$199,'BAZA DANYCH'!$K:$K,$C290,'BAZA DANYCH'!$A:$A,$A290,'BAZA DANYCH'!$F:$F,STATYSTYKI!$B290)</f>
        <v>0</v>
      </c>
      <c r="G290" s="86">
        <f>SUMIFS('BAZA DANYCH'!$AA:$AA,'BAZA DANYCH'!$U:$U,G$199,'BAZA DANYCH'!$K:$K,$C290,'BAZA DANYCH'!$A:$A,$A290,'BAZA DANYCH'!$F:$F,STATYSTYKI!$B290)</f>
        <v>0</v>
      </c>
      <c r="H290" s="86">
        <f>SUMIFS('BAZA DANYCH'!$AA:$AA,'BAZA DANYCH'!$U:$U,H$199,'BAZA DANYCH'!$K:$K,$C290,'BAZA DANYCH'!$A:$A,$A290,'BAZA DANYCH'!$F:$F,STATYSTYKI!$B290)</f>
        <v>0</v>
      </c>
      <c r="I290" s="86">
        <f>SUMIFS('BAZA DANYCH'!$AA:$AA,'BAZA DANYCH'!$U:$U,I$199,'BAZA DANYCH'!$K:$K,$C290,'BAZA DANYCH'!$A:$A,$A290,'BAZA DANYCH'!$F:$F,STATYSTYKI!$B290)</f>
        <v>0</v>
      </c>
      <c r="J290" s="86">
        <f>SUMIFS('BAZA DANYCH'!$AA:$AA,'BAZA DANYCH'!$U:$U,J$199,'BAZA DANYCH'!$K:$K,$C290,'BAZA DANYCH'!$A:$A,$A290,'BAZA DANYCH'!$F:$F,STATYSTYKI!$B290)</f>
        <v>0</v>
      </c>
      <c r="K290" s="86">
        <f>SUMIFS('BAZA DANYCH'!$AA:$AA,'BAZA DANYCH'!$U:$U,K$199,'BAZA DANYCH'!$K:$K,$C290,'BAZA DANYCH'!$A:$A,$A290,'BAZA DANYCH'!$F:$F,STATYSTYKI!$B290)</f>
        <v>0</v>
      </c>
      <c r="L290" s="86">
        <f>SUMIFS('BAZA DANYCH'!$AA:$AA,'BAZA DANYCH'!$U:$U,L$199,'BAZA DANYCH'!$K:$K,$C290,'BAZA DANYCH'!$A:$A,$A290,'BAZA DANYCH'!$F:$F,STATYSTYKI!$B290)</f>
        <v>0</v>
      </c>
      <c r="O290" s="107"/>
      <c r="P290" s="207"/>
      <c r="Q290" s="228"/>
      <c r="R290" s="207"/>
      <c r="S290" s="207"/>
      <c r="T290" s="107"/>
      <c r="U290" s="107"/>
      <c r="V290" s="107"/>
      <c r="W290" s="107"/>
      <c r="X290" s="229"/>
      <c r="Y290" s="229"/>
      <c r="Z290" s="229"/>
      <c r="AA290" s="229"/>
      <c r="AB290" s="229"/>
      <c r="AC290" s="229"/>
      <c r="AD290" s="107"/>
    </row>
    <row r="291" spans="1:30" ht="15" x14ac:dyDescent="0.25">
      <c r="A291" s="28" t="s">
        <v>242</v>
      </c>
      <c r="B291" s="51" t="s">
        <v>258</v>
      </c>
      <c r="C291" s="51" t="s">
        <v>246</v>
      </c>
      <c r="D291" s="238">
        <f t="shared" si="27"/>
        <v>0</v>
      </c>
      <c r="E291" s="86">
        <f>SUMIFS('BAZA DANYCH'!$AA:$AA,'BAZA DANYCH'!$U:$U,E$199,'BAZA DANYCH'!$K:$K,$C291,'BAZA DANYCH'!$A:$A,$A291,'BAZA DANYCH'!$F:$F,STATYSTYKI!$B291)</f>
        <v>0</v>
      </c>
      <c r="F291" s="86">
        <f>SUMIFS('BAZA DANYCH'!$AA:$AA,'BAZA DANYCH'!$U:$U,F$199,'BAZA DANYCH'!$K:$K,$C291,'BAZA DANYCH'!$A:$A,$A291,'BAZA DANYCH'!$F:$F,STATYSTYKI!$B291)</f>
        <v>0</v>
      </c>
      <c r="G291" s="86">
        <f>SUMIFS('BAZA DANYCH'!$AA:$AA,'BAZA DANYCH'!$U:$U,G$199,'BAZA DANYCH'!$K:$K,$C291,'BAZA DANYCH'!$A:$A,$A291,'BAZA DANYCH'!$F:$F,STATYSTYKI!$B291)</f>
        <v>0</v>
      </c>
      <c r="H291" s="86">
        <f>SUMIFS('BAZA DANYCH'!$AA:$AA,'BAZA DANYCH'!$U:$U,H$199,'BAZA DANYCH'!$K:$K,$C291,'BAZA DANYCH'!$A:$A,$A291,'BAZA DANYCH'!$F:$F,STATYSTYKI!$B291)</f>
        <v>0</v>
      </c>
      <c r="I291" s="86">
        <f>SUMIFS('BAZA DANYCH'!$AA:$AA,'BAZA DANYCH'!$U:$U,I$199,'BAZA DANYCH'!$K:$K,$C291,'BAZA DANYCH'!$A:$A,$A291,'BAZA DANYCH'!$F:$F,STATYSTYKI!$B291)</f>
        <v>0</v>
      </c>
      <c r="J291" s="86">
        <f>SUMIFS('BAZA DANYCH'!$AA:$AA,'BAZA DANYCH'!$U:$U,J$199,'BAZA DANYCH'!$K:$K,$C291,'BAZA DANYCH'!$A:$A,$A291,'BAZA DANYCH'!$F:$F,STATYSTYKI!$B291)</f>
        <v>0</v>
      </c>
      <c r="K291" s="86">
        <f>SUMIFS('BAZA DANYCH'!$AA:$AA,'BAZA DANYCH'!$U:$U,K$199,'BAZA DANYCH'!$K:$K,$C291,'BAZA DANYCH'!$A:$A,$A291,'BAZA DANYCH'!$F:$F,STATYSTYKI!$B291)</f>
        <v>0</v>
      </c>
      <c r="L291" s="86">
        <f>SUMIFS('BAZA DANYCH'!$AA:$AA,'BAZA DANYCH'!$U:$U,L$199,'BAZA DANYCH'!$K:$K,$C291,'BAZA DANYCH'!$A:$A,$A291,'BAZA DANYCH'!$F:$F,STATYSTYKI!$B291)</f>
        <v>0</v>
      </c>
      <c r="O291" s="107"/>
      <c r="P291" s="207"/>
      <c r="Q291" s="228"/>
      <c r="R291" s="207"/>
      <c r="S291" s="207"/>
      <c r="T291" s="107"/>
      <c r="U291" s="107"/>
      <c r="V291" s="107"/>
      <c r="W291" s="107"/>
      <c r="X291" s="229"/>
      <c r="Y291" s="229"/>
      <c r="Z291" s="229"/>
      <c r="AA291" s="229"/>
      <c r="AB291" s="229"/>
      <c r="AC291" s="229"/>
      <c r="AD291" s="107"/>
    </row>
    <row r="292" spans="1:30" ht="15" x14ac:dyDescent="0.25">
      <c r="A292" s="28" t="s">
        <v>242</v>
      </c>
      <c r="B292" s="51" t="s">
        <v>258</v>
      </c>
      <c r="C292" s="51" t="s">
        <v>267</v>
      </c>
      <c r="D292" s="238">
        <f t="shared" si="27"/>
        <v>0</v>
      </c>
      <c r="E292" s="86">
        <f>SUMIFS('BAZA DANYCH'!$AA:$AA,'BAZA DANYCH'!$U:$U,E$199,'BAZA DANYCH'!$K:$K,$C292,'BAZA DANYCH'!$A:$A,$A292,'BAZA DANYCH'!$F:$F,STATYSTYKI!$B292)</f>
        <v>0</v>
      </c>
      <c r="F292" s="86">
        <f>SUMIFS('BAZA DANYCH'!$AA:$AA,'BAZA DANYCH'!$U:$U,F$199,'BAZA DANYCH'!$K:$K,$C292,'BAZA DANYCH'!$A:$A,$A292,'BAZA DANYCH'!$F:$F,STATYSTYKI!$B292)</f>
        <v>0</v>
      </c>
      <c r="G292" s="86">
        <f>SUMIFS('BAZA DANYCH'!$AA:$AA,'BAZA DANYCH'!$U:$U,G$199,'BAZA DANYCH'!$K:$K,$C292,'BAZA DANYCH'!$A:$A,$A292,'BAZA DANYCH'!$F:$F,STATYSTYKI!$B292)</f>
        <v>0</v>
      </c>
      <c r="H292" s="86">
        <f>SUMIFS('BAZA DANYCH'!$AA:$AA,'BAZA DANYCH'!$U:$U,H$199,'BAZA DANYCH'!$K:$K,$C292,'BAZA DANYCH'!$A:$A,$A292,'BAZA DANYCH'!$F:$F,STATYSTYKI!$B292)</f>
        <v>0</v>
      </c>
      <c r="I292" s="86">
        <f>SUMIFS('BAZA DANYCH'!$AA:$AA,'BAZA DANYCH'!$U:$U,I$199,'BAZA DANYCH'!$K:$K,$C292,'BAZA DANYCH'!$A:$A,$A292,'BAZA DANYCH'!$F:$F,STATYSTYKI!$B292)</f>
        <v>0</v>
      </c>
      <c r="J292" s="86">
        <f>SUMIFS('BAZA DANYCH'!$AA:$AA,'BAZA DANYCH'!$U:$U,J$199,'BAZA DANYCH'!$K:$K,$C292,'BAZA DANYCH'!$A:$A,$A292,'BAZA DANYCH'!$F:$F,STATYSTYKI!$B292)</f>
        <v>0</v>
      </c>
      <c r="K292" s="86">
        <f>SUMIFS('BAZA DANYCH'!$AA:$AA,'BAZA DANYCH'!$U:$U,K$199,'BAZA DANYCH'!$K:$K,$C292,'BAZA DANYCH'!$A:$A,$A292,'BAZA DANYCH'!$F:$F,STATYSTYKI!$B292)</f>
        <v>0</v>
      </c>
      <c r="L292" s="86">
        <f>SUMIFS('BAZA DANYCH'!$AA:$AA,'BAZA DANYCH'!$U:$U,L$199,'BAZA DANYCH'!$K:$K,$C292,'BAZA DANYCH'!$A:$A,$A292,'BAZA DANYCH'!$F:$F,STATYSTYKI!$B292)</f>
        <v>0</v>
      </c>
      <c r="O292" s="107"/>
      <c r="P292" s="207"/>
      <c r="Q292" s="228"/>
      <c r="R292" s="207"/>
      <c r="S292" s="207"/>
      <c r="T292" s="107"/>
      <c r="U292" s="107"/>
      <c r="V292" s="107"/>
      <c r="W292" s="107"/>
      <c r="X292" s="229"/>
      <c r="Y292" s="229"/>
      <c r="Z292" s="229"/>
      <c r="AA292" s="229"/>
      <c r="AB292" s="229"/>
      <c r="AC292" s="229"/>
      <c r="AD292" s="107"/>
    </row>
    <row r="293" spans="1:30" ht="15" x14ac:dyDescent="0.25">
      <c r="A293" s="28" t="s">
        <v>242</v>
      </c>
      <c r="B293" s="51" t="s">
        <v>258</v>
      </c>
      <c r="C293" s="257" t="s">
        <v>167</v>
      </c>
      <c r="D293" s="238">
        <f t="shared" si="27"/>
        <v>28</v>
      </c>
      <c r="E293" s="86">
        <f>SUMIFS('BAZA DANYCH'!$AA:$AA,'BAZA DANYCH'!$U:$U,E$199,'BAZA DANYCH'!$K:$K,$C293,'BAZA DANYCH'!$A:$A,$A293,'BAZA DANYCH'!$F:$F,STATYSTYKI!$B293)</f>
        <v>0</v>
      </c>
      <c r="F293" s="86">
        <f>SUMIFS('BAZA DANYCH'!$AA:$AA,'BAZA DANYCH'!$U:$U,F$199,'BAZA DANYCH'!$K:$K,$C293,'BAZA DANYCH'!$A:$A,$A293,'BAZA DANYCH'!$F:$F,STATYSTYKI!$B293)</f>
        <v>0</v>
      </c>
      <c r="G293" s="86">
        <f>SUMIFS('BAZA DANYCH'!$AA:$AA,'BAZA DANYCH'!$U:$U,G$199,'BAZA DANYCH'!$K:$K,$C293,'BAZA DANYCH'!$A:$A,$A293,'BAZA DANYCH'!$F:$F,STATYSTYKI!$B293)</f>
        <v>0</v>
      </c>
      <c r="H293" s="86">
        <f>SUMIFS('BAZA DANYCH'!$AA:$AA,'BAZA DANYCH'!$U:$U,H$199,'BAZA DANYCH'!$K:$K,$C293,'BAZA DANYCH'!$A:$A,$A293,'BAZA DANYCH'!$F:$F,STATYSTYKI!$B293)</f>
        <v>0</v>
      </c>
      <c r="I293" s="86">
        <f>SUMIFS('BAZA DANYCH'!$AA:$AA,'BAZA DANYCH'!$U:$U,I$199,'BAZA DANYCH'!$K:$K,$C293,'BAZA DANYCH'!$A:$A,$A293,'BAZA DANYCH'!$F:$F,STATYSTYKI!$B293)</f>
        <v>0</v>
      </c>
      <c r="J293" s="86">
        <f>SUMIFS('BAZA DANYCH'!$AA:$AA,'BAZA DANYCH'!$U:$U,J$199,'BAZA DANYCH'!$K:$K,$C293,'BAZA DANYCH'!$A:$A,$A293,'BAZA DANYCH'!$F:$F,STATYSTYKI!$B293)</f>
        <v>0</v>
      </c>
      <c r="K293" s="86">
        <f>SUMIFS('BAZA DANYCH'!$AA:$AA,'BAZA DANYCH'!$U:$U,K$199,'BAZA DANYCH'!$K:$K,$C293,'BAZA DANYCH'!$A:$A,$A293,'BAZA DANYCH'!$F:$F,STATYSTYKI!$B293)</f>
        <v>0</v>
      </c>
      <c r="L293" s="86">
        <f>SUMIFS('BAZA DANYCH'!$AA:$AA,'BAZA DANYCH'!$U:$U,L$199,'BAZA DANYCH'!$K:$K,$C293,'BAZA DANYCH'!$A:$A,$A293,'BAZA DANYCH'!$F:$F,STATYSTYKI!$B293)</f>
        <v>28</v>
      </c>
      <c r="O293" s="107"/>
      <c r="P293" s="207"/>
      <c r="Q293" s="228"/>
      <c r="R293" s="207"/>
      <c r="S293" s="207"/>
      <c r="T293" s="107"/>
      <c r="U293" s="107"/>
      <c r="V293" s="107"/>
      <c r="W293" s="107"/>
      <c r="X293" s="229"/>
      <c r="Y293" s="229"/>
      <c r="Z293" s="229"/>
      <c r="AA293" s="229"/>
      <c r="AB293" s="229"/>
      <c r="AC293" s="229"/>
      <c r="AD293" s="107"/>
    </row>
    <row r="294" spans="1:30" ht="15" x14ac:dyDescent="0.25">
      <c r="A294" s="28" t="s">
        <v>242</v>
      </c>
      <c r="B294" s="51" t="s">
        <v>268</v>
      </c>
      <c r="C294" s="51" t="s">
        <v>269</v>
      </c>
      <c r="D294" s="238">
        <f t="shared" si="27"/>
        <v>0</v>
      </c>
      <c r="E294" s="86">
        <f>SUMIFS('BAZA DANYCH'!$AA:$AA,'BAZA DANYCH'!$U:$U,E$199,'BAZA DANYCH'!$K:$K,$C294,'BAZA DANYCH'!$A:$A,$A294,'BAZA DANYCH'!$F:$F,STATYSTYKI!$B294)</f>
        <v>0</v>
      </c>
      <c r="F294" s="86">
        <f>SUMIFS('BAZA DANYCH'!$AA:$AA,'BAZA DANYCH'!$U:$U,F$199,'BAZA DANYCH'!$K:$K,$C294,'BAZA DANYCH'!$A:$A,$A294,'BAZA DANYCH'!$F:$F,STATYSTYKI!$B294)</f>
        <v>0</v>
      </c>
      <c r="G294" s="86">
        <f>SUMIFS('BAZA DANYCH'!$AA:$AA,'BAZA DANYCH'!$U:$U,G$199,'BAZA DANYCH'!$K:$K,$C294,'BAZA DANYCH'!$A:$A,$A294,'BAZA DANYCH'!$F:$F,STATYSTYKI!$B294)</f>
        <v>0</v>
      </c>
      <c r="H294" s="86">
        <f>SUMIFS('BAZA DANYCH'!$AA:$AA,'BAZA DANYCH'!$U:$U,H$199,'BAZA DANYCH'!$K:$K,$C294,'BAZA DANYCH'!$A:$A,$A294,'BAZA DANYCH'!$F:$F,STATYSTYKI!$B294)</f>
        <v>0</v>
      </c>
      <c r="I294" s="86">
        <f>SUMIFS('BAZA DANYCH'!$AA:$AA,'BAZA DANYCH'!$U:$U,I$199,'BAZA DANYCH'!$K:$K,$C294,'BAZA DANYCH'!$A:$A,$A294,'BAZA DANYCH'!$F:$F,STATYSTYKI!$B294)</f>
        <v>0</v>
      </c>
      <c r="J294" s="86">
        <f>SUMIFS('BAZA DANYCH'!$AA:$AA,'BAZA DANYCH'!$U:$U,J$199,'BAZA DANYCH'!$K:$K,$C294,'BAZA DANYCH'!$A:$A,$A294,'BAZA DANYCH'!$F:$F,STATYSTYKI!$B294)</f>
        <v>0</v>
      </c>
      <c r="K294" s="86">
        <f>SUMIFS('BAZA DANYCH'!$AA:$AA,'BAZA DANYCH'!$U:$U,K$199,'BAZA DANYCH'!$K:$K,$C294,'BAZA DANYCH'!$A:$A,$A294,'BAZA DANYCH'!$F:$F,STATYSTYKI!$B294)</f>
        <v>0</v>
      </c>
      <c r="L294" s="86">
        <f>SUMIFS('BAZA DANYCH'!$AA:$AA,'BAZA DANYCH'!$U:$U,L$199,'BAZA DANYCH'!$K:$K,$C294,'BAZA DANYCH'!$A:$A,$A294,'BAZA DANYCH'!$F:$F,STATYSTYKI!$B294)</f>
        <v>0</v>
      </c>
      <c r="O294" s="107"/>
      <c r="P294" s="207"/>
      <c r="Q294" s="228"/>
      <c r="R294" s="207"/>
      <c r="S294" s="207"/>
      <c r="T294" s="107"/>
      <c r="U294" s="107"/>
      <c r="V294" s="107"/>
      <c r="W294" s="107"/>
      <c r="X294" s="229"/>
      <c r="Y294" s="229"/>
      <c r="Z294" s="229"/>
      <c r="AA294" s="229"/>
      <c r="AB294" s="229"/>
      <c r="AC294" s="229"/>
      <c r="AD294" s="107"/>
    </row>
    <row r="295" spans="1:30" ht="15" x14ac:dyDescent="0.25">
      <c r="A295" s="28" t="s">
        <v>242</v>
      </c>
      <c r="B295" s="51" t="s">
        <v>268</v>
      </c>
      <c r="C295" s="254" t="s">
        <v>158</v>
      </c>
      <c r="D295" s="238">
        <f t="shared" si="27"/>
        <v>144</v>
      </c>
      <c r="E295" s="86">
        <f>SUMIFS('BAZA DANYCH'!$AA:$AA,'BAZA DANYCH'!$U:$U,E$199,'BAZA DANYCH'!$K:$K,$C295,'BAZA DANYCH'!$A:$A,$A295,'BAZA DANYCH'!$F:$F,STATYSTYKI!$B295)</f>
        <v>28</v>
      </c>
      <c r="F295" s="86">
        <f>SUMIFS('BAZA DANYCH'!$AA:$AA,'BAZA DANYCH'!$U:$U,F$199,'BAZA DANYCH'!$K:$K,$C295,'BAZA DANYCH'!$A:$A,$A295,'BAZA DANYCH'!$F:$F,STATYSTYKI!$B295)</f>
        <v>62</v>
      </c>
      <c r="G295" s="86">
        <f>SUMIFS('BAZA DANYCH'!$AA:$AA,'BAZA DANYCH'!$U:$U,G$199,'BAZA DANYCH'!$K:$K,$C295,'BAZA DANYCH'!$A:$A,$A295,'BAZA DANYCH'!$F:$F,STATYSTYKI!$B295)</f>
        <v>0</v>
      </c>
      <c r="H295" s="86">
        <f>SUMIFS('BAZA DANYCH'!$AA:$AA,'BAZA DANYCH'!$U:$U,H$199,'BAZA DANYCH'!$K:$K,$C295,'BAZA DANYCH'!$A:$A,$A295,'BAZA DANYCH'!$F:$F,STATYSTYKI!$B295)</f>
        <v>0</v>
      </c>
      <c r="I295" s="86">
        <f>SUMIFS('BAZA DANYCH'!$AA:$AA,'BAZA DANYCH'!$U:$U,I$199,'BAZA DANYCH'!$K:$K,$C295,'BAZA DANYCH'!$A:$A,$A295,'BAZA DANYCH'!$F:$F,STATYSTYKI!$B295)</f>
        <v>0</v>
      </c>
      <c r="J295" s="86">
        <f>SUMIFS('BAZA DANYCH'!$AA:$AA,'BAZA DANYCH'!$U:$U,J$199,'BAZA DANYCH'!$K:$K,$C295,'BAZA DANYCH'!$A:$A,$A295,'BAZA DANYCH'!$F:$F,STATYSTYKI!$B295)</f>
        <v>0</v>
      </c>
      <c r="K295" s="86">
        <f>SUMIFS('BAZA DANYCH'!$AA:$AA,'BAZA DANYCH'!$U:$U,K$199,'BAZA DANYCH'!$K:$K,$C295,'BAZA DANYCH'!$A:$A,$A295,'BAZA DANYCH'!$F:$F,STATYSTYKI!$B295)</f>
        <v>34</v>
      </c>
      <c r="L295" s="86">
        <f>SUMIFS('BAZA DANYCH'!$AA:$AA,'BAZA DANYCH'!$U:$U,L$199,'BAZA DANYCH'!$K:$K,$C295,'BAZA DANYCH'!$A:$A,$A295,'BAZA DANYCH'!$F:$F,STATYSTYKI!$B295)</f>
        <v>20</v>
      </c>
      <c r="O295" s="107"/>
      <c r="P295" s="207"/>
      <c r="Q295" s="228"/>
      <c r="R295" s="207"/>
      <c r="S295" s="207"/>
      <c r="T295" s="107"/>
      <c r="U295" s="107"/>
      <c r="V295" s="107"/>
      <c r="W295" s="107"/>
      <c r="X295" s="229"/>
      <c r="Y295" s="229"/>
      <c r="Z295" s="229"/>
      <c r="AA295" s="229"/>
      <c r="AB295" s="229"/>
      <c r="AC295" s="229"/>
      <c r="AD295" s="107"/>
    </row>
    <row r="296" spans="1:30" ht="15" x14ac:dyDescent="0.25">
      <c r="A296" s="28" t="s">
        <v>242</v>
      </c>
      <c r="B296" s="51" t="s">
        <v>268</v>
      </c>
      <c r="C296" s="255" t="s">
        <v>123</v>
      </c>
      <c r="D296" s="238">
        <f t="shared" si="27"/>
        <v>40</v>
      </c>
      <c r="E296" s="86">
        <f>SUMIFS('BAZA DANYCH'!$AA:$AA,'BAZA DANYCH'!$U:$U,E$199,'BAZA DANYCH'!$K:$K,$C296,'BAZA DANYCH'!$A:$A,$A296,'BAZA DANYCH'!$F:$F,STATYSTYKI!$B296)</f>
        <v>0</v>
      </c>
      <c r="F296" s="86">
        <f>SUMIFS('BAZA DANYCH'!$AA:$AA,'BAZA DANYCH'!$U:$U,F$199,'BAZA DANYCH'!$K:$K,$C296,'BAZA DANYCH'!$A:$A,$A296,'BAZA DANYCH'!$F:$F,STATYSTYKI!$B296)</f>
        <v>6</v>
      </c>
      <c r="G296" s="86">
        <f>SUMIFS('BAZA DANYCH'!$AA:$AA,'BAZA DANYCH'!$U:$U,G$199,'BAZA DANYCH'!$K:$K,$C296,'BAZA DANYCH'!$A:$A,$A296,'BAZA DANYCH'!$F:$F,STATYSTYKI!$B296)</f>
        <v>0</v>
      </c>
      <c r="H296" s="86">
        <f>SUMIFS('BAZA DANYCH'!$AA:$AA,'BAZA DANYCH'!$U:$U,H$199,'BAZA DANYCH'!$K:$K,$C296,'BAZA DANYCH'!$A:$A,$A296,'BAZA DANYCH'!$F:$F,STATYSTYKI!$B296)</f>
        <v>0</v>
      </c>
      <c r="I296" s="86">
        <f>SUMIFS('BAZA DANYCH'!$AA:$AA,'BAZA DANYCH'!$U:$U,I$199,'BAZA DANYCH'!$K:$K,$C296,'BAZA DANYCH'!$A:$A,$A296,'BAZA DANYCH'!$F:$F,STATYSTYKI!$B296)</f>
        <v>0</v>
      </c>
      <c r="J296" s="86">
        <f>SUMIFS('BAZA DANYCH'!$AA:$AA,'BAZA DANYCH'!$U:$U,J$199,'BAZA DANYCH'!$K:$K,$C296,'BAZA DANYCH'!$A:$A,$A296,'BAZA DANYCH'!$F:$F,STATYSTYKI!$B296)</f>
        <v>28</v>
      </c>
      <c r="K296" s="86">
        <f>SUMIFS('BAZA DANYCH'!$AA:$AA,'BAZA DANYCH'!$U:$U,K$199,'BAZA DANYCH'!$K:$K,$C296,'BAZA DANYCH'!$A:$A,$A296,'BAZA DANYCH'!$F:$F,STATYSTYKI!$B296)</f>
        <v>0</v>
      </c>
      <c r="L296" s="86">
        <f>SUMIFS('BAZA DANYCH'!$AA:$AA,'BAZA DANYCH'!$U:$U,L$199,'BAZA DANYCH'!$K:$K,$C296,'BAZA DANYCH'!$A:$A,$A296,'BAZA DANYCH'!$F:$F,STATYSTYKI!$B296)</f>
        <v>6</v>
      </c>
      <c r="O296" s="107"/>
      <c r="P296" s="207"/>
      <c r="Q296" s="228"/>
      <c r="R296" s="207"/>
      <c r="S296" s="207"/>
      <c r="T296" s="107"/>
      <c r="U296" s="107"/>
      <c r="V296" s="107"/>
      <c r="W296" s="107"/>
      <c r="X296" s="229"/>
      <c r="Y296" s="229"/>
      <c r="Z296" s="229"/>
      <c r="AA296" s="229"/>
      <c r="AB296" s="229"/>
      <c r="AC296" s="229"/>
      <c r="AD296" s="107"/>
    </row>
    <row r="297" spans="1:30" ht="15" x14ac:dyDescent="0.25">
      <c r="A297" s="28" t="s">
        <v>242</v>
      </c>
      <c r="B297" s="51" t="s">
        <v>268</v>
      </c>
      <c r="C297" s="51" t="s">
        <v>271</v>
      </c>
      <c r="D297" s="238">
        <f t="shared" ref="D297:D328" si="28">SUM(E297:H297,I297:L297,)</f>
        <v>8</v>
      </c>
      <c r="E297" s="86">
        <f>SUMIFS('BAZA DANYCH'!$AA:$AA,'BAZA DANYCH'!$U:$U,E$199,'BAZA DANYCH'!$K:$K,$C297,'BAZA DANYCH'!$A:$A,$A297,'BAZA DANYCH'!$F:$F,STATYSTYKI!$B297)</f>
        <v>0</v>
      </c>
      <c r="F297" s="86">
        <f>SUMIFS('BAZA DANYCH'!$AA:$AA,'BAZA DANYCH'!$U:$U,F$199,'BAZA DANYCH'!$K:$K,$C297,'BAZA DANYCH'!$A:$A,$A297,'BAZA DANYCH'!$F:$F,STATYSTYKI!$B297)</f>
        <v>8</v>
      </c>
      <c r="G297" s="86">
        <f>SUMIFS('BAZA DANYCH'!$AA:$AA,'BAZA DANYCH'!$U:$U,G$199,'BAZA DANYCH'!$K:$K,$C297,'BAZA DANYCH'!$A:$A,$A297,'BAZA DANYCH'!$F:$F,STATYSTYKI!$B297)</f>
        <v>0</v>
      </c>
      <c r="H297" s="86">
        <f>SUMIFS('BAZA DANYCH'!$AA:$AA,'BAZA DANYCH'!$U:$U,H$199,'BAZA DANYCH'!$K:$K,$C297,'BAZA DANYCH'!$A:$A,$A297,'BAZA DANYCH'!$F:$F,STATYSTYKI!$B297)</f>
        <v>0</v>
      </c>
      <c r="I297" s="86">
        <f>SUMIFS('BAZA DANYCH'!$AA:$AA,'BAZA DANYCH'!$U:$U,I$199,'BAZA DANYCH'!$K:$K,$C297,'BAZA DANYCH'!$A:$A,$A297,'BAZA DANYCH'!$F:$F,STATYSTYKI!$B297)</f>
        <v>0</v>
      </c>
      <c r="J297" s="86">
        <f>SUMIFS('BAZA DANYCH'!$AA:$AA,'BAZA DANYCH'!$U:$U,J$199,'BAZA DANYCH'!$K:$K,$C297,'BAZA DANYCH'!$A:$A,$A297,'BAZA DANYCH'!$F:$F,STATYSTYKI!$B297)</f>
        <v>0</v>
      </c>
      <c r="K297" s="86">
        <f>SUMIFS('BAZA DANYCH'!$AA:$AA,'BAZA DANYCH'!$U:$U,K$199,'BAZA DANYCH'!$K:$K,$C297,'BAZA DANYCH'!$A:$A,$A297,'BAZA DANYCH'!$F:$F,STATYSTYKI!$B297)</f>
        <v>0</v>
      </c>
      <c r="L297" s="86">
        <f>SUMIFS('BAZA DANYCH'!$AA:$AA,'BAZA DANYCH'!$U:$U,L$199,'BAZA DANYCH'!$K:$K,$C297,'BAZA DANYCH'!$A:$A,$A297,'BAZA DANYCH'!$F:$F,STATYSTYKI!$B297)</f>
        <v>0</v>
      </c>
      <c r="O297" s="107"/>
      <c r="P297" s="207"/>
      <c r="Q297" s="228"/>
      <c r="R297" s="207"/>
      <c r="S297" s="207"/>
      <c r="T297" s="107"/>
      <c r="U297" s="107"/>
      <c r="V297" s="107"/>
      <c r="W297" s="107"/>
      <c r="X297" s="229"/>
      <c r="Y297" s="229"/>
      <c r="Z297" s="229"/>
      <c r="AA297" s="229"/>
      <c r="AB297" s="229"/>
      <c r="AC297" s="229"/>
      <c r="AD297" s="107"/>
    </row>
    <row r="298" spans="1:30" ht="15" x14ac:dyDescent="0.25">
      <c r="A298" s="28" t="s">
        <v>242</v>
      </c>
      <c r="B298" s="51" t="s">
        <v>268</v>
      </c>
      <c r="C298" s="51" t="s">
        <v>188</v>
      </c>
      <c r="D298" s="238">
        <f t="shared" si="28"/>
        <v>6</v>
      </c>
      <c r="E298" s="86">
        <f>SUMIFS('BAZA DANYCH'!$AA:$AA,'BAZA DANYCH'!$U:$U,E$199,'BAZA DANYCH'!$K:$K,$C298,'BAZA DANYCH'!$A:$A,$A298,'BAZA DANYCH'!$F:$F,STATYSTYKI!$B298)</f>
        <v>0</v>
      </c>
      <c r="F298" s="86">
        <f>SUMIFS('BAZA DANYCH'!$AA:$AA,'BAZA DANYCH'!$U:$U,F$199,'BAZA DANYCH'!$K:$K,$C298,'BAZA DANYCH'!$A:$A,$A298,'BAZA DANYCH'!$F:$F,STATYSTYKI!$B298)</f>
        <v>0</v>
      </c>
      <c r="G298" s="86">
        <f>SUMIFS('BAZA DANYCH'!$AA:$AA,'BAZA DANYCH'!$U:$U,G$199,'BAZA DANYCH'!$K:$K,$C298,'BAZA DANYCH'!$A:$A,$A298,'BAZA DANYCH'!$F:$F,STATYSTYKI!$B298)</f>
        <v>0</v>
      </c>
      <c r="H298" s="86">
        <f>SUMIFS('BAZA DANYCH'!$AA:$AA,'BAZA DANYCH'!$U:$U,H$199,'BAZA DANYCH'!$K:$K,$C298,'BAZA DANYCH'!$A:$A,$A298,'BAZA DANYCH'!$F:$F,STATYSTYKI!$B298)</f>
        <v>0</v>
      </c>
      <c r="I298" s="86">
        <f>SUMIFS('BAZA DANYCH'!$AA:$AA,'BAZA DANYCH'!$U:$U,I$199,'BAZA DANYCH'!$K:$K,$C298,'BAZA DANYCH'!$A:$A,$A298,'BAZA DANYCH'!$F:$F,STATYSTYKI!$B298)</f>
        <v>0</v>
      </c>
      <c r="J298" s="86">
        <f>SUMIFS('BAZA DANYCH'!$AA:$AA,'BAZA DANYCH'!$U:$U,J$199,'BAZA DANYCH'!$K:$K,$C298,'BAZA DANYCH'!$A:$A,$A298,'BAZA DANYCH'!$F:$F,STATYSTYKI!$B298)</f>
        <v>6</v>
      </c>
      <c r="K298" s="86">
        <f>SUMIFS('BAZA DANYCH'!$AA:$AA,'BAZA DANYCH'!$U:$U,K$199,'BAZA DANYCH'!$K:$K,$C298,'BAZA DANYCH'!$A:$A,$A298,'BAZA DANYCH'!$F:$F,STATYSTYKI!$B298)</f>
        <v>0</v>
      </c>
      <c r="L298" s="86">
        <f>SUMIFS('BAZA DANYCH'!$AA:$AA,'BAZA DANYCH'!$U:$U,L$199,'BAZA DANYCH'!$K:$K,$C298,'BAZA DANYCH'!$A:$A,$A298,'BAZA DANYCH'!$F:$F,STATYSTYKI!$B298)</f>
        <v>0</v>
      </c>
      <c r="O298" s="107"/>
      <c r="P298" s="207"/>
      <c r="Q298" s="228"/>
      <c r="R298" s="207"/>
      <c r="S298" s="207"/>
      <c r="T298" s="107"/>
      <c r="U298" s="107"/>
      <c r="V298" s="107"/>
      <c r="W298" s="107"/>
      <c r="X298" s="229"/>
      <c r="Y298" s="229"/>
      <c r="Z298" s="229"/>
      <c r="AA298" s="229"/>
      <c r="AB298" s="229"/>
      <c r="AC298" s="229"/>
      <c r="AD298" s="107"/>
    </row>
    <row r="299" spans="1:30" ht="15" x14ac:dyDescent="0.25">
      <c r="A299" s="28" t="s">
        <v>242</v>
      </c>
      <c r="B299" s="51" t="s">
        <v>268</v>
      </c>
      <c r="C299" s="51" t="s">
        <v>272</v>
      </c>
      <c r="D299" s="238">
        <f t="shared" si="28"/>
        <v>2</v>
      </c>
      <c r="E299" s="86">
        <f>SUMIFS('BAZA DANYCH'!$AA:$AA,'BAZA DANYCH'!$U:$U,E$199,'BAZA DANYCH'!$K:$K,$C299,'BAZA DANYCH'!$A:$A,$A299,'BAZA DANYCH'!$F:$F,STATYSTYKI!$B299)</f>
        <v>0</v>
      </c>
      <c r="F299" s="86">
        <f>SUMIFS('BAZA DANYCH'!$AA:$AA,'BAZA DANYCH'!$U:$U,F$199,'BAZA DANYCH'!$K:$K,$C299,'BAZA DANYCH'!$A:$A,$A299,'BAZA DANYCH'!$F:$F,STATYSTYKI!$B299)</f>
        <v>0</v>
      </c>
      <c r="G299" s="86">
        <f>SUMIFS('BAZA DANYCH'!$AA:$AA,'BAZA DANYCH'!$U:$U,G$199,'BAZA DANYCH'!$K:$K,$C299,'BAZA DANYCH'!$A:$A,$A299,'BAZA DANYCH'!$F:$F,STATYSTYKI!$B299)</f>
        <v>0</v>
      </c>
      <c r="H299" s="86">
        <f>SUMIFS('BAZA DANYCH'!$AA:$AA,'BAZA DANYCH'!$U:$U,H$199,'BAZA DANYCH'!$K:$K,$C299,'BAZA DANYCH'!$A:$A,$A299,'BAZA DANYCH'!$F:$F,STATYSTYKI!$B299)</f>
        <v>0</v>
      </c>
      <c r="I299" s="86">
        <f>SUMIFS('BAZA DANYCH'!$AA:$AA,'BAZA DANYCH'!$U:$U,I$199,'BAZA DANYCH'!$K:$K,$C299,'BAZA DANYCH'!$A:$A,$A299,'BAZA DANYCH'!$F:$F,STATYSTYKI!$B299)</f>
        <v>0</v>
      </c>
      <c r="J299" s="86">
        <f>SUMIFS('BAZA DANYCH'!$AA:$AA,'BAZA DANYCH'!$U:$U,J$199,'BAZA DANYCH'!$K:$K,$C299,'BAZA DANYCH'!$A:$A,$A299,'BAZA DANYCH'!$F:$F,STATYSTYKI!$B299)</f>
        <v>2</v>
      </c>
      <c r="K299" s="86">
        <f>SUMIFS('BAZA DANYCH'!$AA:$AA,'BAZA DANYCH'!$U:$U,K$199,'BAZA DANYCH'!$K:$K,$C299,'BAZA DANYCH'!$A:$A,$A299,'BAZA DANYCH'!$F:$F,STATYSTYKI!$B299)</f>
        <v>0</v>
      </c>
      <c r="L299" s="86">
        <f>SUMIFS('BAZA DANYCH'!$AA:$AA,'BAZA DANYCH'!$U:$U,L$199,'BAZA DANYCH'!$K:$K,$C299,'BAZA DANYCH'!$A:$A,$A299,'BAZA DANYCH'!$F:$F,STATYSTYKI!$B299)</f>
        <v>0</v>
      </c>
      <c r="O299" s="107"/>
      <c r="P299" s="207"/>
      <c r="Q299" s="228"/>
      <c r="R299" s="207"/>
      <c r="S299" s="207"/>
      <c r="T299" s="107"/>
      <c r="U299" s="107"/>
      <c r="V299" s="107"/>
      <c r="W299" s="107"/>
      <c r="X299" s="229"/>
      <c r="Y299" s="229"/>
      <c r="Z299" s="229"/>
      <c r="AA299" s="229"/>
      <c r="AB299" s="229"/>
      <c r="AC299" s="229"/>
      <c r="AD299" s="107"/>
    </row>
    <row r="300" spans="1:30" ht="15" x14ac:dyDescent="0.25">
      <c r="A300" s="28" t="s">
        <v>242</v>
      </c>
      <c r="B300" s="51" t="s">
        <v>268</v>
      </c>
      <c r="C300" s="51" t="s">
        <v>250</v>
      </c>
      <c r="D300" s="238">
        <f t="shared" si="28"/>
        <v>0</v>
      </c>
      <c r="E300" s="86">
        <f>SUMIFS('BAZA DANYCH'!$AA:$AA,'BAZA DANYCH'!$U:$U,E$199,'BAZA DANYCH'!$K:$K,$C300,'BAZA DANYCH'!$A:$A,$A300,'BAZA DANYCH'!$F:$F,STATYSTYKI!$B300)</f>
        <v>0</v>
      </c>
      <c r="F300" s="86">
        <f>SUMIFS('BAZA DANYCH'!$AA:$AA,'BAZA DANYCH'!$U:$U,F$199,'BAZA DANYCH'!$K:$K,$C300,'BAZA DANYCH'!$A:$A,$A300,'BAZA DANYCH'!$F:$F,STATYSTYKI!$B300)</f>
        <v>0</v>
      </c>
      <c r="G300" s="86">
        <f>SUMIFS('BAZA DANYCH'!$AA:$AA,'BAZA DANYCH'!$U:$U,G$199,'BAZA DANYCH'!$K:$K,$C300,'BAZA DANYCH'!$A:$A,$A300,'BAZA DANYCH'!$F:$F,STATYSTYKI!$B300)</f>
        <v>0</v>
      </c>
      <c r="H300" s="86">
        <f>SUMIFS('BAZA DANYCH'!$AA:$AA,'BAZA DANYCH'!$U:$U,H$199,'BAZA DANYCH'!$K:$K,$C300,'BAZA DANYCH'!$A:$A,$A300,'BAZA DANYCH'!$F:$F,STATYSTYKI!$B300)</f>
        <v>0</v>
      </c>
      <c r="I300" s="86">
        <f>SUMIFS('BAZA DANYCH'!$AA:$AA,'BAZA DANYCH'!$U:$U,I$199,'BAZA DANYCH'!$K:$K,$C300,'BAZA DANYCH'!$A:$A,$A300,'BAZA DANYCH'!$F:$F,STATYSTYKI!$B300)</f>
        <v>0</v>
      </c>
      <c r="J300" s="86">
        <f>SUMIFS('BAZA DANYCH'!$AA:$AA,'BAZA DANYCH'!$U:$U,J$199,'BAZA DANYCH'!$K:$K,$C300,'BAZA DANYCH'!$A:$A,$A300,'BAZA DANYCH'!$F:$F,STATYSTYKI!$B300)</f>
        <v>0</v>
      </c>
      <c r="K300" s="86">
        <f>SUMIFS('BAZA DANYCH'!$AA:$AA,'BAZA DANYCH'!$U:$U,K$199,'BAZA DANYCH'!$K:$K,$C300,'BAZA DANYCH'!$A:$A,$A300,'BAZA DANYCH'!$F:$F,STATYSTYKI!$B300)</f>
        <v>0</v>
      </c>
      <c r="L300" s="86">
        <f>SUMIFS('BAZA DANYCH'!$AA:$AA,'BAZA DANYCH'!$U:$U,L$199,'BAZA DANYCH'!$K:$K,$C300,'BAZA DANYCH'!$A:$A,$A300,'BAZA DANYCH'!$F:$F,STATYSTYKI!$B300)</f>
        <v>0</v>
      </c>
      <c r="O300" s="107"/>
      <c r="P300" s="207"/>
      <c r="Q300" s="228"/>
      <c r="R300" s="207"/>
      <c r="S300" s="207"/>
      <c r="T300" s="107"/>
      <c r="U300" s="107"/>
      <c r="V300" s="107"/>
      <c r="W300" s="107"/>
      <c r="X300" s="229"/>
      <c r="Y300" s="229"/>
      <c r="Z300" s="229"/>
      <c r="AA300" s="229"/>
      <c r="AB300" s="229"/>
      <c r="AC300" s="229"/>
      <c r="AD300" s="107"/>
    </row>
    <row r="301" spans="1:30" ht="15" x14ac:dyDescent="0.25">
      <c r="A301" s="28" t="s">
        <v>242</v>
      </c>
      <c r="B301" s="51" t="s">
        <v>268</v>
      </c>
      <c r="C301" s="51" t="s">
        <v>273</v>
      </c>
      <c r="D301" s="238">
        <f t="shared" si="28"/>
        <v>6</v>
      </c>
      <c r="E301" s="86">
        <f>SUMIFS('BAZA DANYCH'!$AA:$AA,'BAZA DANYCH'!$U:$U,E$199,'BAZA DANYCH'!$K:$K,$C301,'BAZA DANYCH'!$A:$A,$A301,'BAZA DANYCH'!$F:$F,STATYSTYKI!$B301)</f>
        <v>0</v>
      </c>
      <c r="F301" s="86">
        <f>SUMIFS('BAZA DANYCH'!$AA:$AA,'BAZA DANYCH'!$U:$U,F$199,'BAZA DANYCH'!$K:$K,$C301,'BAZA DANYCH'!$A:$A,$A301,'BAZA DANYCH'!$F:$F,STATYSTYKI!$B301)</f>
        <v>0</v>
      </c>
      <c r="G301" s="86">
        <f>SUMIFS('BAZA DANYCH'!$AA:$AA,'BAZA DANYCH'!$U:$U,G$199,'BAZA DANYCH'!$K:$K,$C301,'BAZA DANYCH'!$A:$A,$A301,'BAZA DANYCH'!$F:$F,STATYSTYKI!$B301)</f>
        <v>0</v>
      </c>
      <c r="H301" s="86">
        <f>SUMIFS('BAZA DANYCH'!$AA:$AA,'BAZA DANYCH'!$U:$U,H$199,'BAZA DANYCH'!$K:$K,$C301,'BAZA DANYCH'!$A:$A,$A301,'BAZA DANYCH'!$F:$F,STATYSTYKI!$B301)</f>
        <v>0</v>
      </c>
      <c r="I301" s="86">
        <f>SUMIFS('BAZA DANYCH'!$AA:$AA,'BAZA DANYCH'!$U:$U,I$199,'BAZA DANYCH'!$K:$K,$C301,'BAZA DANYCH'!$A:$A,$A301,'BAZA DANYCH'!$F:$F,STATYSTYKI!$B301)</f>
        <v>0</v>
      </c>
      <c r="J301" s="86">
        <f>SUMIFS('BAZA DANYCH'!$AA:$AA,'BAZA DANYCH'!$U:$U,J$199,'BAZA DANYCH'!$K:$K,$C301,'BAZA DANYCH'!$A:$A,$A301,'BAZA DANYCH'!$F:$F,STATYSTYKI!$B301)</f>
        <v>0</v>
      </c>
      <c r="K301" s="86">
        <f>SUMIFS('BAZA DANYCH'!$AA:$AA,'BAZA DANYCH'!$U:$U,K$199,'BAZA DANYCH'!$K:$K,$C301,'BAZA DANYCH'!$A:$A,$A301,'BAZA DANYCH'!$F:$F,STATYSTYKI!$B301)</f>
        <v>6</v>
      </c>
      <c r="L301" s="86">
        <f>SUMIFS('BAZA DANYCH'!$AA:$AA,'BAZA DANYCH'!$U:$U,L$199,'BAZA DANYCH'!$K:$K,$C301,'BAZA DANYCH'!$A:$A,$A301,'BAZA DANYCH'!$F:$F,STATYSTYKI!$B301)</f>
        <v>0</v>
      </c>
      <c r="O301" s="107"/>
      <c r="P301" s="207"/>
      <c r="Q301" s="228"/>
      <c r="R301" s="207"/>
      <c r="S301" s="207"/>
      <c r="T301" s="107"/>
      <c r="U301" s="107"/>
      <c r="V301" s="107"/>
      <c r="W301" s="107"/>
      <c r="X301" s="229"/>
      <c r="Y301" s="229"/>
      <c r="Z301" s="229"/>
      <c r="AA301" s="229"/>
      <c r="AB301" s="229"/>
      <c r="AC301" s="229"/>
      <c r="AD301" s="107"/>
    </row>
    <row r="302" spans="1:30" ht="15" x14ac:dyDescent="0.25">
      <c r="A302" s="28" t="s">
        <v>242</v>
      </c>
      <c r="B302" s="51" t="s">
        <v>268</v>
      </c>
      <c r="C302" s="51" t="s">
        <v>267</v>
      </c>
      <c r="D302" s="238">
        <f t="shared" si="28"/>
        <v>0</v>
      </c>
      <c r="E302" s="86">
        <f>SUMIFS('BAZA DANYCH'!$AA:$AA,'BAZA DANYCH'!$U:$U,E$199,'BAZA DANYCH'!$K:$K,$C302,'BAZA DANYCH'!$A:$A,$A302,'BAZA DANYCH'!$F:$F,STATYSTYKI!$B302)</f>
        <v>0</v>
      </c>
      <c r="F302" s="86">
        <f>SUMIFS('BAZA DANYCH'!$AA:$AA,'BAZA DANYCH'!$U:$U,F$199,'BAZA DANYCH'!$K:$K,$C302,'BAZA DANYCH'!$A:$A,$A302,'BAZA DANYCH'!$F:$F,STATYSTYKI!$B302)</f>
        <v>0</v>
      </c>
      <c r="G302" s="86">
        <f>SUMIFS('BAZA DANYCH'!$AA:$AA,'BAZA DANYCH'!$U:$U,G$199,'BAZA DANYCH'!$K:$K,$C302,'BAZA DANYCH'!$A:$A,$A302,'BAZA DANYCH'!$F:$F,STATYSTYKI!$B302)</f>
        <v>0</v>
      </c>
      <c r="H302" s="86">
        <f>SUMIFS('BAZA DANYCH'!$AA:$AA,'BAZA DANYCH'!$U:$U,H$199,'BAZA DANYCH'!$K:$K,$C302,'BAZA DANYCH'!$A:$A,$A302,'BAZA DANYCH'!$F:$F,STATYSTYKI!$B302)</f>
        <v>0</v>
      </c>
      <c r="I302" s="86">
        <f>SUMIFS('BAZA DANYCH'!$AA:$AA,'BAZA DANYCH'!$U:$U,I$199,'BAZA DANYCH'!$K:$K,$C302,'BAZA DANYCH'!$A:$A,$A302,'BAZA DANYCH'!$F:$F,STATYSTYKI!$B302)</f>
        <v>0</v>
      </c>
      <c r="J302" s="86">
        <f>SUMIFS('BAZA DANYCH'!$AA:$AA,'BAZA DANYCH'!$U:$U,J$199,'BAZA DANYCH'!$K:$K,$C302,'BAZA DANYCH'!$A:$A,$A302,'BAZA DANYCH'!$F:$F,STATYSTYKI!$B302)</f>
        <v>0</v>
      </c>
      <c r="K302" s="86">
        <f>SUMIFS('BAZA DANYCH'!$AA:$AA,'BAZA DANYCH'!$U:$U,K$199,'BAZA DANYCH'!$K:$K,$C302,'BAZA DANYCH'!$A:$A,$A302,'BAZA DANYCH'!$F:$F,STATYSTYKI!$B302)</f>
        <v>0</v>
      </c>
      <c r="L302" s="86">
        <f>SUMIFS('BAZA DANYCH'!$AA:$AA,'BAZA DANYCH'!$U:$U,L$199,'BAZA DANYCH'!$K:$K,$C302,'BAZA DANYCH'!$A:$A,$A302,'BAZA DANYCH'!$F:$F,STATYSTYKI!$B302)</f>
        <v>0</v>
      </c>
      <c r="O302" s="107"/>
      <c r="P302" s="207"/>
      <c r="Q302" s="228"/>
      <c r="R302" s="207"/>
      <c r="S302" s="207"/>
      <c r="T302" s="107"/>
      <c r="U302" s="107"/>
      <c r="V302" s="107"/>
      <c r="W302" s="107"/>
      <c r="X302" s="229"/>
      <c r="Y302" s="229"/>
      <c r="Z302" s="229"/>
      <c r="AA302" s="229"/>
      <c r="AB302" s="229"/>
      <c r="AC302" s="229"/>
      <c r="AD302" s="107"/>
    </row>
    <row r="303" spans="1:30" ht="15" x14ac:dyDescent="0.25">
      <c r="A303" s="28" t="s">
        <v>242</v>
      </c>
      <c r="B303" s="51" t="s">
        <v>268</v>
      </c>
      <c r="C303" s="256" t="s">
        <v>209</v>
      </c>
      <c r="D303" s="238">
        <f t="shared" si="28"/>
        <v>18</v>
      </c>
      <c r="E303" s="86">
        <f>SUMIFS('BAZA DANYCH'!$AA:$AA,'BAZA DANYCH'!$U:$U,E$199,'BAZA DANYCH'!$K:$K,$C303,'BAZA DANYCH'!$A:$A,$A303,'BAZA DANYCH'!$F:$F,STATYSTYKI!$B303)</f>
        <v>0</v>
      </c>
      <c r="F303" s="86">
        <f>SUMIFS('BAZA DANYCH'!$AA:$AA,'BAZA DANYCH'!$U:$U,F$199,'BAZA DANYCH'!$K:$K,$C303,'BAZA DANYCH'!$A:$A,$A303,'BAZA DANYCH'!$F:$F,STATYSTYKI!$B303)</f>
        <v>0</v>
      </c>
      <c r="G303" s="86">
        <f>SUMIFS('BAZA DANYCH'!$AA:$AA,'BAZA DANYCH'!$U:$U,G$199,'BAZA DANYCH'!$K:$K,$C303,'BAZA DANYCH'!$A:$A,$A303,'BAZA DANYCH'!$F:$F,STATYSTYKI!$B303)</f>
        <v>0</v>
      </c>
      <c r="H303" s="86">
        <f>SUMIFS('BAZA DANYCH'!$AA:$AA,'BAZA DANYCH'!$U:$U,H$199,'BAZA DANYCH'!$K:$K,$C303,'BAZA DANYCH'!$A:$A,$A303,'BAZA DANYCH'!$F:$F,STATYSTYKI!$B303)</f>
        <v>0</v>
      </c>
      <c r="I303" s="86">
        <f>SUMIFS('BAZA DANYCH'!$AA:$AA,'BAZA DANYCH'!$U:$U,I$199,'BAZA DANYCH'!$K:$K,$C303,'BAZA DANYCH'!$A:$A,$A303,'BAZA DANYCH'!$F:$F,STATYSTYKI!$B303)</f>
        <v>0</v>
      </c>
      <c r="J303" s="86">
        <f>SUMIFS('BAZA DANYCH'!$AA:$AA,'BAZA DANYCH'!$U:$U,J$199,'BAZA DANYCH'!$K:$K,$C303,'BAZA DANYCH'!$A:$A,$A303,'BAZA DANYCH'!$F:$F,STATYSTYKI!$B303)</f>
        <v>0</v>
      </c>
      <c r="K303" s="86">
        <f>SUMIFS('BAZA DANYCH'!$AA:$AA,'BAZA DANYCH'!$U:$U,K$199,'BAZA DANYCH'!$K:$K,$C303,'BAZA DANYCH'!$A:$A,$A303,'BAZA DANYCH'!$F:$F,STATYSTYKI!$B303)</f>
        <v>0</v>
      </c>
      <c r="L303" s="86">
        <f>SUMIFS('BAZA DANYCH'!$AA:$AA,'BAZA DANYCH'!$U:$U,L$199,'BAZA DANYCH'!$K:$K,$C303,'BAZA DANYCH'!$A:$A,$A303,'BAZA DANYCH'!$F:$F,STATYSTYKI!$B303)</f>
        <v>18</v>
      </c>
      <c r="O303" s="107"/>
      <c r="P303" s="207"/>
      <c r="Q303" s="228"/>
      <c r="R303" s="207"/>
      <c r="S303" s="207"/>
      <c r="T303" s="107"/>
      <c r="U303" s="107"/>
      <c r="V303" s="107"/>
      <c r="W303" s="107"/>
      <c r="X303" s="229"/>
      <c r="Y303" s="229"/>
      <c r="Z303" s="229"/>
      <c r="AA303" s="229"/>
      <c r="AB303" s="229"/>
      <c r="AC303" s="229"/>
      <c r="AD303" s="107"/>
    </row>
    <row r="304" spans="1:30" ht="15" x14ac:dyDescent="0.25">
      <c r="A304" s="28" t="s">
        <v>242</v>
      </c>
      <c r="B304" s="51" t="s">
        <v>268</v>
      </c>
      <c r="C304" s="51" t="s">
        <v>274</v>
      </c>
      <c r="D304" s="238">
        <f t="shared" si="28"/>
        <v>10</v>
      </c>
      <c r="E304" s="86">
        <f>SUMIFS('BAZA DANYCH'!$AA:$AA,'BAZA DANYCH'!$U:$U,E$199,'BAZA DANYCH'!$K:$K,$C304,'BAZA DANYCH'!$A:$A,$A304,'BAZA DANYCH'!$F:$F,STATYSTYKI!$B304)</f>
        <v>0</v>
      </c>
      <c r="F304" s="86">
        <f>SUMIFS('BAZA DANYCH'!$AA:$AA,'BAZA DANYCH'!$U:$U,F$199,'BAZA DANYCH'!$K:$K,$C304,'BAZA DANYCH'!$A:$A,$A304,'BAZA DANYCH'!$F:$F,STATYSTYKI!$B304)</f>
        <v>10</v>
      </c>
      <c r="G304" s="86">
        <f>SUMIFS('BAZA DANYCH'!$AA:$AA,'BAZA DANYCH'!$U:$U,G$199,'BAZA DANYCH'!$K:$K,$C304,'BAZA DANYCH'!$A:$A,$A304,'BAZA DANYCH'!$F:$F,STATYSTYKI!$B304)</f>
        <v>0</v>
      </c>
      <c r="H304" s="86">
        <f>SUMIFS('BAZA DANYCH'!$AA:$AA,'BAZA DANYCH'!$U:$U,H$199,'BAZA DANYCH'!$K:$K,$C304,'BAZA DANYCH'!$A:$A,$A304,'BAZA DANYCH'!$F:$F,STATYSTYKI!$B304)</f>
        <v>0</v>
      </c>
      <c r="I304" s="86">
        <f>SUMIFS('BAZA DANYCH'!$AA:$AA,'BAZA DANYCH'!$U:$U,I$199,'BAZA DANYCH'!$K:$K,$C304,'BAZA DANYCH'!$A:$A,$A304,'BAZA DANYCH'!$F:$F,STATYSTYKI!$B304)</f>
        <v>0</v>
      </c>
      <c r="J304" s="86">
        <f>SUMIFS('BAZA DANYCH'!$AA:$AA,'BAZA DANYCH'!$U:$U,J$199,'BAZA DANYCH'!$K:$K,$C304,'BAZA DANYCH'!$A:$A,$A304,'BAZA DANYCH'!$F:$F,STATYSTYKI!$B304)</f>
        <v>0</v>
      </c>
      <c r="K304" s="86">
        <f>SUMIFS('BAZA DANYCH'!$AA:$AA,'BAZA DANYCH'!$U:$U,K$199,'BAZA DANYCH'!$K:$K,$C304,'BAZA DANYCH'!$A:$A,$A304,'BAZA DANYCH'!$F:$F,STATYSTYKI!$B304)</f>
        <v>0</v>
      </c>
      <c r="L304" s="86">
        <f>SUMIFS('BAZA DANYCH'!$AA:$AA,'BAZA DANYCH'!$U:$U,L$199,'BAZA DANYCH'!$K:$K,$C304,'BAZA DANYCH'!$A:$A,$A304,'BAZA DANYCH'!$F:$F,STATYSTYKI!$B304)</f>
        <v>0</v>
      </c>
      <c r="O304" s="107"/>
      <c r="P304" s="207"/>
      <c r="Q304" s="228"/>
      <c r="R304" s="207"/>
      <c r="S304" s="207"/>
      <c r="T304" s="107"/>
      <c r="U304" s="107"/>
      <c r="V304" s="107"/>
      <c r="W304" s="107"/>
      <c r="X304" s="229"/>
      <c r="Y304" s="229"/>
      <c r="Z304" s="229"/>
      <c r="AA304" s="229"/>
      <c r="AB304" s="229"/>
      <c r="AC304" s="229"/>
      <c r="AD304" s="107"/>
    </row>
    <row r="305" spans="1:30" ht="15" x14ac:dyDescent="0.25">
      <c r="A305" s="28" t="s">
        <v>242</v>
      </c>
      <c r="B305" s="51" t="s">
        <v>268</v>
      </c>
      <c r="C305" s="49" t="s">
        <v>253</v>
      </c>
      <c r="D305" s="238">
        <f t="shared" si="28"/>
        <v>50</v>
      </c>
      <c r="E305" s="86">
        <f>SUMIFS('BAZA DANYCH'!$AA:$AA,'BAZA DANYCH'!$U:$U,E$199,'BAZA DANYCH'!$K:$K,$C305,'BAZA DANYCH'!$A:$A,$A305,'BAZA DANYCH'!$F:$F,STATYSTYKI!$B305)</f>
        <v>0</v>
      </c>
      <c r="F305" s="86">
        <f>SUMIFS('BAZA DANYCH'!$AA:$AA,'BAZA DANYCH'!$U:$U,F$199,'BAZA DANYCH'!$K:$K,$C305,'BAZA DANYCH'!$A:$A,$A305,'BAZA DANYCH'!$F:$F,STATYSTYKI!$B305)</f>
        <v>0</v>
      </c>
      <c r="G305" s="86">
        <f>SUMIFS('BAZA DANYCH'!$AA:$AA,'BAZA DANYCH'!$U:$U,G$199,'BAZA DANYCH'!$K:$K,$C305,'BAZA DANYCH'!$A:$A,$A305,'BAZA DANYCH'!$F:$F,STATYSTYKI!$B305)</f>
        <v>0</v>
      </c>
      <c r="H305" s="86">
        <f>SUMIFS('BAZA DANYCH'!$AA:$AA,'BAZA DANYCH'!$U:$U,H$199,'BAZA DANYCH'!$K:$K,$C305,'BAZA DANYCH'!$A:$A,$A305,'BAZA DANYCH'!$F:$F,STATYSTYKI!$B305)</f>
        <v>0</v>
      </c>
      <c r="I305" s="86">
        <f>SUMIFS('BAZA DANYCH'!$AA:$AA,'BAZA DANYCH'!$U:$U,I$199,'BAZA DANYCH'!$K:$K,$C305,'BAZA DANYCH'!$A:$A,$A305,'BAZA DANYCH'!$F:$F,STATYSTYKI!$B305)</f>
        <v>50</v>
      </c>
      <c r="J305" s="86">
        <f>SUMIFS('BAZA DANYCH'!$AA:$AA,'BAZA DANYCH'!$U:$U,J$199,'BAZA DANYCH'!$K:$K,$C305,'BAZA DANYCH'!$A:$A,$A305,'BAZA DANYCH'!$F:$F,STATYSTYKI!$B305)</f>
        <v>0</v>
      </c>
      <c r="K305" s="86">
        <f>SUMIFS('BAZA DANYCH'!$AA:$AA,'BAZA DANYCH'!$U:$U,K$199,'BAZA DANYCH'!$K:$K,$C305,'BAZA DANYCH'!$A:$A,$A305,'BAZA DANYCH'!$F:$F,STATYSTYKI!$B305)</f>
        <v>0</v>
      </c>
      <c r="L305" s="86">
        <f>SUMIFS('BAZA DANYCH'!$AA:$AA,'BAZA DANYCH'!$U:$U,L$199,'BAZA DANYCH'!$K:$K,$C305,'BAZA DANYCH'!$A:$A,$A305,'BAZA DANYCH'!$F:$F,STATYSTYKI!$B305)</f>
        <v>0</v>
      </c>
      <c r="O305" s="107"/>
      <c r="P305" s="207"/>
      <c r="Q305" s="228"/>
      <c r="R305" s="207"/>
      <c r="S305" s="207"/>
      <c r="T305" s="107"/>
      <c r="U305" s="107"/>
      <c r="V305" s="107"/>
      <c r="W305" s="107"/>
      <c r="X305" s="229"/>
      <c r="Y305" s="229"/>
      <c r="Z305" s="229"/>
      <c r="AA305" s="229"/>
      <c r="AB305" s="229"/>
      <c r="AC305" s="229"/>
      <c r="AD305" s="107"/>
    </row>
    <row r="306" spans="1:30" ht="15" x14ac:dyDescent="0.25">
      <c r="A306" s="28" t="s">
        <v>242</v>
      </c>
      <c r="B306" s="51" t="s">
        <v>268</v>
      </c>
      <c r="C306" s="51" t="s">
        <v>261</v>
      </c>
      <c r="D306" s="238">
        <f t="shared" si="28"/>
        <v>28</v>
      </c>
      <c r="E306" s="86">
        <f>SUMIFS('BAZA DANYCH'!$AA:$AA,'BAZA DANYCH'!$U:$U,E$199,'BAZA DANYCH'!$K:$K,$C306,'BAZA DANYCH'!$A:$A,$A306,'BAZA DANYCH'!$F:$F,STATYSTYKI!$B306)</f>
        <v>0</v>
      </c>
      <c r="F306" s="86">
        <f>SUMIFS('BAZA DANYCH'!$AA:$AA,'BAZA DANYCH'!$U:$U,F$199,'BAZA DANYCH'!$K:$K,$C306,'BAZA DANYCH'!$A:$A,$A306,'BAZA DANYCH'!$F:$F,STATYSTYKI!$B306)</f>
        <v>0</v>
      </c>
      <c r="G306" s="86">
        <f>SUMIFS('BAZA DANYCH'!$AA:$AA,'BAZA DANYCH'!$U:$U,G$199,'BAZA DANYCH'!$K:$K,$C306,'BAZA DANYCH'!$A:$A,$A306,'BAZA DANYCH'!$F:$F,STATYSTYKI!$B306)</f>
        <v>0</v>
      </c>
      <c r="H306" s="86">
        <f>SUMIFS('BAZA DANYCH'!$AA:$AA,'BAZA DANYCH'!$U:$U,H$199,'BAZA DANYCH'!$K:$K,$C306,'BAZA DANYCH'!$A:$A,$A306,'BAZA DANYCH'!$F:$F,STATYSTYKI!$B306)</f>
        <v>0</v>
      </c>
      <c r="I306" s="86">
        <f>SUMIFS('BAZA DANYCH'!$AA:$AA,'BAZA DANYCH'!$U:$U,I$199,'BAZA DANYCH'!$K:$K,$C306,'BAZA DANYCH'!$A:$A,$A306,'BAZA DANYCH'!$F:$F,STATYSTYKI!$B306)</f>
        <v>0</v>
      </c>
      <c r="J306" s="86">
        <f>SUMIFS('BAZA DANYCH'!$AA:$AA,'BAZA DANYCH'!$U:$U,J$199,'BAZA DANYCH'!$K:$K,$C306,'BAZA DANYCH'!$A:$A,$A306,'BAZA DANYCH'!$F:$F,STATYSTYKI!$B306)</f>
        <v>0</v>
      </c>
      <c r="K306" s="86">
        <f>SUMIFS('BAZA DANYCH'!$AA:$AA,'BAZA DANYCH'!$U:$U,K$199,'BAZA DANYCH'!$K:$K,$C306,'BAZA DANYCH'!$A:$A,$A306,'BAZA DANYCH'!$F:$F,STATYSTYKI!$B306)</f>
        <v>28</v>
      </c>
      <c r="L306" s="86">
        <f>SUMIFS('BAZA DANYCH'!$AA:$AA,'BAZA DANYCH'!$U:$U,L$199,'BAZA DANYCH'!$K:$K,$C306,'BAZA DANYCH'!$A:$A,$A306,'BAZA DANYCH'!$F:$F,STATYSTYKI!$B306)</f>
        <v>0</v>
      </c>
      <c r="O306" s="107"/>
      <c r="P306" s="207"/>
      <c r="Q306" s="228"/>
      <c r="R306" s="207"/>
      <c r="S306" s="207"/>
      <c r="T306" s="107"/>
      <c r="U306" s="107"/>
      <c r="V306" s="107"/>
      <c r="W306" s="107"/>
      <c r="X306" s="229"/>
      <c r="Y306" s="229"/>
      <c r="Z306" s="229"/>
      <c r="AA306" s="229"/>
      <c r="AB306" s="229"/>
      <c r="AC306" s="229"/>
      <c r="AD306" s="107"/>
    </row>
    <row r="307" spans="1:30" ht="15" x14ac:dyDescent="0.25">
      <c r="A307" s="28" t="s">
        <v>275</v>
      </c>
      <c r="B307" s="51" t="s">
        <v>276</v>
      </c>
      <c r="C307" s="254" t="s">
        <v>137</v>
      </c>
      <c r="D307" s="238">
        <f t="shared" si="28"/>
        <v>56</v>
      </c>
      <c r="E307" s="86">
        <f>SUMIFS('BAZA DANYCH'!$AA:$AA,'BAZA DANYCH'!$U:$U,E$199,'BAZA DANYCH'!$K:$K,$C307,'BAZA DANYCH'!$A:$A,$A307,'BAZA DANYCH'!$F:$F,STATYSTYKI!$B307)</f>
        <v>16</v>
      </c>
      <c r="F307" s="86">
        <f>SUMIFS('BAZA DANYCH'!$AA:$AA,'BAZA DANYCH'!$U:$U,F$199,'BAZA DANYCH'!$K:$K,$C307,'BAZA DANYCH'!$A:$A,$A307,'BAZA DANYCH'!$F:$F,STATYSTYKI!$B307)</f>
        <v>6</v>
      </c>
      <c r="G307" s="86">
        <f>SUMIFS('BAZA DANYCH'!$AA:$AA,'BAZA DANYCH'!$U:$U,G$199,'BAZA DANYCH'!$K:$K,$C307,'BAZA DANYCH'!$A:$A,$A307,'BAZA DANYCH'!$F:$F,STATYSTYKI!$B307)</f>
        <v>0</v>
      </c>
      <c r="H307" s="86">
        <f>SUMIFS('BAZA DANYCH'!$AA:$AA,'BAZA DANYCH'!$U:$U,H$199,'BAZA DANYCH'!$K:$K,$C307,'BAZA DANYCH'!$A:$A,$A307,'BAZA DANYCH'!$F:$F,STATYSTYKI!$B307)</f>
        <v>0</v>
      </c>
      <c r="I307" s="86">
        <f>SUMIFS('BAZA DANYCH'!$AA:$AA,'BAZA DANYCH'!$U:$U,I$199,'BAZA DANYCH'!$K:$K,$C307,'BAZA DANYCH'!$A:$A,$A307,'BAZA DANYCH'!$F:$F,STATYSTYKI!$B307)</f>
        <v>0</v>
      </c>
      <c r="J307" s="86">
        <f>SUMIFS('BAZA DANYCH'!$AA:$AA,'BAZA DANYCH'!$U:$U,J$199,'BAZA DANYCH'!$K:$K,$C307,'BAZA DANYCH'!$A:$A,$A307,'BAZA DANYCH'!$F:$F,STATYSTYKI!$B307)</f>
        <v>28</v>
      </c>
      <c r="K307" s="86">
        <f>SUMIFS('BAZA DANYCH'!$AA:$AA,'BAZA DANYCH'!$U:$U,K$199,'BAZA DANYCH'!$K:$K,$C307,'BAZA DANYCH'!$A:$A,$A307,'BAZA DANYCH'!$F:$F,STATYSTYKI!$B307)</f>
        <v>0</v>
      </c>
      <c r="L307" s="86">
        <f>SUMIFS('BAZA DANYCH'!$AA:$AA,'BAZA DANYCH'!$U:$U,L$199,'BAZA DANYCH'!$K:$K,$C307,'BAZA DANYCH'!$A:$A,$A307,'BAZA DANYCH'!$F:$F,STATYSTYKI!$B307)</f>
        <v>6</v>
      </c>
      <c r="O307" s="107"/>
      <c r="P307" s="207"/>
      <c r="Q307" s="228"/>
      <c r="R307" s="207"/>
      <c r="S307" s="207"/>
      <c r="T307" s="107"/>
      <c r="U307" s="107"/>
      <c r="V307" s="107"/>
      <c r="W307" s="107"/>
      <c r="X307" s="229"/>
      <c r="Y307" s="229"/>
      <c r="Z307" s="229"/>
      <c r="AA307" s="229"/>
      <c r="AB307" s="229"/>
      <c r="AC307" s="229"/>
      <c r="AD307" s="107"/>
    </row>
    <row r="308" spans="1:30" ht="15" x14ac:dyDescent="0.25">
      <c r="A308" s="28" t="s">
        <v>275</v>
      </c>
      <c r="B308" s="51" t="s">
        <v>276</v>
      </c>
      <c r="C308" s="51" t="s">
        <v>260</v>
      </c>
      <c r="D308" s="238">
        <f t="shared" si="28"/>
        <v>136</v>
      </c>
      <c r="E308" s="86">
        <f>SUMIFS('BAZA DANYCH'!$AA:$AA,'BAZA DANYCH'!$U:$U,E$199,'BAZA DANYCH'!$K:$K,$C308,'BAZA DANYCH'!$A:$A,$A308,'BAZA DANYCH'!$F:$F,STATYSTYKI!$B308)</f>
        <v>50</v>
      </c>
      <c r="F308" s="86">
        <f>SUMIFS('BAZA DANYCH'!$AA:$AA,'BAZA DANYCH'!$U:$U,F$199,'BAZA DANYCH'!$K:$K,$C308,'BAZA DANYCH'!$A:$A,$A308,'BAZA DANYCH'!$F:$F,STATYSTYKI!$B308)</f>
        <v>0</v>
      </c>
      <c r="G308" s="86">
        <f>SUMIFS('BAZA DANYCH'!$AA:$AA,'BAZA DANYCH'!$U:$U,G$199,'BAZA DANYCH'!$K:$K,$C308,'BAZA DANYCH'!$A:$A,$A308,'BAZA DANYCH'!$F:$F,STATYSTYKI!$B308)</f>
        <v>0</v>
      </c>
      <c r="H308" s="86">
        <f>SUMIFS('BAZA DANYCH'!$AA:$AA,'BAZA DANYCH'!$U:$U,H$199,'BAZA DANYCH'!$K:$K,$C308,'BAZA DANYCH'!$A:$A,$A308,'BAZA DANYCH'!$F:$F,STATYSTYKI!$B308)</f>
        <v>0</v>
      </c>
      <c r="I308" s="86">
        <f>SUMIFS('BAZA DANYCH'!$AA:$AA,'BAZA DANYCH'!$U:$U,I$199,'BAZA DANYCH'!$K:$K,$C308,'BAZA DANYCH'!$A:$A,$A308,'BAZA DANYCH'!$F:$F,STATYSTYKI!$B308)</f>
        <v>0</v>
      </c>
      <c r="J308" s="86">
        <f>SUMIFS('BAZA DANYCH'!$AA:$AA,'BAZA DANYCH'!$U:$U,J$199,'BAZA DANYCH'!$K:$K,$C308,'BAZA DANYCH'!$A:$A,$A308,'BAZA DANYCH'!$F:$F,STATYSTYKI!$B308)</f>
        <v>8</v>
      </c>
      <c r="K308" s="86">
        <f>SUMIFS('BAZA DANYCH'!$AA:$AA,'BAZA DANYCH'!$U:$U,K$199,'BAZA DANYCH'!$K:$K,$C308,'BAZA DANYCH'!$A:$A,$A308,'BAZA DANYCH'!$F:$F,STATYSTYKI!$B308)</f>
        <v>78</v>
      </c>
      <c r="L308" s="86">
        <f>SUMIFS('BAZA DANYCH'!$AA:$AA,'BAZA DANYCH'!$U:$U,L$199,'BAZA DANYCH'!$K:$K,$C308,'BAZA DANYCH'!$A:$A,$A308,'BAZA DANYCH'!$F:$F,STATYSTYKI!$B308)</f>
        <v>0</v>
      </c>
      <c r="O308" s="107"/>
      <c r="P308" s="207"/>
      <c r="Q308" s="228"/>
      <c r="R308" s="207"/>
      <c r="S308" s="207"/>
      <c r="T308" s="107"/>
      <c r="U308" s="107"/>
      <c r="V308" s="107"/>
      <c r="W308" s="107"/>
      <c r="X308" s="229"/>
      <c r="Y308" s="229"/>
      <c r="Z308" s="229"/>
      <c r="AA308" s="229"/>
      <c r="AB308" s="229"/>
      <c r="AC308" s="229"/>
      <c r="AD308" s="107"/>
    </row>
    <row r="309" spans="1:30" ht="15" x14ac:dyDescent="0.25">
      <c r="A309" s="28" t="s">
        <v>275</v>
      </c>
      <c r="B309" s="51" t="s">
        <v>276</v>
      </c>
      <c r="C309" s="51" t="s">
        <v>277</v>
      </c>
      <c r="D309" s="238">
        <f t="shared" si="28"/>
        <v>28</v>
      </c>
      <c r="E309" s="86">
        <f>SUMIFS('BAZA DANYCH'!$AA:$AA,'BAZA DANYCH'!$U:$U,E$199,'BAZA DANYCH'!$K:$K,$C309,'BAZA DANYCH'!$A:$A,$A309,'BAZA DANYCH'!$F:$F,STATYSTYKI!$B309)</f>
        <v>28</v>
      </c>
      <c r="F309" s="86">
        <f>SUMIFS('BAZA DANYCH'!$AA:$AA,'BAZA DANYCH'!$U:$U,F$199,'BAZA DANYCH'!$K:$K,$C309,'BAZA DANYCH'!$A:$A,$A309,'BAZA DANYCH'!$F:$F,STATYSTYKI!$B309)</f>
        <v>0</v>
      </c>
      <c r="G309" s="86">
        <f>SUMIFS('BAZA DANYCH'!$AA:$AA,'BAZA DANYCH'!$U:$U,G$199,'BAZA DANYCH'!$K:$K,$C309,'BAZA DANYCH'!$A:$A,$A309,'BAZA DANYCH'!$F:$F,STATYSTYKI!$B309)</f>
        <v>0</v>
      </c>
      <c r="H309" s="86">
        <f>SUMIFS('BAZA DANYCH'!$AA:$AA,'BAZA DANYCH'!$U:$U,H$199,'BAZA DANYCH'!$K:$K,$C309,'BAZA DANYCH'!$A:$A,$A309,'BAZA DANYCH'!$F:$F,STATYSTYKI!$B309)</f>
        <v>0</v>
      </c>
      <c r="I309" s="86">
        <f>SUMIFS('BAZA DANYCH'!$AA:$AA,'BAZA DANYCH'!$U:$U,I$199,'BAZA DANYCH'!$K:$K,$C309,'BAZA DANYCH'!$A:$A,$A309,'BAZA DANYCH'!$F:$F,STATYSTYKI!$B309)</f>
        <v>0</v>
      </c>
      <c r="J309" s="86">
        <f>SUMIFS('BAZA DANYCH'!$AA:$AA,'BAZA DANYCH'!$U:$U,J$199,'BAZA DANYCH'!$K:$K,$C309,'BAZA DANYCH'!$A:$A,$A309,'BAZA DANYCH'!$F:$F,STATYSTYKI!$B309)</f>
        <v>0</v>
      </c>
      <c r="K309" s="86">
        <f>SUMIFS('BAZA DANYCH'!$AA:$AA,'BAZA DANYCH'!$U:$U,K$199,'BAZA DANYCH'!$K:$K,$C309,'BAZA DANYCH'!$A:$A,$A309,'BAZA DANYCH'!$F:$F,STATYSTYKI!$B309)</f>
        <v>0</v>
      </c>
      <c r="L309" s="86">
        <f>SUMIFS('BAZA DANYCH'!$AA:$AA,'BAZA DANYCH'!$U:$U,L$199,'BAZA DANYCH'!$K:$K,$C309,'BAZA DANYCH'!$A:$A,$A309,'BAZA DANYCH'!$F:$F,STATYSTYKI!$B309)</f>
        <v>0</v>
      </c>
      <c r="O309" s="107"/>
      <c r="P309" s="207"/>
      <c r="Q309" s="228"/>
      <c r="R309" s="207"/>
      <c r="S309" s="207"/>
      <c r="T309" s="107"/>
      <c r="U309" s="107"/>
      <c r="V309" s="107"/>
      <c r="W309" s="107"/>
      <c r="X309" s="229"/>
      <c r="Y309" s="229"/>
      <c r="Z309" s="229"/>
      <c r="AA309" s="229"/>
      <c r="AB309" s="229"/>
      <c r="AC309" s="229"/>
      <c r="AD309" s="107"/>
    </row>
    <row r="310" spans="1:30" ht="15" x14ac:dyDescent="0.25">
      <c r="A310" s="28" t="s">
        <v>275</v>
      </c>
      <c r="B310" s="51" t="s">
        <v>276</v>
      </c>
      <c r="C310" s="51" t="s">
        <v>278</v>
      </c>
      <c r="D310" s="238">
        <f t="shared" si="28"/>
        <v>28</v>
      </c>
      <c r="E310" s="86">
        <f>SUMIFS('BAZA DANYCH'!$AA:$AA,'BAZA DANYCH'!$U:$U,E$199,'BAZA DANYCH'!$K:$K,$C310,'BAZA DANYCH'!$A:$A,$A310,'BAZA DANYCH'!$F:$F,STATYSTYKI!$B310)</f>
        <v>28</v>
      </c>
      <c r="F310" s="86">
        <f>SUMIFS('BAZA DANYCH'!$AA:$AA,'BAZA DANYCH'!$U:$U,F$199,'BAZA DANYCH'!$K:$K,$C310,'BAZA DANYCH'!$A:$A,$A310,'BAZA DANYCH'!$F:$F,STATYSTYKI!$B310)</f>
        <v>0</v>
      </c>
      <c r="G310" s="86">
        <f>SUMIFS('BAZA DANYCH'!$AA:$AA,'BAZA DANYCH'!$U:$U,G$199,'BAZA DANYCH'!$K:$K,$C310,'BAZA DANYCH'!$A:$A,$A310,'BAZA DANYCH'!$F:$F,STATYSTYKI!$B310)</f>
        <v>0</v>
      </c>
      <c r="H310" s="86">
        <f>SUMIFS('BAZA DANYCH'!$AA:$AA,'BAZA DANYCH'!$U:$U,H$199,'BAZA DANYCH'!$K:$K,$C310,'BAZA DANYCH'!$A:$A,$A310,'BAZA DANYCH'!$F:$F,STATYSTYKI!$B310)</f>
        <v>0</v>
      </c>
      <c r="I310" s="86">
        <f>SUMIFS('BAZA DANYCH'!$AA:$AA,'BAZA DANYCH'!$U:$U,I$199,'BAZA DANYCH'!$K:$K,$C310,'BAZA DANYCH'!$A:$A,$A310,'BAZA DANYCH'!$F:$F,STATYSTYKI!$B310)</f>
        <v>0</v>
      </c>
      <c r="J310" s="86">
        <f>SUMIFS('BAZA DANYCH'!$AA:$AA,'BAZA DANYCH'!$U:$U,J$199,'BAZA DANYCH'!$K:$K,$C310,'BAZA DANYCH'!$A:$A,$A310,'BAZA DANYCH'!$F:$F,STATYSTYKI!$B310)</f>
        <v>0</v>
      </c>
      <c r="K310" s="86">
        <f>SUMIFS('BAZA DANYCH'!$AA:$AA,'BAZA DANYCH'!$U:$U,K$199,'BAZA DANYCH'!$K:$K,$C310,'BAZA DANYCH'!$A:$A,$A310,'BAZA DANYCH'!$F:$F,STATYSTYKI!$B310)</f>
        <v>0</v>
      </c>
      <c r="L310" s="86">
        <f>SUMIFS('BAZA DANYCH'!$AA:$AA,'BAZA DANYCH'!$U:$U,L$199,'BAZA DANYCH'!$K:$K,$C310,'BAZA DANYCH'!$A:$A,$A310,'BAZA DANYCH'!$F:$F,STATYSTYKI!$B310)</f>
        <v>0</v>
      </c>
      <c r="O310" s="107"/>
      <c r="P310" s="207"/>
      <c r="Q310" s="228"/>
      <c r="R310" s="207"/>
      <c r="S310" s="207"/>
      <c r="T310" s="107"/>
      <c r="U310" s="107"/>
      <c r="V310" s="107"/>
      <c r="W310" s="107"/>
      <c r="X310" s="229"/>
      <c r="Y310" s="229"/>
      <c r="Z310" s="229"/>
      <c r="AA310" s="229"/>
      <c r="AB310" s="229"/>
      <c r="AC310" s="229"/>
      <c r="AD310" s="107"/>
    </row>
    <row r="311" spans="1:30" ht="15" x14ac:dyDescent="0.25">
      <c r="A311" s="28" t="s">
        <v>275</v>
      </c>
      <c r="B311" s="51" t="s">
        <v>276</v>
      </c>
      <c r="C311" s="255" t="s">
        <v>123</v>
      </c>
      <c r="D311" s="238">
        <f t="shared" si="28"/>
        <v>217</v>
      </c>
      <c r="E311" s="86">
        <f>SUMIFS('BAZA DANYCH'!$AA:$AA,'BAZA DANYCH'!$U:$U,E$199,'BAZA DANYCH'!$K:$K,$C311,'BAZA DANYCH'!$A:$A,$A311,'BAZA DANYCH'!$F:$F,STATYSTYKI!$B311)</f>
        <v>86</v>
      </c>
      <c r="F311" s="86">
        <f>SUMIFS('BAZA DANYCH'!$AA:$AA,'BAZA DANYCH'!$U:$U,F$199,'BAZA DANYCH'!$K:$K,$C311,'BAZA DANYCH'!$A:$A,$A311,'BAZA DANYCH'!$F:$F,STATYSTYKI!$B311)</f>
        <v>10</v>
      </c>
      <c r="G311" s="86">
        <f>SUMIFS('BAZA DANYCH'!$AA:$AA,'BAZA DANYCH'!$U:$U,G$199,'BAZA DANYCH'!$K:$K,$C311,'BAZA DANYCH'!$A:$A,$A311,'BAZA DANYCH'!$F:$F,STATYSTYKI!$B311)</f>
        <v>0</v>
      </c>
      <c r="H311" s="86">
        <f>SUMIFS('BAZA DANYCH'!$AA:$AA,'BAZA DANYCH'!$U:$U,H$199,'BAZA DANYCH'!$K:$K,$C311,'BAZA DANYCH'!$A:$A,$A311,'BAZA DANYCH'!$F:$F,STATYSTYKI!$B311)</f>
        <v>0</v>
      </c>
      <c r="I311" s="86">
        <f>SUMIFS('BAZA DANYCH'!$AA:$AA,'BAZA DANYCH'!$U:$U,I$199,'BAZA DANYCH'!$K:$K,$C311,'BAZA DANYCH'!$A:$A,$A311,'BAZA DANYCH'!$F:$F,STATYSTYKI!$B311)</f>
        <v>83</v>
      </c>
      <c r="J311" s="86">
        <f>SUMIFS('BAZA DANYCH'!$AA:$AA,'BAZA DANYCH'!$U:$U,J$199,'BAZA DANYCH'!$K:$K,$C311,'BAZA DANYCH'!$A:$A,$A311,'BAZA DANYCH'!$F:$F,STATYSTYKI!$B311)</f>
        <v>38</v>
      </c>
      <c r="K311" s="86">
        <f>SUMIFS('BAZA DANYCH'!$AA:$AA,'BAZA DANYCH'!$U:$U,K$199,'BAZA DANYCH'!$K:$K,$C311,'BAZA DANYCH'!$A:$A,$A311,'BAZA DANYCH'!$F:$F,STATYSTYKI!$B311)</f>
        <v>0</v>
      </c>
      <c r="L311" s="86">
        <f>SUMIFS('BAZA DANYCH'!$AA:$AA,'BAZA DANYCH'!$U:$U,L$199,'BAZA DANYCH'!$K:$K,$C311,'BAZA DANYCH'!$A:$A,$A311,'BAZA DANYCH'!$F:$F,STATYSTYKI!$B311)</f>
        <v>0</v>
      </c>
      <c r="O311" s="107"/>
      <c r="P311" s="207"/>
      <c r="Q311" s="228"/>
      <c r="R311" s="207"/>
      <c r="S311" s="207"/>
      <c r="T311" s="107"/>
      <c r="U311" s="107"/>
      <c r="V311" s="107"/>
      <c r="W311" s="107"/>
      <c r="X311" s="229"/>
      <c r="Y311" s="229"/>
      <c r="Z311" s="229"/>
      <c r="AA311" s="229"/>
      <c r="AB311" s="229"/>
      <c r="AC311" s="229"/>
      <c r="AD311" s="107"/>
    </row>
    <row r="312" spans="1:30" ht="15" x14ac:dyDescent="0.25">
      <c r="A312" s="28" t="s">
        <v>275</v>
      </c>
      <c r="B312" s="51" t="s">
        <v>276</v>
      </c>
      <c r="C312" s="51" t="s">
        <v>280</v>
      </c>
      <c r="D312" s="238">
        <f t="shared" si="28"/>
        <v>10</v>
      </c>
      <c r="E312" s="86">
        <f>SUMIFS('BAZA DANYCH'!$AA:$AA,'BAZA DANYCH'!$U:$U,E$199,'BAZA DANYCH'!$K:$K,$C312,'BAZA DANYCH'!$A:$A,$A312,'BAZA DANYCH'!$F:$F,STATYSTYKI!$B312)</f>
        <v>10</v>
      </c>
      <c r="F312" s="86">
        <f>SUMIFS('BAZA DANYCH'!$AA:$AA,'BAZA DANYCH'!$U:$U,F$199,'BAZA DANYCH'!$K:$K,$C312,'BAZA DANYCH'!$A:$A,$A312,'BAZA DANYCH'!$F:$F,STATYSTYKI!$B312)</f>
        <v>0</v>
      </c>
      <c r="G312" s="86">
        <f>SUMIFS('BAZA DANYCH'!$AA:$AA,'BAZA DANYCH'!$U:$U,G$199,'BAZA DANYCH'!$K:$K,$C312,'BAZA DANYCH'!$A:$A,$A312,'BAZA DANYCH'!$F:$F,STATYSTYKI!$B312)</f>
        <v>0</v>
      </c>
      <c r="H312" s="86">
        <f>SUMIFS('BAZA DANYCH'!$AA:$AA,'BAZA DANYCH'!$U:$U,H$199,'BAZA DANYCH'!$K:$K,$C312,'BAZA DANYCH'!$A:$A,$A312,'BAZA DANYCH'!$F:$F,STATYSTYKI!$B312)</f>
        <v>0</v>
      </c>
      <c r="I312" s="86">
        <f>SUMIFS('BAZA DANYCH'!$AA:$AA,'BAZA DANYCH'!$U:$U,I$199,'BAZA DANYCH'!$K:$K,$C312,'BAZA DANYCH'!$A:$A,$A312,'BAZA DANYCH'!$F:$F,STATYSTYKI!$B312)</f>
        <v>0</v>
      </c>
      <c r="J312" s="86">
        <f>SUMIFS('BAZA DANYCH'!$AA:$AA,'BAZA DANYCH'!$U:$U,J$199,'BAZA DANYCH'!$K:$K,$C312,'BAZA DANYCH'!$A:$A,$A312,'BAZA DANYCH'!$F:$F,STATYSTYKI!$B312)</f>
        <v>0</v>
      </c>
      <c r="K312" s="86">
        <f>SUMIFS('BAZA DANYCH'!$AA:$AA,'BAZA DANYCH'!$U:$U,K$199,'BAZA DANYCH'!$K:$K,$C312,'BAZA DANYCH'!$A:$A,$A312,'BAZA DANYCH'!$F:$F,STATYSTYKI!$B312)</f>
        <v>0</v>
      </c>
      <c r="L312" s="86">
        <f>SUMIFS('BAZA DANYCH'!$AA:$AA,'BAZA DANYCH'!$U:$U,L$199,'BAZA DANYCH'!$K:$K,$C312,'BAZA DANYCH'!$A:$A,$A312,'BAZA DANYCH'!$F:$F,STATYSTYKI!$B312)</f>
        <v>0</v>
      </c>
      <c r="O312" s="107"/>
      <c r="P312" s="207"/>
      <c r="Q312" s="228"/>
      <c r="R312" s="207"/>
      <c r="S312" s="207"/>
      <c r="T312" s="107"/>
      <c r="U312" s="107"/>
      <c r="V312" s="107"/>
      <c r="W312" s="107"/>
      <c r="X312" s="229"/>
      <c r="Y312" s="229"/>
      <c r="Z312" s="229"/>
      <c r="AA312" s="229"/>
      <c r="AB312" s="229"/>
      <c r="AC312" s="229"/>
      <c r="AD312" s="107"/>
    </row>
    <row r="313" spans="1:30" ht="15" x14ac:dyDescent="0.25">
      <c r="A313" s="28" t="s">
        <v>275</v>
      </c>
      <c r="B313" s="51" t="s">
        <v>276</v>
      </c>
      <c r="C313" s="254" t="s">
        <v>158</v>
      </c>
      <c r="D313" s="238">
        <f t="shared" si="28"/>
        <v>628</v>
      </c>
      <c r="E313" s="86">
        <f>SUMIFS('BAZA DANYCH'!$AA:$AA,'BAZA DANYCH'!$U:$U,E$199,'BAZA DANYCH'!$K:$K,$C313,'BAZA DANYCH'!$A:$A,$A313,'BAZA DANYCH'!$F:$F,STATYSTYKI!$B313)</f>
        <v>20</v>
      </c>
      <c r="F313" s="86">
        <f>SUMIFS('BAZA DANYCH'!$AA:$AA,'BAZA DANYCH'!$U:$U,F$199,'BAZA DANYCH'!$K:$K,$C313,'BAZA DANYCH'!$A:$A,$A313,'BAZA DANYCH'!$F:$F,STATYSTYKI!$B313)</f>
        <v>78</v>
      </c>
      <c r="G313" s="86">
        <f>SUMIFS('BAZA DANYCH'!$AA:$AA,'BAZA DANYCH'!$U:$U,G$199,'BAZA DANYCH'!$K:$K,$C313,'BAZA DANYCH'!$A:$A,$A313,'BAZA DANYCH'!$F:$F,STATYSTYKI!$B313)</f>
        <v>36</v>
      </c>
      <c r="H313" s="86">
        <f>SUMIFS('BAZA DANYCH'!$AA:$AA,'BAZA DANYCH'!$U:$U,H$199,'BAZA DANYCH'!$K:$K,$C313,'BAZA DANYCH'!$A:$A,$A313,'BAZA DANYCH'!$F:$F,STATYSTYKI!$B313)</f>
        <v>32</v>
      </c>
      <c r="I313" s="86">
        <f>SUMIFS('BAZA DANYCH'!$AA:$AA,'BAZA DANYCH'!$U:$U,I$199,'BAZA DANYCH'!$K:$K,$C313,'BAZA DANYCH'!$A:$A,$A313,'BAZA DANYCH'!$F:$F,STATYSTYKI!$B313)</f>
        <v>10</v>
      </c>
      <c r="J313" s="86">
        <f>SUMIFS('BAZA DANYCH'!$AA:$AA,'BAZA DANYCH'!$U:$U,J$199,'BAZA DANYCH'!$K:$K,$C313,'BAZA DANYCH'!$A:$A,$A313,'BAZA DANYCH'!$F:$F,STATYSTYKI!$B313)</f>
        <v>136</v>
      </c>
      <c r="K313" s="86">
        <f>SUMIFS('BAZA DANYCH'!$AA:$AA,'BAZA DANYCH'!$U:$U,K$199,'BAZA DANYCH'!$K:$K,$C313,'BAZA DANYCH'!$A:$A,$A313,'BAZA DANYCH'!$F:$F,STATYSTYKI!$B313)</f>
        <v>164</v>
      </c>
      <c r="L313" s="86">
        <f>SUMIFS('BAZA DANYCH'!$AA:$AA,'BAZA DANYCH'!$U:$U,L$199,'BAZA DANYCH'!$K:$K,$C313,'BAZA DANYCH'!$A:$A,$A313,'BAZA DANYCH'!$F:$F,STATYSTYKI!$B313)</f>
        <v>152</v>
      </c>
      <c r="O313" s="107"/>
      <c r="P313" s="207"/>
      <c r="Q313" s="228"/>
      <c r="R313" s="207"/>
      <c r="S313" s="207"/>
      <c r="T313" s="107"/>
      <c r="U313" s="107"/>
      <c r="V313" s="107"/>
      <c r="W313" s="107"/>
      <c r="X313" s="229"/>
      <c r="Y313" s="229"/>
      <c r="Z313" s="229"/>
      <c r="AA313" s="229"/>
      <c r="AB313" s="229"/>
      <c r="AC313" s="229"/>
      <c r="AD313" s="107"/>
    </row>
    <row r="314" spans="1:30" ht="15" x14ac:dyDescent="0.25">
      <c r="A314" s="28" t="s">
        <v>275</v>
      </c>
      <c r="B314" s="51" t="s">
        <v>276</v>
      </c>
      <c r="C314" s="51" t="s">
        <v>240</v>
      </c>
      <c r="D314" s="238">
        <f t="shared" si="28"/>
        <v>272</v>
      </c>
      <c r="E314" s="86">
        <f>SUMIFS('BAZA DANYCH'!$AA:$AA,'BAZA DANYCH'!$U:$U,E$199,'BAZA DANYCH'!$K:$K,$C314,'BAZA DANYCH'!$A:$A,$A314,'BAZA DANYCH'!$F:$F,STATYSTYKI!$B314)</f>
        <v>28</v>
      </c>
      <c r="F314" s="86">
        <f>SUMIFS('BAZA DANYCH'!$AA:$AA,'BAZA DANYCH'!$U:$U,F$199,'BAZA DANYCH'!$K:$K,$C314,'BAZA DANYCH'!$A:$A,$A314,'BAZA DANYCH'!$F:$F,STATYSTYKI!$B314)</f>
        <v>28</v>
      </c>
      <c r="G314" s="86">
        <f>SUMIFS('BAZA DANYCH'!$AA:$AA,'BAZA DANYCH'!$U:$U,G$199,'BAZA DANYCH'!$K:$K,$C314,'BAZA DANYCH'!$A:$A,$A314,'BAZA DANYCH'!$F:$F,STATYSTYKI!$B314)</f>
        <v>28</v>
      </c>
      <c r="H314" s="86">
        <f>SUMIFS('BAZA DANYCH'!$AA:$AA,'BAZA DANYCH'!$U:$U,H$199,'BAZA DANYCH'!$K:$K,$C314,'BAZA DANYCH'!$A:$A,$A314,'BAZA DANYCH'!$F:$F,STATYSTYKI!$B314)</f>
        <v>0</v>
      </c>
      <c r="I314" s="86">
        <f>SUMIFS('BAZA DANYCH'!$AA:$AA,'BAZA DANYCH'!$U:$U,I$199,'BAZA DANYCH'!$K:$K,$C314,'BAZA DANYCH'!$A:$A,$A314,'BAZA DANYCH'!$F:$F,STATYSTYKI!$B314)</f>
        <v>170</v>
      </c>
      <c r="J314" s="86">
        <f>SUMIFS('BAZA DANYCH'!$AA:$AA,'BAZA DANYCH'!$U:$U,J$199,'BAZA DANYCH'!$K:$K,$C314,'BAZA DANYCH'!$A:$A,$A314,'BAZA DANYCH'!$F:$F,STATYSTYKI!$B314)</f>
        <v>18</v>
      </c>
      <c r="K314" s="86">
        <f>SUMIFS('BAZA DANYCH'!$AA:$AA,'BAZA DANYCH'!$U:$U,K$199,'BAZA DANYCH'!$K:$K,$C314,'BAZA DANYCH'!$A:$A,$A314,'BAZA DANYCH'!$F:$F,STATYSTYKI!$B314)</f>
        <v>0</v>
      </c>
      <c r="L314" s="86">
        <f>SUMIFS('BAZA DANYCH'!$AA:$AA,'BAZA DANYCH'!$U:$U,L$199,'BAZA DANYCH'!$K:$K,$C314,'BAZA DANYCH'!$A:$A,$A314,'BAZA DANYCH'!$F:$F,STATYSTYKI!$B314)</f>
        <v>0</v>
      </c>
      <c r="O314" s="107"/>
      <c r="P314" s="207"/>
      <c r="Q314" s="228"/>
      <c r="R314" s="207"/>
      <c r="S314" s="207"/>
      <c r="T314" s="107"/>
      <c r="U314" s="107"/>
      <c r="V314" s="107"/>
      <c r="W314" s="107"/>
      <c r="X314" s="229"/>
      <c r="Y314" s="229"/>
      <c r="Z314" s="229"/>
      <c r="AA314" s="229"/>
      <c r="AB314" s="229"/>
      <c r="AC314" s="229"/>
      <c r="AD314" s="107"/>
    </row>
    <row r="315" spans="1:30" ht="15" x14ac:dyDescent="0.25">
      <c r="A315" s="28" t="s">
        <v>275</v>
      </c>
      <c r="B315" s="51" t="s">
        <v>276</v>
      </c>
      <c r="C315" s="51" t="s">
        <v>281</v>
      </c>
      <c r="D315" s="238">
        <f t="shared" si="28"/>
        <v>80</v>
      </c>
      <c r="E315" s="86">
        <f>SUMIFS('BAZA DANYCH'!$AA:$AA,'BAZA DANYCH'!$U:$U,E$199,'BAZA DANYCH'!$K:$K,$C315,'BAZA DANYCH'!$A:$A,$A315,'BAZA DANYCH'!$F:$F,STATYSTYKI!$B315)</f>
        <v>34</v>
      </c>
      <c r="F315" s="86">
        <f>SUMIFS('BAZA DANYCH'!$AA:$AA,'BAZA DANYCH'!$U:$U,F$199,'BAZA DANYCH'!$K:$K,$C315,'BAZA DANYCH'!$A:$A,$A315,'BAZA DANYCH'!$F:$F,STATYSTYKI!$B315)</f>
        <v>0</v>
      </c>
      <c r="G315" s="86">
        <f>SUMIFS('BAZA DANYCH'!$AA:$AA,'BAZA DANYCH'!$U:$U,G$199,'BAZA DANYCH'!$K:$K,$C315,'BAZA DANYCH'!$A:$A,$A315,'BAZA DANYCH'!$F:$F,STATYSTYKI!$B315)</f>
        <v>0</v>
      </c>
      <c r="H315" s="86">
        <f>SUMIFS('BAZA DANYCH'!$AA:$AA,'BAZA DANYCH'!$U:$U,H$199,'BAZA DANYCH'!$K:$K,$C315,'BAZA DANYCH'!$A:$A,$A315,'BAZA DANYCH'!$F:$F,STATYSTYKI!$B315)</f>
        <v>0</v>
      </c>
      <c r="I315" s="86">
        <f>SUMIFS('BAZA DANYCH'!$AA:$AA,'BAZA DANYCH'!$U:$U,I$199,'BAZA DANYCH'!$K:$K,$C315,'BAZA DANYCH'!$A:$A,$A315,'BAZA DANYCH'!$F:$F,STATYSTYKI!$B315)</f>
        <v>28</v>
      </c>
      <c r="J315" s="86">
        <f>SUMIFS('BAZA DANYCH'!$AA:$AA,'BAZA DANYCH'!$U:$U,J$199,'BAZA DANYCH'!$K:$K,$C315,'BAZA DANYCH'!$A:$A,$A315,'BAZA DANYCH'!$F:$F,STATYSTYKI!$B315)</f>
        <v>18</v>
      </c>
      <c r="K315" s="86">
        <f>SUMIFS('BAZA DANYCH'!$AA:$AA,'BAZA DANYCH'!$U:$U,K$199,'BAZA DANYCH'!$K:$K,$C315,'BAZA DANYCH'!$A:$A,$A315,'BAZA DANYCH'!$F:$F,STATYSTYKI!$B315)</f>
        <v>0</v>
      </c>
      <c r="L315" s="86">
        <f>SUMIFS('BAZA DANYCH'!$AA:$AA,'BAZA DANYCH'!$U:$U,L$199,'BAZA DANYCH'!$K:$K,$C315,'BAZA DANYCH'!$A:$A,$A315,'BAZA DANYCH'!$F:$F,STATYSTYKI!$B315)</f>
        <v>0</v>
      </c>
      <c r="O315" s="107"/>
      <c r="P315" s="207"/>
      <c r="Q315" s="228"/>
      <c r="R315" s="207"/>
      <c r="S315" s="207"/>
      <c r="T315" s="107"/>
      <c r="U315" s="107"/>
      <c r="V315" s="107"/>
      <c r="W315" s="107"/>
      <c r="X315" s="229"/>
      <c r="Y315" s="229"/>
      <c r="Z315" s="229"/>
      <c r="AA315" s="229"/>
      <c r="AB315" s="229"/>
      <c r="AC315" s="229"/>
      <c r="AD315" s="107"/>
    </row>
    <row r="316" spans="1:30" ht="15" x14ac:dyDescent="0.25">
      <c r="A316" s="28" t="s">
        <v>275</v>
      </c>
      <c r="B316" s="51" t="s">
        <v>276</v>
      </c>
      <c r="C316" s="49" t="s">
        <v>282</v>
      </c>
      <c r="D316" s="238">
        <f t="shared" si="28"/>
        <v>224</v>
      </c>
      <c r="E316" s="86">
        <f>SUMIFS('BAZA DANYCH'!$AA:$AA,'BAZA DANYCH'!$U:$U,E$199,'BAZA DANYCH'!$K:$K,$C316,'BAZA DANYCH'!$A:$A,$A316,'BAZA DANYCH'!$F:$F,STATYSTYKI!$B316)</f>
        <v>28</v>
      </c>
      <c r="F316" s="86">
        <f>SUMIFS('BAZA DANYCH'!$AA:$AA,'BAZA DANYCH'!$U:$U,F$199,'BAZA DANYCH'!$K:$K,$C316,'BAZA DANYCH'!$A:$A,$A316,'BAZA DANYCH'!$F:$F,STATYSTYKI!$B316)</f>
        <v>10</v>
      </c>
      <c r="G316" s="86">
        <f>SUMIFS('BAZA DANYCH'!$AA:$AA,'BAZA DANYCH'!$U:$U,G$199,'BAZA DANYCH'!$K:$K,$C316,'BAZA DANYCH'!$A:$A,$A316,'BAZA DANYCH'!$F:$F,STATYSTYKI!$B316)</f>
        <v>28</v>
      </c>
      <c r="H316" s="86">
        <f>SUMIFS('BAZA DANYCH'!$AA:$AA,'BAZA DANYCH'!$U:$U,H$199,'BAZA DANYCH'!$K:$K,$C316,'BAZA DANYCH'!$A:$A,$A316,'BAZA DANYCH'!$F:$F,STATYSTYKI!$B316)</f>
        <v>28</v>
      </c>
      <c r="I316" s="86">
        <f>SUMIFS('BAZA DANYCH'!$AA:$AA,'BAZA DANYCH'!$U:$U,I$199,'BAZA DANYCH'!$K:$K,$C316,'BAZA DANYCH'!$A:$A,$A316,'BAZA DANYCH'!$F:$F,STATYSTYKI!$B316)</f>
        <v>46</v>
      </c>
      <c r="J316" s="86">
        <f>SUMIFS('BAZA DANYCH'!$AA:$AA,'BAZA DANYCH'!$U:$U,J$199,'BAZA DANYCH'!$K:$K,$C316,'BAZA DANYCH'!$A:$A,$A316,'BAZA DANYCH'!$F:$F,STATYSTYKI!$B316)</f>
        <v>50</v>
      </c>
      <c r="K316" s="86">
        <f>SUMIFS('BAZA DANYCH'!$AA:$AA,'BAZA DANYCH'!$U:$U,K$199,'BAZA DANYCH'!$K:$K,$C316,'BAZA DANYCH'!$A:$A,$A316,'BAZA DANYCH'!$F:$F,STATYSTYKI!$B316)</f>
        <v>6</v>
      </c>
      <c r="L316" s="86">
        <f>SUMIFS('BAZA DANYCH'!$AA:$AA,'BAZA DANYCH'!$U:$U,L$199,'BAZA DANYCH'!$K:$K,$C316,'BAZA DANYCH'!$A:$A,$A316,'BAZA DANYCH'!$F:$F,STATYSTYKI!$B316)</f>
        <v>28</v>
      </c>
      <c r="O316" s="107"/>
      <c r="P316" s="207"/>
      <c r="Q316" s="228"/>
      <c r="R316" s="207"/>
      <c r="S316" s="207"/>
      <c r="T316" s="107"/>
      <c r="U316" s="107"/>
      <c r="V316" s="107"/>
      <c r="W316" s="107"/>
      <c r="X316" s="229"/>
      <c r="Y316" s="229"/>
      <c r="Z316" s="229"/>
      <c r="AA316" s="229"/>
      <c r="AB316" s="229"/>
      <c r="AC316" s="229"/>
      <c r="AD316" s="107"/>
    </row>
    <row r="317" spans="1:30" ht="15" x14ac:dyDescent="0.25">
      <c r="A317" s="28" t="s">
        <v>275</v>
      </c>
      <c r="B317" s="51" t="s">
        <v>276</v>
      </c>
      <c r="C317" s="49" t="s">
        <v>284</v>
      </c>
      <c r="D317" s="238">
        <f t="shared" si="28"/>
        <v>232</v>
      </c>
      <c r="E317" s="86">
        <f>SUMIFS('BAZA DANYCH'!$AA:$AA,'BAZA DANYCH'!$U:$U,E$199,'BAZA DANYCH'!$K:$K,$C317,'BAZA DANYCH'!$A:$A,$A317,'BAZA DANYCH'!$F:$F,STATYSTYKI!$B317)</f>
        <v>78</v>
      </c>
      <c r="F317" s="86">
        <f>SUMIFS('BAZA DANYCH'!$AA:$AA,'BAZA DANYCH'!$U:$U,F$199,'BAZA DANYCH'!$K:$K,$C317,'BAZA DANYCH'!$A:$A,$A317,'BAZA DANYCH'!$F:$F,STATYSTYKI!$B317)</f>
        <v>6</v>
      </c>
      <c r="G317" s="86">
        <f>SUMIFS('BAZA DANYCH'!$AA:$AA,'BAZA DANYCH'!$U:$U,G$199,'BAZA DANYCH'!$K:$K,$C317,'BAZA DANYCH'!$A:$A,$A317,'BAZA DANYCH'!$F:$F,STATYSTYKI!$B317)</f>
        <v>56</v>
      </c>
      <c r="H317" s="86">
        <f>SUMIFS('BAZA DANYCH'!$AA:$AA,'BAZA DANYCH'!$U:$U,H$199,'BAZA DANYCH'!$K:$K,$C317,'BAZA DANYCH'!$A:$A,$A317,'BAZA DANYCH'!$F:$F,STATYSTYKI!$B317)</f>
        <v>6</v>
      </c>
      <c r="I317" s="86">
        <f>SUMIFS('BAZA DANYCH'!$AA:$AA,'BAZA DANYCH'!$U:$U,I$199,'BAZA DANYCH'!$K:$K,$C317,'BAZA DANYCH'!$A:$A,$A317,'BAZA DANYCH'!$F:$F,STATYSTYKI!$B317)</f>
        <v>0</v>
      </c>
      <c r="J317" s="86">
        <f>SUMIFS('BAZA DANYCH'!$AA:$AA,'BAZA DANYCH'!$U:$U,J$199,'BAZA DANYCH'!$K:$K,$C317,'BAZA DANYCH'!$A:$A,$A317,'BAZA DANYCH'!$F:$F,STATYSTYKI!$B317)</f>
        <v>2</v>
      </c>
      <c r="K317" s="86">
        <f>SUMIFS('BAZA DANYCH'!$AA:$AA,'BAZA DANYCH'!$U:$U,K$199,'BAZA DANYCH'!$K:$K,$C317,'BAZA DANYCH'!$A:$A,$A317,'BAZA DANYCH'!$F:$F,STATYSTYKI!$B317)</f>
        <v>50</v>
      </c>
      <c r="L317" s="86">
        <f>SUMIFS('BAZA DANYCH'!$AA:$AA,'BAZA DANYCH'!$U:$U,L$199,'BAZA DANYCH'!$K:$K,$C317,'BAZA DANYCH'!$A:$A,$A317,'BAZA DANYCH'!$F:$F,STATYSTYKI!$B317)</f>
        <v>34</v>
      </c>
      <c r="O317" s="107"/>
      <c r="P317" s="207"/>
      <c r="Q317" s="228"/>
      <c r="R317" s="207"/>
      <c r="S317" s="207"/>
      <c r="T317" s="107"/>
      <c r="U317" s="107"/>
      <c r="V317" s="107"/>
      <c r="W317" s="107"/>
      <c r="X317" s="229"/>
      <c r="Y317" s="229"/>
      <c r="Z317" s="229"/>
      <c r="AA317" s="229"/>
      <c r="AB317" s="229"/>
      <c r="AC317" s="229"/>
      <c r="AD317" s="107"/>
    </row>
    <row r="318" spans="1:30" ht="15" x14ac:dyDescent="0.25">
      <c r="A318" s="28" t="s">
        <v>275</v>
      </c>
      <c r="B318" s="51" t="s">
        <v>276</v>
      </c>
      <c r="C318" s="51" t="s">
        <v>285</v>
      </c>
      <c r="D318" s="238">
        <f t="shared" si="28"/>
        <v>10</v>
      </c>
      <c r="E318" s="86">
        <f>SUMIFS('BAZA DANYCH'!$AA:$AA,'BAZA DANYCH'!$U:$U,E$199,'BAZA DANYCH'!$K:$K,$C318,'BAZA DANYCH'!$A:$A,$A318,'BAZA DANYCH'!$F:$F,STATYSTYKI!$B318)</f>
        <v>10</v>
      </c>
      <c r="F318" s="86">
        <f>SUMIFS('BAZA DANYCH'!$AA:$AA,'BAZA DANYCH'!$U:$U,F$199,'BAZA DANYCH'!$K:$K,$C318,'BAZA DANYCH'!$A:$A,$A318,'BAZA DANYCH'!$F:$F,STATYSTYKI!$B318)</f>
        <v>0</v>
      </c>
      <c r="G318" s="86">
        <f>SUMIFS('BAZA DANYCH'!$AA:$AA,'BAZA DANYCH'!$U:$U,G$199,'BAZA DANYCH'!$K:$K,$C318,'BAZA DANYCH'!$A:$A,$A318,'BAZA DANYCH'!$F:$F,STATYSTYKI!$B318)</f>
        <v>0</v>
      </c>
      <c r="H318" s="86">
        <f>SUMIFS('BAZA DANYCH'!$AA:$AA,'BAZA DANYCH'!$U:$U,H$199,'BAZA DANYCH'!$K:$K,$C318,'BAZA DANYCH'!$A:$A,$A318,'BAZA DANYCH'!$F:$F,STATYSTYKI!$B318)</f>
        <v>0</v>
      </c>
      <c r="I318" s="86">
        <f>SUMIFS('BAZA DANYCH'!$AA:$AA,'BAZA DANYCH'!$U:$U,I$199,'BAZA DANYCH'!$K:$K,$C318,'BAZA DANYCH'!$A:$A,$A318,'BAZA DANYCH'!$F:$F,STATYSTYKI!$B318)</f>
        <v>0</v>
      </c>
      <c r="J318" s="86">
        <f>SUMIFS('BAZA DANYCH'!$AA:$AA,'BAZA DANYCH'!$U:$U,J$199,'BAZA DANYCH'!$K:$K,$C318,'BAZA DANYCH'!$A:$A,$A318,'BAZA DANYCH'!$F:$F,STATYSTYKI!$B318)</f>
        <v>0</v>
      </c>
      <c r="K318" s="86">
        <f>SUMIFS('BAZA DANYCH'!$AA:$AA,'BAZA DANYCH'!$U:$U,K$199,'BAZA DANYCH'!$K:$K,$C318,'BAZA DANYCH'!$A:$A,$A318,'BAZA DANYCH'!$F:$F,STATYSTYKI!$B318)</f>
        <v>0</v>
      </c>
      <c r="L318" s="86">
        <f>SUMIFS('BAZA DANYCH'!$AA:$AA,'BAZA DANYCH'!$U:$U,L$199,'BAZA DANYCH'!$K:$K,$C318,'BAZA DANYCH'!$A:$A,$A318,'BAZA DANYCH'!$F:$F,STATYSTYKI!$B318)</f>
        <v>0</v>
      </c>
      <c r="O318" s="107"/>
      <c r="P318" s="207"/>
      <c r="Q318" s="228"/>
      <c r="R318" s="207"/>
      <c r="S318" s="207"/>
      <c r="T318" s="107"/>
      <c r="U318" s="107"/>
      <c r="V318" s="107"/>
      <c r="W318" s="107"/>
      <c r="X318" s="229"/>
      <c r="Y318" s="229"/>
      <c r="Z318" s="229"/>
      <c r="AA318" s="229"/>
      <c r="AB318" s="229"/>
      <c r="AC318" s="229"/>
      <c r="AD318" s="107"/>
    </row>
    <row r="319" spans="1:30" ht="15" x14ac:dyDescent="0.25">
      <c r="A319" s="28" t="s">
        <v>275</v>
      </c>
      <c r="B319" s="51" t="s">
        <v>276</v>
      </c>
      <c r="C319" s="253" t="s">
        <v>127</v>
      </c>
      <c r="D319" s="238">
        <f t="shared" si="28"/>
        <v>128</v>
      </c>
      <c r="E319" s="86">
        <f>SUMIFS('BAZA DANYCH'!$AA:$AA,'BAZA DANYCH'!$U:$U,E$199,'BAZA DANYCH'!$K:$K,$C319,'BAZA DANYCH'!$A:$A,$A319,'BAZA DANYCH'!$F:$F,STATYSTYKI!$B319)</f>
        <v>50</v>
      </c>
      <c r="F319" s="86">
        <f>SUMIFS('BAZA DANYCH'!$AA:$AA,'BAZA DANYCH'!$U:$U,F$199,'BAZA DANYCH'!$K:$K,$C319,'BAZA DANYCH'!$A:$A,$A319,'BAZA DANYCH'!$F:$F,STATYSTYKI!$B319)</f>
        <v>50</v>
      </c>
      <c r="G319" s="86">
        <f>SUMIFS('BAZA DANYCH'!$AA:$AA,'BAZA DANYCH'!$U:$U,G$199,'BAZA DANYCH'!$K:$K,$C319,'BAZA DANYCH'!$A:$A,$A319,'BAZA DANYCH'!$F:$F,STATYSTYKI!$B319)</f>
        <v>0</v>
      </c>
      <c r="H319" s="86">
        <f>SUMIFS('BAZA DANYCH'!$AA:$AA,'BAZA DANYCH'!$U:$U,H$199,'BAZA DANYCH'!$K:$K,$C319,'BAZA DANYCH'!$A:$A,$A319,'BAZA DANYCH'!$F:$F,STATYSTYKI!$B319)</f>
        <v>0</v>
      </c>
      <c r="I319" s="86">
        <f>SUMIFS('BAZA DANYCH'!$AA:$AA,'BAZA DANYCH'!$U:$U,I$199,'BAZA DANYCH'!$K:$K,$C319,'BAZA DANYCH'!$A:$A,$A319,'BAZA DANYCH'!$F:$F,STATYSTYKI!$B319)</f>
        <v>28</v>
      </c>
      <c r="J319" s="86">
        <f>SUMIFS('BAZA DANYCH'!$AA:$AA,'BAZA DANYCH'!$U:$U,J$199,'BAZA DANYCH'!$K:$K,$C319,'BAZA DANYCH'!$A:$A,$A319,'BAZA DANYCH'!$F:$F,STATYSTYKI!$B319)</f>
        <v>0</v>
      </c>
      <c r="K319" s="86">
        <f>SUMIFS('BAZA DANYCH'!$AA:$AA,'BAZA DANYCH'!$U:$U,K$199,'BAZA DANYCH'!$K:$K,$C319,'BAZA DANYCH'!$A:$A,$A319,'BAZA DANYCH'!$F:$F,STATYSTYKI!$B319)</f>
        <v>0</v>
      </c>
      <c r="L319" s="86">
        <f>SUMIFS('BAZA DANYCH'!$AA:$AA,'BAZA DANYCH'!$U:$U,L$199,'BAZA DANYCH'!$K:$K,$C319,'BAZA DANYCH'!$A:$A,$A319,'BAZA DANYCH'!$F:$F,STATYSTYKI!$B319)</f>
        <v>0</v>
      </c>
      <c r="O319" s="107"/>
      <c r="P319" s="207"/>
      <c r="Q319" s="228"/>
      <c r="R319" s="207"/>
      <c r="S319" s="207"/>
      <c r="T319" s="107"/>
      <c r="U319" s="107"/>
      <c r="V319" s="107"/>
      <c r="W319" s="107"/>
      <c r="X319" s="229"/>
      <c r="Y319" s="229"/>
      <c r="Z319" s="229"/>
      <c r="AA319" s="229"/>
      <c r="AB319" s="229"/>
      <c r="AC319" s="229"/>
      <c r="AD319" s="107"/>
    </row>
    <row r="320" spans="1:30" ht="15" x14ac:dyDescent="0.25">
      <c r="A320" s="28" t="s">
        <v>275</v>
      </c>
      <c r="B320" s="51" t="s">
        <v>276</v>
      </c>
      <c r="C320" s="49" t="s">
        <v>287</v>
      </c>
      <c r="D320" s="238">
        <f t="shared" si="28"/>
        <v>62</v>
      </c>
      <c r="E320" s="86">
        <f>SUMIFS('BAZA DANYCH'!$AA:$AA,'BAZA DANYCH'!$U:$U,E$199,'BAZA DANYCH'!$K:$K,$C320,'BAZA DANYCH'!$A:$A,$A320,'BAZA DANYCH'!$F:$F,STATYSTYKI!$B320)</f>
        <v>28</v>
      </c>
      <c r="F320" s="86">
        <f>SUMIFS('BAZA DANYCH'!$AA:$AA,'BAZA DANYCH'!$U:$U,F$199,'BAZA DANYCH'!$K:$K,$C320,'BAZA DANYCH'!$A:$A,$A320,'BAZA DANYCH'!$F:$F,STATYSTYKI!$B320)</f>
        <v>0</v>
      </c>
      <c r="G320" s="86">
        <f>SUMIFS('BAZA DANYCH'!$AA:$AA,'BAZA DANYCH'!$U:$U,G$199,'BAZA DANYCH'!$K:$K,$C320,'BAZA DANYCH'!$A:$A,$A320,'BAZA DANYCH'!$F:$F,STATYSTYKI!$B320)</f>
        <v>0</v>
      </c>
      <c r="H320" s="86">
        <f>SUMIFS('BAZA DANYCH'!$AA:$AA,'BAZA DANYCH'!$U:$U,H$199,'BAZA DANYCH'!$K:$K,$C320,'BAZA DANYCH'!$A:$A,$A320,'BAZA DANYCH'!$F:$F,STATYSTYKI!$B320)</f>
        <v>0</v>
      </c>
      <c r="I320" s="86">
        <f>SUMIFS('BAZA DANYCH'!$AA:$AA,'BAZA DANYCH'!$U:$U,I$199,'BAZA DANYCH'!$K:$K,$C320,'BAZA DANYCH'!$A:$A,$A320,'BAZA DANYCH'!$F:$F,STATYSTYKI!$B320)</f>
        <v>28</v>
      </c>
      <c r="J320" s="86">
        <f>SUMIFS('BAZA DANYCH'!$AA:$AA,'BAZA DANYCH'!$U:$U,J$199,'BAZA DANYCH'!$K:$K,$C320,'BAZA DANYCH'!$A:$A,$A320,'BAZA DANYCH'!$F:$F,STATYSTYKI!$B320)</f>
        <v>0</v>
      </c>
      <c r="K320" s="86">
        <f>SUMIFS('BAZA DANYCH'!$AA:$AA,'BAZA DANYCH'!$U:$U,K$199,'BAZA DANYCH'!$K:$K,$C320,'BAZA DANYCH'!$A:$A,$A320,'BAZA DANYCH'!$F:$F,STATYSTYKI!$B320)</f>
        <v>6</v>
      </c>
      <c r="L320" s="86">
        <f>SUMIFS('BAZA DANYCH'!$AA:$AA,'BAZA DANYCH'!$U:$U,L$199,'BAZA DANYCH'!$K:$K,$C320,'BAZA DANYCH'!$A:$A,$A320,'BAZA DANYCH'!$F:$F,STATYSTYKI!$B320)</f>
        <v>0</v>
      </c>
      <c r="O320" s="107"/>
      <c r="P320" s="207"/>
      <c r="Q320" s="228"/>
      <c r="R320" s="207"/>
      <c r="S320" s="207"/>
      <c r="T320" s="107"/>
      <c r="U320" s="107"/>
      <c r="V320" s="107"/>
      <c r="W320" s="107"/>
      <c r="X320" s="229"/>
      <c r="Y320" s="229"/>
      <c r="Z320" s="229"/>
      <c r="AA320" s="229"/>
      <c r="AB320" s="229"/>
      <c r="AC320" s="229"/>
      <c r="AD320" s="107"/>
    </row>
    <row r="321" spans="1:30" ht="15" x14ac:dyDescent="0.25">
      <c r="A321" s="28" t="s">
        <v>275</v>
      </c>
      <c r="B321" s="51" t="s">
        <v>276</v>
      </c>
      <c r="C321" s="49" t="s">
        <v>290</v>
      </c>
      <c r="D321" s="238">
        <f t="shared" si="28"/>
        <v>28</v>
      </c>
      <c r="E321" s="86">
        <f>SUMIFS('BAZA DANYCH'!$AA:$AA,'BAZA DANYCH'!$U:$U,E$199,'BAZA DANYCH'!$K:$K,$C321,'BAZA DANYCH'!$A:$A,$A321,'BAZA DANYCH'!$F:$F,STATYSTYKI!$B321)</f>
        <v>0</v>
      </c>
      <c r="F321" s="86">
        <f>SUMIFS('BAZA DANYCH'!$AA:$AA,'BAZA DANYCH'!$U:$U,F$199,'BAZA DANYCH'!$K:$K,$C321,'BAZA DANYCH'!$A:$A,$A321,'BAZA DANYCH'!$F:$F,STATYSTYKI!$B321)</f>
        <v>28</v>
      </c>
      <c r="G321" s="86">
        <f>SUMIFS('BAZA DANYCH'!$AA:$AA,'BAZA DANYCH'!$U:$U,G$199,'BAZA DANYCH'!$K:$K,$C321,'BAZA DANYCH'!$A:$A,$A321,'BAZA DANYCH'!$F:$F,STATYSTYKI!$B321)</f>
        <v>0</v>
      </c>
      <c r="H321" s="86">
        <f>SUMIFS('BAZA DANYCH'!$AA:$AA,'BAZA DANYCH'!$U:$U,H$199,'BAZA DANYCH'!$K:$K,$C321,'BAZA DANYCH'!$A:$A,$A321,'BAZA DANYCH'!$F:$F,STATYSTYKI!$B321)</f>
        <v>0</v>
      </c>
      <c r="I321" s="86">
        <f>SUMIFS('BAZA DANYCH'!$AA:$AA,'BAZA DANYCH'!$U:$U,I$199,'BAZA DANYCH'!$K:$K,$C321,'BAZA DANYCH'!$A:$A,$A321,'BAZA DANYCH'!$F:$F,STATYSTYKI!$B321)</f>
        <v>0</v>
      </c>
      <c r="J321" s="86">
        <f>SUMIFS('BAZA DANYCH'!$AA:$AA,'BAZA DANYCH'!$U:$U,J$199,'BAZA DANYCH'!$K:$K,$C321,'BAZA DANYCH'!$A:$A,$A321,'BAZA DANYCH'!$F:$F,STATYSTYKI!$B321)</f>
        <v>0</v>
      </c>
      <c r="K321" s="86">
        <f>SUMIFS('BAZA DANYCH'!$AA:$AA,'BAZA DANYCH'!$U:$U,K$199,'BAZA DANYCH'!$K:$K,$C321,'BAZA DANYCH'!$A:$A,$A321,'BAZA DANYCH'!$F:$F,STATYSTYKI!$B321)</f>
        <v>0</v>
      </c>
      <c r="L321" s="86">
        <f>SUMIFS('BAZA DANYCH'!$AA:$AA,'BAZA DANYCH'!$U:$U,L$199,'BAZA DANYCH'!$K:$K,$C321,'BAZA DANYCH'!$A:$A,$A321,'BAZA DANYCH'!$F:$F,STATYSTYKI!$B321)</f>
        <v>0</v>
      </c>
      <c r="O321" s="107"/>
      <c r="P321" s="207"/>
      <c r="Q321" s="228"/>
      <c r="R321" s="207"/>
      <c r="S321" s="207"/>
      <c r="T321" s="107"/>
      <c r="U321" s="107"/>
      <c r="V321" s="107"/>
      <c r="W321" s="107"/>
      <c r="X321" s="229"/>
      <c r="Y321" s="229"/>
      <c r="Z321" s="229"/>
      <c r="AA321" s="229"/>
      <c r="AB321" s="229"/>
      <c r="AC321" s="229"/>
      <c r="AD321" s="107"/>
    </row>
    <row r="322" spans="1:30" ht="15" x14ac:dyDescent="0.25">
      <c r="A322" s="28" t="s">
        <v>275</v>
      </c>
      <c r="B322" s="51" t="s">
        <v>276</v>
      </c>
      <c r="C322" s="49" t="s">
        <v>292</v>
      </c>
      <c r="D322" s="238">
        <f t="shared" si="28"/>
        <v>114</v>
      </c>
      <c r="E322" s="86">
        <f>SUMIFS('BAZA DANYCH'!$AA:$AA,'BAZA DANYCH'!$U:$U,E$199,'BAZA DANYCH'!$K:$K,$C322,'BAZA DANYCH'!$A:$A,$A322,'BAZA DANYCH'!$F:$F,STATYSTYKI!$B322)</f>
        <v>0</v>
      </c>
      <c r="F322" s="86">
        <f>SUMIFS('BAZA DANYCH'!$AA:$AA,'BAZA DANYCH'!$U:$U,F$199,'BAZA DANYCH'!$K:$K,$C322,'BAZA DANYCH'!$A:$A,$A322,'BAZA DANYCH'!$F:$F,STATYSTYKI!$B322)</f>
        <v>28</v>
      </c>
      <c r="G322" s="86">
        <f>SUMIFS('BAZA DANYCH'!$AA:$AA,'BAZA DANYCH'!$U:$U,G$199,'BAZA DANYCH'!$K:$K,$C322,'BAZA DANYCH'!$A:$A,$A322,'BAZA DANYCH'!$F:$F,STATYSTYKI!$B322)</f>
        <v>80</v>
      </c>
      <c r="H322" s="86">
        <f>SUMIFS('BAZA DANYCH'!$AA:$AA,'BAZA DANYCH'!$U:$U,H$199,'BAZA DANYCH'!$K:$K,$C322,'BAZA DANYCH'!$A:$A,$A322,'BAZA DANYCH'!$F:$F,STATYSTYKI!$B322)</f>
        <v>6</v>
      </c>
      <c r="I322" s="86">
        <f>SUMIFS('BAZA DANYCH'!$AA:$AA,'BAZA DANYCH'!$U:$U,I$199,'BAZA DANYCH'!$K:$K,$C322,'BAZA DANYCH'!$A:$A,$A322,'BAZA DANYCH'!$F:$F,STATYSTYKI!$B322)</f>
        <v>0</v>
      </c>
      <c r="J322" s="86">
        <f>SUMIFS('BAZA DANYCH'!$AA:$AA,'BAZA DANYCH'!$U:$U,J$199,'BAZA DANYCH'!$K:$K,$C322,'BAZA DANYCH'!$A:$A,$A322,'BAZA DANYCH'!$F:$F,STATYSTYKI!$B322)</f>
        <v>0</v>
      </c>
      <c r="K322" s="86">
        <f>SUMIFS('BAZA DANYCH'!$AA:$AA,'BAZA DANYCH'!$U:$U,K$199,'BAZA DANYCH'!$K:$K,$C322,'BAZA DANYCH'!$A:$A,$A322,'BAZA DANYCH'!$F:$F,STATYSTYKI!$B322)</f>
        <v>0</v>
      </c>
      <c r="L322" s="86">
        <f>SUMIFS('BAZA DANYCH'!$AA:$AA,'BAZA DANYCH'!$U:$U,L$199,'BAZA DANYCH'!$K:$K,$C322,'BAZA DANYCH'!$A:$A,$A322,'BAZA DANYCH'!$F:$F,STATYSTYKI!$B322)</f>
        <v>0</v>
      </c>
      <c r="O322" s="107"/>
      <c r="P322" s="207"/>
      <c r="Q322" s="228"/>
      <c r="R322" s="207"/>
      <c r="S322" s="207"/>
      <c r="T322" s="107"/>
      <c r="U322" s="107"/>
      <c r="V322" s="107"/>
      <c r="W322" s="107"/>
      <c r="X322" s="229"/>
      <c r="Y322" s="229"/>
      <c r="Z322" s="229"/>
      <c r="AA322" s="229"/>
      <c r="AB322" s="229"/>
      <c r="AC322" s="229"/>
      <c r="AD322" s="107"/>
    </row>
    <row r="323" spans="1:30" ht="15" x14ac:dyDescent="0.25">
      <c r="A323" s="28" t="s">
        <v>275</v>
      </c>
      <c r="B323" s="51" t="s">
        <v>276</v>
      </c>
      <c r="C323" s="49" t="s">
        <v>294</v>
      </c>
      <c r="D323" s="238">
        <f t="shared" si="28"/>
        <v>56</v>
      </c>
      <c r="E323" s="86">
        <f>SUMIFS('BAZA DANYCH'!$AA:$AA,'BAZA DANYCH'!$U:$U,E$199,'BAZA DANYCH'!$K:$K,$C323,'BAZA DANYCH'!$A:$A,$A323,'BAZA DANYCH'!$F:$F,STATYSTYKI!$B323)</f>
        <v>0</v>
      </c>
      <c r="F323" s="86">
        <f>SUMIFS('BAZA DANYCH'!$AA:$AA,'BAZA DANYCH'!$U:$U,F$199,'BAZA DANYCH'!$K:$K,$C323,'BAZA DANYCH'!$A:$A,$A323,'BAZA DANYCH'!$F:$F,STATYSTYKI!$B323)</f>
        <v>28</v>
      </c>
      <c r="G323" s="86">
        <f>SUMIFS('BAZA DANYCH'!$AA:$AA,'BAZA DANYCH'!$U:$U,G$199,'BAZA DANYCH'!$K:$K,$C323,'BAZA DANYCH'!$A:$A,$A323,'BAZA DANYCH'!$F:$F,STATYSTYKI!$B323)</f>
        <v>0</v>
      </c>
      <c r="H323" s="86">
        <f>SUMIFS('BAZA DANYCH'!$AA:$AA,'BAZA DANYCH'!$U:$U,H$199,'BAZA DANYCH'!$K:$K,$C323,'BAZA DANYCH'!$A:$A,$A323,'BAZA DANYCH'!$F:$F,STATYSTYKI!$B323)</f>
        <v>0</v>
      </c>
      <c r="I323" s="86">
        <f>SUMIFS('BAZA DANYCH'!$AA:$AA,'BAZA DANYCH'!$U:$U,I$199,'BAZA DANYCH'!$K:$K,$C323,'BAZA DANYCH'!$A:$A,$A323,'BAZA DANYCH'!$F:$F,STATYSTYKI!$B323)</f>
        <v>0</v>
      </c>
      <c r="J323" s="86">
        <f>SUMIFS('BAZA DANYCH'!$AA:$AA,'BAZA DANYCH'!$U:$U,J$199,'BAZA DANYCH'!$K:$K,$C323,'BAZA DANYCH'!$A:$A,$A323,'BAZA DANYCH'!$F:$F,STATYSTYKI!$B323)</f>
        <v>28</v>
      </c>
      <c r="K323" s="86">
        <f>SUMIFS('BAZA DANYCH'!$AA:$AA,'BAZA DANYCH'!$U:$U,K$199,'BAZA DANYCH'!$K:$K,$C323,'BAZA DANYCH'!$A:$A,$A323,'BAZA DANYCH'!$F:$F,STATYSTYKI!$B323)</f>
        <v>0</v>
      </c>
      <c r="L323" s="86">
        <f>SUMIFS('BAZA DANYCH'!$AA:$AA,'BAZA DANYCH'!$U:$U,L$199,'BAZA DANYCH'!$K:$K,$C323,'BAZA DANYCH'!$A:$A,$A323,'BAZA DANYCH'!$F:$F,STATYSTYKI!$B323)</f>
        <v>0</v>
      </c>
      <c r="O323" s="107"/>
      <c r="P323" s="207"/>
      <c r="Q323" s="228"/>
      <c r="R323" s="207"/>
      <c r="S323" s="207"/>
      <c r="T323" s="107"/>
      <c r="U323" s="107"/>
      <c r="V323" s="107"/>
      <c r="W323" s="107"/>
      <c r="X323" s="229"/>
      <c r="Y323" s="229"/>
      <c r="Z323" s="229"/>
      <c r="AA323" s="229"/>
      <c r="AB323" s="229"/>
      <c r="AC323" s="229"/>
      <c r="AD323" s="107"/>
    </row>
    <row r="324" spans="1:30" ht="15" x14ac:dyDescent="0.25">
      <c r="A324" s="28" t="s">
        <v>275</v>
      </c>
      <c r="B324" s="51" t="s">
        <v>276</v>
      </c>
      <c r="C324" s="49" t="s">
        <v>295</v>
      </c>
      <c r="D324" s="238">
        <f t="shared" si="28"/>
        <v>2</v>
      </c>
      <c r="E324" s="86">
        <f>SUMIFS('BAZA DANYCH'!$AA:$AA,'BAZA DANYCH'!$U:$U,E$199,'BAZA DANYCH'!$K:$K,$C324,'BAZA DANYCH'!$A:$A,$A324,'BAZA DANYCH'!$F:$F,STATYSTYKI!$B324)</f>
        <v>0</v>
      </c>
      <c r="F324" s="86">
        <f>SUMIFS('BAZA DANYCH'!$AA:$AA,'BAZA DANYCH'!$U:$U,F$199,'BAZA DANYCH'!$K:$K,$C324,'BAZA DANYCH'!$A:$A,$A324,'BAZA DANYCH'!$F:$F,STATYSTYKI!$B324)</f>
        <v>2</v>
      </c>
      <c r="G324" s="86">
        <f>SUMIFS('BAZA DANYCH'!$AA:$AA,'BAZA DANYCH'!$U:$U,G$199,'BAZA DANYCH'!$K:$K,$C324,'BAZA DANYCH'!$A:$A,$A324,'BAZA DANYCH'!$F:$F,STATYSTYKI!$B324)</f>
        <v>0</v>
      </c>
      <c r="H324" s="86">
        <f>SUMIFS('BAZA DANYCH'!$AA:$AA,'BAZA DANYCH'!$U:$U,H$199,'BAZA DANYCH'!$K:$K,$C324,'BAZA DANYCH'!$A:$A,$A324,'BAZA DANYCH'!$F:$F,STATYSTYKI!$B324)</f>
        <v>0</v>
      </c>
      <c r="I324" s="86">
        <f>SUMIFS('BAZA DANYCH'!$AA:$AA,'BAZA DANYCH'!$U:$U,I$199,'BAZA DANYCH'!$K:$K,$C324,'BAZA DANYCH'!$A:$A,$A324,'BAZA DANYCH'!$F:$F,STATYSTYKI!$B324)</f>
        <v>0</v>
      </c>
      <c r="J324" s="86">
        <f>SUMIFS('BAZA DANYCH'!$AA:$AA,'BAZA DANYCH'!$U:$U,J$199,'BAZA DANYCH'!$K:$K,$C324,'BAZA DANYCH'!$A:$A,$A324,'BAZA DANYCH'!$F:$F,STATYSTYKI!$B324)</f>
        <v>0</v>
      </c>
      <c r="K324" s="86">
        <f>SUMIFS('BAZA DANYCH'!$AA:$AA,'BAZA DANYCH'!$U:$U,K$199,'BAZA DANYCH'!$K:$K,$C324,'BAZA DANYCH'!$A:$A,$A324,'BAZA DANYCH'!$F:$F,STATYSTYKI!$B324)</f>
        <v>0</v>
      </c>
      <c r="L324" s="86">
        <f>SUMIFS('BAZA DANYCH'!$AA:$AA,'BAZA DANYCH'!$U:$U,L$199,'BAZA DANYCH'!$K:$K,$C324,'BAZA DANYCH'!$A:$A,$A324,'BAZA DANYCH'!$F:$F,STATYSTYKI!$B324)</f>
        <v>0</v>
      </c>
      <c r="O324" s="107"/>
      <c r="P324" s="207"/>
      <c r="Q324" s="228"/>
      <c r="R324" s="207"/>
      <c r="S324" s="207"/>
      <c r="T324" s="107"/>
      <c r="U324" s="107"/>
      <c r="V324" s="107"/>
      <c r="W324" s="107"/>
      <c r="X324" s="229"/>
      <c r="Y324" s="229"/>
      <c r="Z324" s="229"/>
      <c r="AA324" s="229"/>
      <c r="AB324" s="229"/>
      <c r="AC324" s="229"/>
      <c r="AD324" s="107"/>
    </row>
    <row r="325" spans="1:30" ht="15" x14ac:dyDescent="0.25">
      <c r="A325" s="28" t="s">
        <v>275</v>
      </c>
      <c r="B325" s="51" t="s">
        <v>276</v>
      </c>
      <c r="C325" s="51" t="s">
        <v>296</v>
      </c>
      <c r="D325" s="238">
        <f t="shared" si="28"/>
        <v>28</v>
      </c>
      <c r="E325" s="86">
        <f>SUMIFS('BAZA DANYCH'!$AA:$AA,'BAZA DANYCH'!$U:$U,E$199,'BAZA DANYCH'!$K:$K,$C325,'BAZA DANYCH'!$A:$A,$A325,'BAZA DANYCH'!$F:$F,STATYSTYKI!$B325)</f>
        <v>0</v>
      </c>
      <c r="F325" s="86">
        <f>SUMIFS('BAZA DANYCH'!$AA:$AA,'BAZA DANYCH'!$U:$U,F$199,'BAZA DANYCH'!$K:$K,$C325,'BAZA DANYCH'!$A:$A,$A325,'BAZA DANYCH'!$F:$F,STATYSTYKI!$B325)</f>
        <v>0</v>
      </c>
      <c r="G325" s="86">
        <f>SUMIFS('BAZA DANYCH'!$AA:$AA,'BAZA DANYCH'!$U:$U,G$199,'BAZA DANYCH'!$K:$K,$C325,'BAZA DANYCH'!$A:$A,$A325,'BAZA DANYCH'!$F:$F,STATYSTYKI!$B325)</f>
        <v>28</v>
      </c>
      <c r="H325" s="86">
        <f>SUMIFS('BAZA DANYCH'!$AA:$AA,'BAZA DANYCH'!$U:$U,H$199,'BAZA DANYCH'!$K:$K,$C325,'BAZA DANYCH'!$A:$A,$A325,'BAZA DANYCH'!$F:$F,STATYSTYKI!$B325)</f>
        <v>0</v>
      </c>
      <c r="I325" s="86">
        <f>SUMIFS('BAZA DANYCH'!$AA:$AA,'BAZA DANYCH'!$U:$U,I$199,'BAZA DANYCH'!$K:$K,$C325,'BAZA DANYCH'!$A:$A,$A325,'BAZA DANYCH'!$F:$F,STATYSTYKI!$B325)</f>
        <v>0</v>
      </c>
      <c r="J325" s="86">
        <f>SUMIFS('BAZA DANYCH'!$AA:$AA,'BAZA DANYCH'!$U:$U,J$199,'BAZA DANYCH'!$K:$K,$C325,'BAZA DANYCH'!$A:$A,$A325,'BAZA DANYCH'!$F:$F,STATYSTYKI!$B325)</f>
        <v>0</v>
      </c>
      <c r="K325" s="86">
        <f>SUMIFS('BAZA DANYCH'!$AA:$AA,'BAZA DANYCH'!$U:$U,K$199,'BAZA DANYCH'!$K:$K,$C325,'BAZA DANYCH'!$A:$A,$A325,'BAZA DANYCH'!$F:$F,STATYSTYKI!$B325)</f>
        <v>0</v>
      </c>
      <c r="L325" s="86">
        <f>SUMIFS('BAZA DANYCH'!$AA:$AA,'BAZA DANYCH'!$U:$U,L$199,'BAZA DANYCH'!$K:$K,$C325,'BAZA DANYCH'!$A:$A,$A325,'BAZA DANYCH'!$F:$F,STATYSTYKI!$B325)</f>
        <v>0</v>
      </c>
      <c r="O325" s="107"/>
      <c r="P325" s="207"/>
      <c r="Q325" s="228"/>
      <c r="R325" s="207"/>
      <c r="S325" s="207"/>
      <c r="T325" s="107"/>
      <c r="U325" s="107"/>
      <c r="V325" s="107"/>
      <c r="W325" s="107"/>
      <c r="X325" s="229"/>
      <c r="Y325" s="229"/>
      <c r="Z325" s="229"/>
      <c r="AA325" s="229"/>
      <c r="AB325" s="229"/>
      <c r="AC325" s="229"/>
      <c r="AD325" s="107"/>
    </row>
    <row r="326" spans="1:30" ht="15" x14ac:dyDescent="0.25">
      <c r="A326" s="28" t="s">
        <v>275</v>
      </c>
      <c r="B326" s="51" t="s">
        <v>276</v>
      </c>
      <c r="C326" s="51" t="s">
        <v>297</v>
      </c>
      <c r="D326" s="238">
        <f t="shared" si="28"/>
        <v>50</v>
      </c>
      <c r="E326" s="86">
        <f>SUMIFS('BAZA DANYCH'!$AA:$AA,'BAZA DANYCH'!$U:$U,E$199,'BAZA DANYCH'!$K:$K,$C326,'BAZA DANYCH'!$A:$A,$A326,'BAZA DANYCH'!$F:$F,STATYSTYKI!$B326)</f>
        <v>0</v>
      </c>
      <c r="F326" s="86">
        <f>SUMIFS('BAZA DANYCH'!$AA:$AA,'BAZA DANYCH'!$U:$U,F$199,'BAZA DANYCH'!$K:$K,$C326,'BAZA DANYCH'!$A:$A,$A326,'BAZA DANYCH'!$F:$F,STATYSTYKI!$B326)</f>
        <v>0</v>
      </c>
      <c r="G326" s="86">
        <f>SUMIFS('BAZA DANYCH'!$AA:$AA,'BAZA DANYCH'!$U:$U,G$199,'BAZA DANYCH'!$K:$K,$C326,'BAZA DANYCH'!$A:$A,$A326,'BAZA DANYCH'!$F:$F,STATYSTYKI!$B326)</f>
        <v>50</v>
      </c>
      <c r="H326" s="86">
        <f>SUMIFS('BAZA DANYCH'!$AA:$AA,'BAZA DANYCH'!$U:$U,H$199,'BAZA DANYCH'!$K:$K,$C326,'BAZA DANYCH'!$A:$A,$A326,'BAZA DANYCH'!$F:$F,STATYSTYKI!$B326)</f>
        <v>0</v>
      </c>
      <c r="I326" s="86">
        <f>SUMIFS('BAZA DANYCH'!$AA:$AA,'BAZA DANYCH'!$U:$U,I$199,'BAZA DANYCH'!$K:$K,$C326,'BAZA DANYCH'!$A:$A,$A326,'BAZA DANYCH'!$F:$F,STATYSTYKI!$B326)</f>
        <v>0</v>
      </c>
      <c r="J326" s="86">
        <f>SUMIFS('BAZA DANYCH'!$AA:$AA,'BAZA DANYCH'!$U:$U,J$199,'BAZA DANYCH'!$K:$K,$C326,'BAZA DANYCH'!$A:$A,$A326,'BAZA DANYCH'!$F:$F,STATYSTYKI!$B326)</f>
        <v>0</v>
      </c>
      <c r="K326" s="86">
        <f>SUMIFS('BAZA DANYCH'!$AA:$AA,'BAZA DANYCH'!$U:$U,K$199,'BAZA DANYCH'!$K:$K,$C326,'BAZA DANYCH'!$A:$A,$A326,'BAZA DANYCH'!$F:$F,STATYSTYKI!$B326)</f>
        <v>0</v>
      </c>
      <c r="L326" s="86">
        <f>SUMIFS('BAZA DANYCH'!$AA:$AA,'BAZA DANYCH'!$U:$U,L$199,'BAZA DANYCH'!$K:$K,$C326,'BAZA DANYCH'!$A:$A,$A326,'BAZA DANYCH'!$F:$F,STATYSTYKI!$B326)</f>
        <v>0</v>
      </c>
      <c r="O326" s="107"/>
      <c r="P326" s="207"/>
      <c r="Q326" s="228"/>
      <c r="R326" s="207"/>
      <c r="S326" s="207"/>
      <c r="T326" s="107"/>
      <c r="U326" s="107"/>
      <c r="V326" s="107"/>
      <c r="W326" s="107"/>
      <c r="X326" s="229"/>
      <c r="Y326" s="229"/>
      <c r="Z326" s="229"/>
      <c r="AA326" s="229"/>
      <c r="AB326" s="229"/>
      <c r="AC326" s="229"/>
      <c r="AD326" s="107"/>
    </row>
    <row r="327" spans="1:30" ht="15" x14ac:dyDescent="0.25">
      <c r="A327" s="28" t="s">
        <v>275</v>
      </c>
      <c r="B327" s="51" t="s">
        <v>276</v>
      </c>
      <c r="C327" s="51" t="s">
        <v>298</v>
      </c>
      <c r="D327" s="238">
        <f t="shared" si="28"/>
        <v>6</v>
      </c>
      <c r="E327" s="86">
        <f>SUMIFS('BAZA DANYCH'!$AA:$AA,'BAZA DANYCH'!$U:$U,E$199,'BAZA DANYCH'!$K:$K,$C327,'BAZA DANYCH'!$A:$A,$A327,'BAZA DANYCH'!$F:$F,STATYSTYKI!$B327)</f>
        <v>0</v>
      </c>
      <c r="F327" s="86">
        <f>SUMIFS('BAZA DANYCH'!$AA:$AA,'BAZA DANYCH'!$U:$U,F$199,'BAZA DANYCH'!$K:$K,$C327,'BAZA DANYCH'!$A:$A,$A327,'BAZA DANYCH'!$F:$F,STATYSTYKI!$B327)</f>
        <v>0</v>
      </c>
      <c r="G327" s="86">
        <f>SUMIFS('BAZA DANYCH'!$AA:$AA,'BAZA DANYCH'!$U:$U,G$199,'BAZA DANYCH'!$K:$K,$C327,'BAZA DANYCH'!$A:$A,$A327,'BAZA DANYCH'!$F:$F,STATYSTYKI!$B327)</f>
        <v>6</v>
      </c>
      <c r="H327" s="86">
        <f>SUMIFS('BAZA DANYCH'!$AA:$AA,'BAZA DANYCH'!$U:$U,H$199,'BAZA DANYCH'!$K:$K,$C327,'BAZA DANYCH'!$A:$A,$A327,'BAZA DANYCH'!$F:$F,STATYSTYKI!$B327)</f>
        <v>0</v>
      </c>
      <c r="I327" s="86">
        <f>SUMIFS('BAZA DANYCH'!$AA:$AA,'BAZA DANYCH'!$U:$U,I$199,'BAZA DANYCH'!$K:$K,$C327,'BAZA DANYCH'!$A:$A,$A327,'BAZA DANYCH'!$F:$F,STATYSTYKI!$B327)</f>
        <v>0</v>
      </c>
      <c r="J327" s="86">
        <f>SUMIFS('BAZA DANYCH'!$AA:$AA,'BAZA DANYCH'!$U:$U,J$199,'BAZA DANYCH'!$K:$K,$C327,'BAZA DANYCH'!$A:$A,$A327,'BAZA DANYCH'!$F:$F,STATYSTYKI!$B327)</f>
        <v>0</v>
      </c>
      <c r="K327" s="86">
        <f>SUMIFS('BAZA DANYCH'!$AA:$AA,'BAZA DANYCH'!$U:$U,K$199,'BAZA DANYCH'!$K:$K,$C327,'BAZA DANYCH'!$A:$A,$A327,'BAZA DANYCH'!$F:$F,STATYSTYKI!$B327)</f>
        <v>0</v>
      </c>
      <c r="L327" s="86">
        <f>SUMIFS('BAZA DANYCH'!$AA:$AA,'BAZA DANYCH'!$U:$U,L$199,'BAZA DANYCH'!$K:$K,$C327,'BAZA DANYCH'!$A:$A,$A327,'BAZA DANYCH'!$F:$F,STATYSTYKI!$B327)</f>
        <v>0</v>
      </c>
      <c r="O327" s="107"/>
      <c r="P327" s="207"/>
      <c r="Q327" s="228"/>
      <c r="R327" s="207"/>
      <c r="S327" s="207"/>
      <c r="T327" s="107"/>
      <c r="U327" s="107"/>
      <c r="V327" s="107"/>
      <c r="W327" s="107"/>
      <c r="X327" s="229"/>
      <c r="Y327" s="229"/>
      <c r="Z327" s="229"/>
      <c r="AA327" s="229"/>
      <c r="AB327" s="229"/>
      <c r="AC327" s="229"/>
      <c r="AD327" s="107"/>
    </row>
    <row r="328" spans="1:30" ht="15" x14ac:dyDescent="0.25">
      <c r="A328" s="28" t="s">
        <v>275</v>
      </c>
      <c r="B328" s="51" t="s">
        <v>276</v>
      </c>
      <c r="C328" s="51" t="s">
        <v>299</v>
      </c>
      <c r="D328" s="238">
        <f t="shared" si="28"/>
        <v>56</v>
      </c>
      <c r="E328" s="86">
        <f>SUMIFS('BAZA DANYCH'!$AA:$AA,'BAZA DANYCH'!$U:$U,E$199,'BAZA DANYCH'!$K:$K,$C328,'BAZA DANYCH'!$A:$A,$A328,'BAZA DANYCH'!$F:$F,STATYSTYKI!$B328)</f>
        <v>0</v>
      </c>
      <c r="F328" s="86">
        <f>SUMIFS('BAZA DANYCH'!$AA:$AA,'BAZA DANYCH'!$U:$U,F$199,'BAZA DANYCH'!$K:$K,$C328,'BAZA DANYCH'!$A:$A,$A328,'BAZA DANYCH'!$F:$F,STATYSTYKI!$B328)</f>
        <v>0</v>
      </c>
      <c r="G328" s="86">
        <f>SUMIFS('BAZA DANYCH'!$AA:$AA,'BAZA DANYCH'!$U:$U,G$199,'BAZA DANYCH'!$K:$K,$C328,'BAZA DANYCH'!$A:$A,$A328,'BAZA DANYCH'!$F:$F,STATYSTYKI!$B328)</f>
        <v>50</v>
      </c>
      <c r="H328" s="86">
        <f>SUMIFS('BAZA DANYCH'!$AA:$AA,'BAZA DANYCH'!$U:$U,H$199,'BAZA DANYCH'!$K:$K,$C328,'BAZA DANYCH'!$A:$A,$A328,'BAZA DANYCH'!$F:$F,STATYSTYKI!$B328)</f>
        <v>0</v>
      </c>
      <c r="I328" s="86">
        <f>SUMIFS('BAZA DANYCH'!$AA:$AA,'BAZA DANYCH'!$U:$U,I$199,'BAZA DANYCH'!$K:$K,$C328,'BAZA DANYCH'!$A:$A,$A328,'BAZA DANYCH'!$F:$F,STATYSTYKI!$B328)</f>
        <v>6</v>
      </c>
      <c r="J328" s="86">
        <f>SUMIFS('BAZA DANYCH'!$AA:$AA,'BAZA DANYCH'!$U:$U,J$199,'BAZA DANYCH'!$K:$K,$C328,'BAZA DANYCH'!$A:$A,$A328,'BAZA DANYCH'!$F:$F,STATYSTYKI!$B328)</f>
        <v>0</v>
      </c>
      <c r="K328" s="86">
        <f>SUMIFS('BAZA DANYCH'!$AA:$AA,'BAZA DANYCH'!$U:$U,K$199,'BAZA DANYCH'!$K:$K,$C328,'BAZA DANYCH'!$A:$A,$A328,'BAZA DANYCH'!$F:$F,STATYSTYKI!$B328)</f>
        <v>0</v>
      </c>
      <c r="L328" s="86">
        <f>SUMIFS('BAZA DANYCH'!$AA:$AA,'BAZA DANYCH'!$U:$U,L$199,'BAZA DANYCH'!$K:$K,$C328,'BAZA DANYCH'!$A:$A,$A328,'BAZA DANYCH'!$F:$F,STATYSTYKI!$B328)</f>
        <v>0</v>
      </c>
      <c r="O328" s="107"/>
      <c r="P328" s="207"/>
      <c r="Q328" s="228"/>
      <c r="R328" s="207"/>
      <c r="S328" s="207"/>
      <c r="T328" s="107"/>
      <c r="U328" s="107"/>
      <c r="V328" s="107"/>
      <c r="W328" s="107"/>
      <c r="X328" s="229"/>
      <c r="Y328" s="229"/>
      <c r="Z328" s="229"/>
      <c r="AA328" s="229"/>
      <c r="AB328" s="229"/>
      <c r="AC328" s="229"/>
      <c r="AD328" s="107"/>
    </row>
    <row r="329" spans="1:30" ht="15" x14ac:dyDescent="0.25">
      <c r="A329" s="28" t="s">
        <v>275</v>
      </c>
      <c r="B329" s="51" t="s">
        <v>276</v>
      </c>
      <c r="C329" s="256" t="s">
        <v>152</v>
      </c>
      <c r="D329" s="238">
        <f t="shared" ref="D329:D360" si="29">SUM(E329:H329,I329:L329,)</f>
        <v>28</v>
      </c>
      <c r="E329" s="86">
        <f>SUMIFS('BAZA DANYCH'!$AA:$AA,'BAZA DANYCH'!$U:$U,E$199,'BAZA DANYCH'!$K:$K,$C329,'BAZA DANYCH'!$A:$A,$A329,'BAZA DANYCH'!$F:$F,STATYSTYKI!$B329)</f>
        <v>0</v>
      </c>
      <c r="F329" s="86">
        <f>SUMIFS('BAZA DANYCH'!$AA:$AA,'BAZA DANYCH'!$U:$U,F$199,'BAZA DANYCH'!$K:$K,$C329,'BAZA DANYCH'!$A:$A,$A329,'BAZA DANYCH'!$F:$F,STATYSTYKI!$B329)</f>
        <v>0</v>
      </c>
      <c r="G329" s="86">
        <f>SUMIFS('BAZA DANYCH'!$AA:$AA,'BAZA DANYCH'!$U:$U,G$199,'BAZA DANYCH'!$K:$K,$C329,'BAZA DANYCH'!$A:$A,$A329,'BAZA DANYCH'!$F:$F,STATYSTYKI!$B329)</f>
        <v>28</v>
      </c>
      <c r="H329" s="86">
        <f>SUMIFS('BAZA DANYCH'!$AA:$AA,'BAZA DANYCH'!$U:$U,H$199,'BAZA DANYCH'!$K:$K,$C329,'BAZA DANYCH'!$A:$A,$A329,'BAZA DANYCH'!$F:$F,STATYSTYKI!$B329)</f>
        <v>0</v>
      </c>
      <c r="I329" s="86">
        <f>SUMIFS('BAZA DANYCH'!$AA:$AA,'BAZA DANYCH'!$U:$U,I$199,'BAZA DANYCH'!$K:$K,$C329,'BAZA DANYCH'!$A:$A,$A329,'BAZA DANYCH'!$F:$F,STATYSTYKI!$B329)</f>
        <v>0</v>
      </c>
      <c r="J329" s="86">
        <f>SUMIFS('BAZA DANYCH'!$AA:$AA,'BAZA DANYCH'!$U:$U,J$199,'BAZA DANYCH'!$K:$K,$C329,'BAZA DANYCH'!$A:$A,$A329,'BAZA DANYCH'!$F:$F,STATYSTYKI!$B329)</f>
        <v>0</v>
      </c>
      <c r="K329" s="86">
        <f>SUMIFS('BAZA DANYCH'!$AA:$AA,'BAZA DANYCH'!$U:$U,K$199,'BAZA DANYCH'!$K:$K,$C329,'BAZA DANYCH'!$A:$A,$A329,'BAZA DANYCH'!$F:$F,STATYSTYKI!$B329)</f>
        <v>0</v>
      </c>
      <c r="L329" s="86">
        <f>SUMIFS('BAZA DANYCH'!$AA:$AA,'BAZA DANYCH'!$U:$U,L$199,'BAZA DANYCH'!$K:$K,$C329,'BAZA DANYCH'!$A:$A,$A329,'BAZA DANYCH'!$F:$F,STATYSTYKI!$B329)</f>
        <v>0</v>
      </c>
      <c r="O329" s="107"/>
      <c r="P329" s="207"/>
      <c r="Q329" s="228"/>
      <c r="R329" s="207"/>
      <c r="S329" s="207"/>
      <c r="T329" s="107"/>
      <c r="U329" s="107"/>
      <c r="V329" s="107"/>
      <c r="W329" s="107"/>
      <c r="X329" s="229"/>
      <c r="Y329" s="229"/>
      <c r="Z329" s="229"/>
      <c r="AA329" s="229"/>
      <c r="AB329" s="229"/>
      <c r="AC329" s="229"/>
      <c r="AD329" s="107"/>
    </row>
    <row r="330" spans="1:30" ht="15" x14ac:dyDescent="0.25">
      <c r="A330" s="28" t="s">
        <v>275</v>
      </c>
      <c r="B330" s="51" t="s">
        <v>276</v>
      </c>
      <c r="C330" s="51" t="s">
        <v>300</v>
      </c>
      <c r="D330" s="238">
        <f t="shared" si="29"/>
        <v>10</v>
      </c>
      <c r="E330" s="86">
        <f>SUMIFS('BAZA DANYCH'!$AA:$AA,'BAZA DANYCH'!$U:$U,E$199,'BAZA DANYCH'!$K:$K,$C330,'BAZA DANYCH'!$A:$A,$A330,'BAZA DANYCH'!$F:$F,STATYSTYKI!$B330)</f>
        <v>0</v>
      </c>
      <c r="F330" s="86">
        <f>SUMIFS('BAZA DANYCH'!$AA:$AA,'BAZA DANYCH'!$U:$U,F$199,'BAZA DANYCH'!$K:$K,$C330,'BAZA DANYCH'!$A:$A,$A330,'BAZA DANYCH'!$F:$F,STATYSTYKI!$B330)</f>
        <v>0</v>
      </c>
      <c r="G330" s="86">
        <f>SUMIFS('BAZA DANYCH'!$AA:$AA,'BAZA DANYCH'!$U:$U,G$199,'BAZA DANYCH'!$K:$K,$C330,'BAZA DANYCH'!$A:$A,$A330,'BAZA DANYCH'!$F:$F,STATYSTYKI!$B330)</f>
        <v>10</v>
      </c>
      <c r="H330" s="86">
        <f>SUMIFS('BAZA DANYCH'!$AA:$AA,'BAZA DANYCH'!$U:$U,H$199,'BAZA DANYCH'!$K:$K,$C330,'BAZA DANYCH'!$A:$A,$A330,'BAZA DANYCH'!$F:$F,STATYSTYKI!$B330)</f>
        <v>0</v>
      </c>
      <c r="I330" s="86">
        <f>SUMIFS('BAZA DANYCH'!$AA:$AA,'BAZA DANYCH'!$U:$U,I$199,'BAZA DANYCH'!$K:$K,$C330,'BAZA DANYCH'!$A:$A,$A330,'BAZA DANYCH'!$F:$F,STATYSTYKI!$B330)</f>
        <v>0</v>
      </c>
      <c r="J330" s="86">
        <f>SUMIFS('BAZA DANYCH'!$AA:$AA,'BAZA DANYCH'!$U:$U,J$199,'BAZA DANYCH'!$K:$K,$C330,'BAZA DANYCH'!$A:$A,$A330,'BAZA DANYCH'!$F:$F,STATYSTYKI!$B330)</f>
        <v>0</v>
      </c>
      <c r="K330" s="86">
        <f>SUMIFS('BAZA DANYCH'!$AA:$AA,'BAZA DANYCH'!$U:$U,K$199,'BAZA DANYCH'!$K:$K,$C330,'BAZA DANYCH'!$A:$A,$A330,'BAZA DANYCH'!$F:$F,STATYSTYKI!$B330)</f>
        <v>0</v>
      </c>
      <c r="L330" s="86">
        <f>SUMIFS('BAZA DANYCH'!$AA:$AA,'BAZA DANYCH'!$U:$U,L$199,'BAZA DANYCH'!$K:$K,$C330,'BAZA DANYCH'!$A:$A,$A330,'BAZA DANYCH'!$F:$F,STATYSTYKI!$B330)</f>
        <v>0</v>
      </c>
      <c r="O330" s="107"/>
      <c r="P330" s="207"/>
      <c r="Q330" s="228"/>
      <c r="R330" s="207"/>
      <c r="S330" s="207"/>
      <c r="T330" s="107"/>
      <c r="U330" s="107"/>
      <c r="V330" s="107"/>
      <c r="W330" s="107"/>
      <c r="X330" s="229"/>
      <c r="Y330" s="229"/>
      <c r="Z330" s="229"/>
      <c r="AA330" s="229"/>
      <c r="AB330" s="229"/>
      <c r="AC330" s="229"/>
      <c r="AD330" s="107"/>
    </row>
    <row r="331" spans="1:30" ht="15" x14ac:dyDescent="0.25">
      <c r="A331" s="28" t="s">
        <v>275</v>
      </c>
      <c r="B331" s="51" t="s">
        <v>276</v>
      </c>
      <c r="C331" s="51" t="s">
        <v>301</v>
      </c>
      <c r="D331" s="238">
        <f t="shared" si="29"/>
        <v>28</v>
      </c>
      <c r="E331" s="86">
        <f>SUMIFS('BAZA DANYCH'!$AA:$AA,'BAZA DANYCH'!$U:$U,E$199,'BAZA DANYCH'!$K:$K,$C331,'BAZA DANYCH'!$A:$A,$A331,'BAZA DANYCH'!$F:$F,STATYSTYKI!$B331)</f>
        <v>0</v>
      </c>
      <c r="F331" s="86">
        <f>SUMIFS('BAZA DANYCH'!$AA:$AA,'BAZA DANYCH'!$U:$U,F$199,'BAZA DANYCH'!$K:$K,$C331,'BAZA DANYCH'!$A:$A,$A331,'BAZA DANYCH'!$F:$F,STATYSTYKI!$B331)</f>
        <v>0</v>
      </c>
      <c r="G331" s="86">
        <f>SUMIFS('BAZA DANYCH'!$AA:$AA,'BAZA DANYCH'!$U:$U,G$199,'BAZA DANYCH'!$K:$K,$C331,'BAZA DANYCH'!$A:$A,$A331,'BAZA DANYCH'!$F:$F,STATYSTYKI!$B331)</f>
        <v>28</v>
      </c>
      <c r="H331" s="86">
        <f>SUMIFS('BAZA DANYCH'!$AA:$AA,'BAZA DANYCH'!$U:$U,H$199,'BAZA DANYCH'!$K:$K,$C331,'BAZA DANYCH'!$A:$A,$A331,'BAZA DANYCH'!$F:$F,STATYSTYKI!$B331)</f>
        <v>0</v>
      </c>
      <c r="I331" s="86">
        <f>SUMIFS('BAZA DANYCH'!$AA:$AA,'BAZA DANYCH'!$U:$U,I$199,'BAZA DANYCH'!$K:$K,$C331,'BAZA DANYCH'!$A:$A,$A331,'BAZA DANYCH'!$F:$F,STATYSTYKI!$B331)</f>
        <v>0</v>
      </c>
      <c r="J331" s="86">
        <f>SUMIFS('BAZA DANYCH'!$AA:$AA,'BAZA DANYCH'!$U:$U,J$199,'BAZA DANYCH'!$K:$K,$C331,'BAZA DANYCH'!$A:$A,$A331,'BAZA DANYCH'!$F:$F,STATYSTYKI!$B331)</f>
        <v>0</v>
      </c>
      <c r="K331" s="86">
        <f>SUMIFS('BAZA DANYCH'!$AA:$AA,'BAZA DANYCH'!$U:$U,K$199,'BAZA DANYCH'!$K:$K,$C331,'BAZA DANYCH'!$A:$A,$A331,'BAZA DANYCH'!$F:$F,STATYSTYKI!$B331)</f>
        <v>0</v>
      </c>
      <c r="L331" s="86">
        <f>SUMIFS('BAZA DANYCH'!$AA:$AA,'BAZA DANYCH'!$U:$U,L$199,'BAZA DANYCH'!$K:$K,$C331,'BAZA DANYCH'!$A:$A,$A331,'BAZA DANYCH'!$F:$F,STATYSTYKI!$B331)</f>
        <v>0</v>
      </c>
      <c r="O331" s="107"/>
      <c r="P331" s="207"/>
      <c r="Q331" s="228"/>
      <c r="R331" s="207"/>
      <c r="S331" s="207"/>
      <c r="T331" s="107"/>
      <c r="U331" s="107"/>
      <c r="V331" s="107"/>
      <c r="W331" s="107"/>
      <c r="X331" s="229"/>
      <c r="Y331" s="229"/>
      <c r="Z331" s="229"/>
      <c r="AA331" s="229"/>
      <c r="AB331" s="229"/>
      <c r="AC331" s="229"/>
      <c r="AD331" s="107"/>
    </row>
    <row r="332" spans="1:30" ht="15" x14ac:dyDescent="0.25">
      <c r="A332" s="28" t="s">
        <v>275</v>
      </c>
      <c r="B332" s="51" t="s">
        <v>276</v>
      </c>
      <c r="C332" s="51" t="s">
        <v>302</v>
      </c>
      <c r="D332" s="238">
        <f t="shared" si="29"/>
        <v>6</v>
      </c>
      <c r="E332" s="86">
        <f>SUMIFS('BAZA DANYCH'!$AA:$AA,'BAZA DANYCH'!$U:$U,E$199,'BAZA DANYCH'!$K:$K,$C332,'BAZA DANYCH'!$A:$A,$A332,'BAZA DANYCH'!$F:$F,STATYSTYKI!$B332)</f>
        <v>0</v>
      </c>
      <c r="F332" s="86">
        <f>SUMIFS('BAZA DANYCH'!$AA:$AA,'BAZA DANYCH'!$U:$U,F$199,'BAZA DANYCH'!$K:$K,$C332,'BAZA DANYCH'!$A:$A,$A332,'BAZA DANYCH'!$F:$F,STATYSTYKI!$B332)</f>
        <v>0</v>
      </c>
      <c r="G332" s="86">
        <f>SUMIFS('BAZA DANYCH'!$AA:$AA,'BAZA DANYCH'!$U:$U,G$199,'BAZA DANYCH'!$K:$K,$C332,'BAZA DANYCH'!$A:$A,$A332,'BAZA DANYCH'!$F:$F,STATYSTYKI!$B332)</f>
        <v>6</v>
      </c>
      <c r="H332" s="86">
        <f>SUMIFS('BAZA DANYCH'!$AA:$AA,'BAZA DANYCH'!$U:$U,H$199,'BAZA DANYCH'!$K:$K,$C332,'BAZA DANYCH'!$A:$A,$A332,'BAZA DANYCH'!$F:$F,STATYSTYKI!$B332)</f>
        <v>0</v>
      </c>
      <c r="I332" s="86">
        <f>SUMIFS('BAZA DANYCH'!$AA:$AA,'BAZA DANYCH'!$U:$U,I$199,'BAZA DANYCH'!$K:$K,$C332,'BAZA DANYCH'!$A:$A,$A332,'BAZA DANYCH'!$F:$F,STATYSTYKI!$B332)</f>
        <v>0</v>
      </c>
      <c r="J332" s="86">
        <f>SUMIFS('BAZA DANYCH'!$AA:$AA,'BAZA DANYCH'!$U:$U,J$199,'BAZA DANYCH'!$K:$K,$C332,'BAZA DANYCH'!$A:$A,$A332,'BAZA DANYCH'!$F:$F,STATYSTYKI!$B332)</f>
        <v>0</v>
      </c>
      <c r="K332" s="86">
        <f>SUMIFS('BAZA DANYCH'!$AA:$AA,'BAZA DANYCH'!$U:$U,K$199,'BAZA DANYCH'!$K:$K,$C332,'BAZA DANYCH'!$A:$A,$A332,'BAZA DANYCH'!$F:$F,STATYSTYKI!$B332)</f>
        <v>0</v>
      </c>
      <c r="L332" s="86">
        <f>SUMIFS('BAZA DANYCH'!$AA:$AA,'BAZA DANYCH'!$U:$U,L$199,'BAZA DANYCH'!$K:$K,$C332,'BAZA DANYCH'!$A:$A,$A332,'BAZA DANYCH'!$F:$F,STATYSTYKI!$B332)</f>
        <v>0</v>
      </c>
      <c r="O332" s="107"/>
      <c r="P332" s="207"/>
      <c r="Q332" s="228"/>
      <c r="R332" s="207"/>
      <c r="S332" s="207"/>
      <c r="T332" s="107"/>
      <c r="U332" s="107"/>
      <c r="V332" s="107"/>
      <c r="W332" s="107"/>
      <c r="X332" s="229"/>
      <c r="Y332" s="229"/>
      <c r="Z332" s="229"/>
      <c r="AA332" s="229"/>
      <c r="AB332" s="229"/>
      <c r="AC332" s="229"/>
      <c r="AD332" s="107"/>
    </row>
    <row r="333" spans="1:30" ht="15" x14ac:dyDescent="0.25">
      <c r="A333" s="28" t="s">
        <v>275</v>
      </c>
      <c r="B333" s="51" t="s">
        <v>276</v>
      </c>
      <c r="C333" s="51" t="s">
        <v>304</v>
      </c>
      <c r="D333" s="238">
        <f t="shared" si="29"/>
        <v>28</v>
      </c>
      <c r="E333" s="86">
        <f>SUMIFS('BAZA DANYCH'!$AA:$AA,'BAZA DANYCH'!$U:$U,E$199,'BAZA DANYCH'!$K:$K,$C333,'BAZA DANYCH'!$A:$A,$A333,'BAZA DANYCH'!$F:$F,STATYSTYKI!$B333)</f>
        <v>0</v>
      </c>
      <c r="F333" s="86">
        <f>SUMIFS('BAZA DANYCH'!$AA:$AA,'BAZA DANYCH'!$U:$U,F$199,'BAZA DANYCH'!$K:$K,$C333,'BAZA DANYCH'!$A:$A,$A333,'BAZA DANYCH'!$F:$F,STATYSTYKI!$B333)</f>
        <v>0</v>
      </c>
      <c r="G333" s="86">
        <f>SUMIFS('BAZA DANYCH'!$AA:$AA,'BAZA DANYCH'!$U:$U,G$199,'BAZA DANYCH'!$K:$K,$C333,'BAZA DANYCH'!$A:$A,$A333,'BAZA DANYCH'!$F:$F,STATYSTYKI!$B333)</f>
        <v>28</v>
      </c>
      <c r="H333" s="86">
        <f>SUMIFS('BAZA DANYCH'!$AA:$AA,'BAZA DANYCH'!$U:$U,H$199,'BAZA DANYCH'!$K:$K,$C333,'BAZA DANYCH'!$A:$A,$A333,'BAZA DANYCH'!$F:$F,STATYSTYKI!$B333)</f>
        <v>0</v>
      </c>
      <c r="I333" s="86">
        <f>SUMIFS('BAZA DANYCH'!$AA:$AA,'BAZA DANYCH'!$U:$U,I$199,'BAZA DANYCH'!$K:$K,$C333,'BAZA DANYCH'!$A:$A,$A333,'BAZA DANYCH'!$F:$F,STATYSTYKI!$B333)</f>
        <v>0</v>
      </c>
      <c r="J333" s="86">
        <f>SUMIFS('BAZA DANYCH'!$AA:$AA,'BAZA DANYCH'!$U:$U,J$199,'BAZA DANYCH'!$K:$K,$C333,'BAZA DANYCH'!$A:$A,$A333,'BAZA DANYCH'!$F:$F,STATYSTYKI!$B333)</f>
        <v>0</v>
      </c>
      <c r="K333" s="86">
        <f>SUMIFS('BAZA DANYCH'!$AA:$AA,'BAZA DANYCH'!$U:$U,K$199,'BAZA DANYCH'!$K:$K,$C333,'BAZA DANYCH'!$A:$A,$A333,'BAZA DANYCH'!$F:$F,STATYSTYKI!$B333)</f>
        <v>0</v>
      </c>
      <c r="L333" s="86">
        <f>SUMIFS('BAZA DANYCH'!$AA:$AA,'BAZA DANYCH'!$U:$U,L$199,'BAZA DANYCH'!$K:$K,$C333,'BAZA DANYCH'!$A:$A,$A333,'BAZA DANYCH'!$F:$F,STATYSTYKI!$B333)</f>
        <v>0</v>
      </c>
      <c r="O333" s="107"/>
      <c r="P333" s="207"/>
      <c r="Q333" s="228"/>
      <c r="R333" s="207"/>
      <c r="S333" s="207"/>
      <c r="T333" s="107"/>
      <c r="U333" s="107"/>
      <c r="V333" s="107"/>
      <c r="W333" s="107"/>
      <c r="X333" s="229"/>
      <c r="Y333" s="229"/>
      <c r="Z333" s="229"/>
      <c r="AA333" s="229"/>
      <c r="AB333" s="229"/>
      <c r="AC333" s="229"/>
      <c r="AD333" s="107"/>
    </row>
    <row r="334" spans="1:30" ht="15" x14ac:dyDescent="0.25">
      <c r="A334" s="28" t="s">
        <v>275</v>
      </c>
      <c r="B334" s="51" t="s">
        <v>276</v>
      </c>
      <c r="C334" s="51" t="s">
        <v>305</v>
      </c>
      <c r="D334" s="238">
        <f t="shared" si="29"/>
        <v>28</v>
      </c>
      <c r="E334" s="86">
        <f>SUMIFS('BAZA DANYCH'!$AA:$AA,'BAZA DANYCH'!$U:$U,E$199,'BAZA DANYCH'!$K:$K,$C334,'BAZA DANYCH'!$A:$A,$A334,'BAZA DANYCH'!$F:$F,STATYSTYKI!$B334)</f>
        <v>0</v>
      </c>
      <c r="F334" s="86">
        <f>SUMIFS('BAZA DANYCH'!$AA:$AA,'BAZA DANYCH'!$U:$U,F$199,'BAZA DANYCH'!$K:$K,$C334,'BAZA DANYCH'!$A:$A,$A334,'BAZA DANYCH'!$F:$F,STATYSTYKI!$B334)</f>
        <v>0</v>
      </c>
      <c r="G334" s="86">
        <f>SUMIFS('BAZA DANYCH'!$AA:$AA,'BAZA DANYCH'!$U:$U,G$199,'BAZA DANYCH'!$K:$K,$C334,'BAZA DANYCH'!$A:$A,$A334,'BAZA DANYCH'!$F:$F,STATYSTYKI!$B334)</f>
        <v>28</v>
      </c>
      <c r="H334" s="86">
        <f>SUMIFS('BAZA DANYCH'!$AA:$AA,'BAZA DANYCH'!$U:$U,H$199,'BAZA DANYCH'!$K:$K,$C334,'BAZA DANYCH'!$A:$A,$A334,'BAZA DANYCH'!$F:$F,STATYSTYKI!$B334)</f>
        <v>0</v>
      </c>
      <c r="I334" s="86">
        <f>SUMIFS('BAZA DANYCH'!$AA:$AA,'BAZA DANYCH'!$U:$U,I$199,'BAZA DANYCH'!$K:$K,$C334,'BAZA DANYCH'!$A:$A,$A334,'BAZA DANYCH'!$F:$F,STATYSTYKI!$B334)</f>
        <v>0</v>
      </c>
      <c r="J334" s="86">
        <f>SUMIFS('BAZA DANYCH'!$AA:$AA,'BAZA DANYCH'!$U:$U,J$199,'BAZA DANYCH'!$K:$K,$C334,'BAZA DANYCH'!$A:$A,$A334,'BAZA DANYCH'!$F:$F,STATYSTYKI!$B334)</f>
        <v>0</v>
      </c>
      <c r="K334" s="86">
        <f>SUMIFS('BAZA DANYCH'!$AA:$AA,'BAZA DANYCH'!$U:$U,K$199,'BAZA DANYCH'!$K:$K,$C334,'BAZA DANYCH'!$A:$A,$A334,'BAZA DANYCH'!$F:$F,STATYSTYKI!$B334)</f>
        <v>0</v>
      </c>
      <c r="L334" s="86">
        <f>SUMIFS('BAZA DANYCH'!$AA:$AA,'BAZA DANYCH'!$U:$U,L$199,'BAZA DANYCH'!$K:$K,$C334,'BAZA DANYCH'!$A:$A,$A334,'BAZA DANYCH'!$F:$F,STATYSTYKI!$B334)</f>
        <v>0</v>
      </c>
      <c r="O334" s="107"/>
      <c r="P334" s="207"/>
      <c r="Q334" s="228"/>
      <c r="R334" s="207"/>
      <c r="S334" s="207"/>
      <c r="T334" s="107"/>
      <c r="U334" s="107"/>
      <c r="V334" s="107"/>
      <c r="W334" s="107"/>
      <c r="X334" s="229"/>
      <c r="Y334" s="229"/>
      <c r="Z334" s="229"/>
      <c r="AA334" s="229"/>
      <c r="AB334" s="229"/>
      <c r="AC334" s="229"/>
      <c r="AD334" s="107"/>
    </row>
    <row r="335" spans="1:30" ht="15" x14ac:dyDescent="0.25">
      <c r="A335" s="28" t="s">
        <v>275</v>
      </c>
      <c r="B335" s="51" t="s">
        <v>276</v>
      </c>
      <c r="C335" s="51" t="s">
        <v>306</v>
      </c>
      <c r="D335" s="238">
        <f t="shared" si="29"/>
        <v>28</v>
      </c>
      <c r="E335" s="86">
        <f>SUMIFS('BAZA DANYCH'!$AA:$AA,'BAZA DANYCH'!$U:$U,E$199,'BAZA DANYCH'!$K:$K,$C335,'BAZA DANYCH'!$A:$A,$A335,'BAZA DANYCH'!$F:$F,STATYSTYKI!$B335)</f>
        <v>0</v>
      </c>
      <c r="F335" s="86">
        <f>SUMIFS('BAZA DANYCH'!$AA:$AA,'BAZA DANYCH'!$U:$U,F$199,'BAZA DANYCH'!$K:$K,$C335,'BAZA DANYCH'!$A:$A,$A335,'BAZA DANYCH'!$F:$F,STATYSTYKI!$B335)</f>
        <v>0</v>
      </c>
      <c r="G335" s="86">
        <f>SUMIFS('BAZA DANYCH'!$AA:$AA,'BAZA DANYCH'!$U:$U,G$199,'BAZA DANYCH'!$K:$K,$C335,'BAZA DANYCH'!$A:$A,$A335,'BAZA DANYCH'!$F:$F,STATYSTYKI!$B335)</f>
        <v>0</v>
      </c>
      <c r="H335" s="86">
        <f>SUMIFS('BAZA DANYCH'!$AA:$AA,'BAZA DANYCH'!$U:$U,H$199,'BAZA DANYCH'!$K:$K,$C335,'BAZA DANYCH'!$A:$A,$A335,'BAZA DANYCH'!$F:$F,STATYSTYKI!$B335)</f>
        <v>28</v>
      </c>
      <c r="I335" s="86">
        <f>SUMIFS('BAZA DANYCH'!$AA:$AA,'BAZA DANYCH'!$U:$U,I$199,'BAZA DANYCH'!$K:$K,$C335,'BAZA DANYCH'!$A:$A,$A335,'BAZA DANYCH'!$F:$F,STATYSTYKI!$B335)</f>
        <v>0</v>
      </c>
      <c r="J335" s="86">
        <f>SUMIFS('BAZA DANYCH'!$AA:$AA,'BAZA DANYCH'!$U:$U,J$199,'BAZA DANYCH'!$K:$K,$C335,'BAZA DANYCH'!$A:$A,$A335,'BAZA DANYCH'!$F:$F,STATYSTYKI!$B335)</f>
        <v>0</v>
      </c>
      <c r="K335" s="86">
        <f>SUMIFS('BAZA DANYCH'!$AA:$AA,'BAZA DANYCH'!$U:$U,K$199,'BAZA DANYCH'!$K:$K,$C335,'BAZA DANYCH'!$A:$A,$A335,'BAZA DANYCH'!$F:$F,STATYSTYKI!$B335)</f>
        <v>0</v>
      </c>
      <c r="L335" s="86">
        <f>SUMIFS('BAZA DANYCH'!$AA:$AA,'BAZA DANYCH'!$U:$U,L$199,'BAZA DANYCH'!$K:$K,$C335,'BAZA DANYCH'!$A:$A,$A335,'BAZA DANYCH'!$F:$F,STATYSTYKI!$B335)</f>
        <v>0</v>
      </c>
      <c r="O335" s="107"/>
      <c r="P335" s="207"/>
      <c r="Q335" s="228"/>
      <c r="R335" s="207"/>
      <c r="S335" s="207"/>
      <c r="T335" s="107"/>
      <c r="U335" s="107"/>
      <c r="V335" s="107"/>
      <c r="W335" s="107"/>
      <c r="X335" s="229"/>
      <c r="Y335" s="229"/>
      <c r="Z335" s="229"/>
      <c r="AA335" s="229"/>
      <c r="AB335" s="229"/>
      <c r="AC335" s="229"/>
      <c r="AD335" s="107"/>
    </row>
    <row r="336" spans="1:30" ht="15" x14ac:dyDescent="0.25">
      <c r="A336" s="28" t="s">
        <v>275</v>
      </c>
      <c r="B336" s="51" t="s">
        <v>276</v>
      </c>
      <c r="C336" s="51" t="s">
        <v>307</v>
      </c>
      <c r="D336" s="238">
        <f t="shared" si="29"/>
        <v>28</v>
      </c>
      <c r="E336" s="86">
        <f>SUMIFS('BAZA DANYCH'!$AA:$AA,'BAZA DANYCH'!$U:$U,E$199,'BAZA DANYCH'!$K:$K,$C336,'BAZA DANYCH'!$A:$A,$A336,'BAZA DANYCH'!$F:$F,STATYSTYKI!$B336)</f>
        <v>0</v>
      </c>
      <c r="F336" s="86">
        <f>SUMIFS('BAZA DANYCH'!$AA:$AA,'BAZA DANYCH'!$U:$U,F$199,'BAZA DANYCH'!$K:$K,$C336,'BAZA DANYCH'!$A:$A,$A336,'BAZA DANYCH'!$F:$F,STATYSTYKI!$B336)</f>
        <v>0</v>
      </c>
      <c r="G336" s="86">
        <f>SUMIFS('BAZA DANYCH'!$AA:$AA,'BAZA DANYCH'!$U:$U,G$199,'BAZA DANYCH'!$K:$K,$C336,'BAZA DANYCH'!$A:$A,$A336,'BAZA DANYCH'!$F:$F,STATYSTYKI!$B336)</f>
        <v>0</v>
      </c>
      <c r="H336" s="86">
        <f>SUMIFS('BAZA DANYCH'!$AA:$AA,'BAZA DANYCH'!$U:$U,H$199,'BAZA DANYCH'!$K:$K,$C336,'BAZA DANYCH'!$A:$A,$A336,'BAZA DANYCH'!$F:$F,STATYSTYKI!$B336)</f>
        <v>10</v>
      </c>
      <c r="I336" s="86">
        <f>SUMIFS('BAZA DANYCH'!$AA:$AA,'BAZA DANYCH'!$U:$U,I$199,'BAZA DANYCH'!$K:$K,$C336,'BAZA DANYCH'!$A:$A,$A336,'BAZA DANYCH'!$F:$F,STATYSTYKI!$B336)</f>
        <v>0</v>
      </c>
      <c r="J336" s="86">
        <f>SUMIFS('BAZA DANYCH'!$AA:$AA,'BAZA DANYCH'!$U:$U,J$199,'BAZA DANYCH'!$K:$K,$C336,'BAZA DANYCH'!$A:$A,$A336,'BAZA DANYCH'!$F:$F,STATYSTYKI!$B336)</f>
        <v>18</v>
      </c>
      <c r="K336" s="86">
        <f>SUMIFS('BAZA DANYCH'!$AA:$AA,'BAZA DANYCH'!$U:$U,K$199,'BAZA DANYCH'!$K:$K,$C336,'BAZA DANYCH'!$A:$A,$A336,'BAZA DANYCH'!$F:$F,STATYSTYKI!$B336)</f>
        <v>0</v>
      </c>
      <c r="L336" s="86">
        <f>SUMIFS('BAZA DANYCH'!$AA:$AA,'BAZA DANYCH'!$U:$U,L$199,'BAZA DANYCH'!$K:$K,$C336,'BAZA DANYCH'!$A:$A,$A336,'BAZA DANYCH'!$F:$F,STATYSTYKI!$B336)</f>
        <v>0</v>
      </c>
      <c r="O336" s="107"/>
      <c r="P336" s="207"/>
      <c r="Q336" s="228"/>
      <c r="R336" s="207"/>
      <c r="S336" s="207"/>
      <c r="T336" s="107"/>
      <c r="U336" s="107"/>
      <c r="V336" s="107"/>
      <c r="W336" s="107"/>
      <c r="X336" s="229"/>
      <c r="Y336" s="229"/>
      <c r="Z336" s="229"/>
      <c r="AA336" s="229"/>
      <c r="AB336" s="229"/>
      <c r="AC336" s="229"/>
      <c r="AD336" s="107"/>
    </row>
    <row r="337" spans="1:30" ht="15" x14ac:dyDescent="0.25">
      <c r="A337" s="28" t="s">
        <v>275</v>
      </c>
      <c r="B337" s="51" t="s">
        <v>276</v>
      </c>
      <c r="C337" s="51" t="s">
        <v>308</v>
      </c>
      <c r="D337" s="238">
        <f t="shared" si="29"/>
        <v>28</v>
      </c>
      <c r="E337" s="86">
        <f>SUMIFS('BAZA DANYCH'!$AA:$AA,'BAZA DANYCH'!$U:$U,E$199,'BAZA DANYCH'!$K:$K,$C337,'BAZA DANYCH'!$A:$A,$A337,'BAZA DANYCH'!$F:$F,STATYSTYKI!$B337)</f>
        <v>0</v>
      </c>
      <c r="F337" s="86">
        <f>SUMIFS('BAZA DANYCH'!$AA:$AA,'BAZA DANYCH'!$U:$U,F$199,'BAZA DANYCH'!$K:$K,$C337,'BAZA DANYCH'!$A:$A,$A337,'BAZA DANYCH'!$F:$F,STATYSTYKI!$B337)</f>
        <v>0</v>
      </c>
      <c r="G337" s="86">
        <f>SUMIFS('BAZA DANYCH'!$AA:$AA,'BAZA DANYCH'!$U:$U,G$199,'BAZA DANYCH'!$K:$K,$C337,'BAZA DANYCH'!$A:$A,$A337,'BAZA DANYCH'!$F:$F,STATYSTYKI!$B337)</f>
        <v>0</v>
      </c>
      <c r="H337" s="86">
        <f>SUMIFS('BAZA DANYCH'!$AA:$AA,'BAZA DANYCH'!$U:$U,H$199,'BAZA DANYCH'!$K:$K,$C337,'BAZA DANYCH'!$A:$A,$A337,'BAZA DANYCH'!$F:$F,STATYSTYKI!$B337)</f>
        <v>28</v>
      </c>
      <c r="I337" s="86">
        <f>SUMIFS('BAZA DANYCH'!$AA:$AA,'BAZA DANYCH'!$U:$U,I$199,'BAZA DANYCH'!$K:$K,$C337,'BAZA DANYCH'!$A:$A,$A337,'BAZA DANYCH'!$F:$F,STATYSTYKI!$B337)</f>
        <v>0</v>
      </c>
      <c r="J337" s="86">
        <f>SUMIFS('BAZA DANYCH'!$AA:$AA,'BAZA DANYCH'!$U:$U,J$199,'BAZA DANYCH'!$K:$K,$C337,'BAZA DANYCH'!$A:$A,$A337,'BAZA DANYCH'!$F:$F,STATYSTYKI!$B337)</f>
        <v>0</v>
      </c>
      <c r="K337" s="86">
        <f>SUMIFS('BAZA DANYCH'!$AA:$AA,'BAZA DANYCH'!$U:$U,K$199,'BAZA DANYCH'!$K:$K,$C337,'BAZA DANYCH'!$A:$A,$A337,'BAZA DANYCH'!$F:$F,STATYSTYKI!$B337)</f>
        <v>0</v>
      </c>
      <c r="L337" s="86">
        <f>SUMIFS('BAZA DANYCH'!$AA:$AA,'BAZA DANYCH'!$U:$U,L$199,'BAZA DANYCH'!$K:$K,$C337,'BAZA DANYCH'!$A:$A,$A337,'BAZA DANYCH'!$F:$F,STATYSTYKI!$B337)</f>
        <v>0</v>
      </c>
      <c r="O337" s="107"/>
      <c r="P337" s="207"/>
      <c r="Q337" s="228"/>
      <c r="R337" s="207"/>
      <c r="S337" s="207"/>
      <c r="T337" s="107"/>
      <c r="U337" s="107"/>
      <c r="V337" s="107"/>
      <c r="W337" s="107"/>
      <c r="X337" s="229"/>
      <c r="Y337" s="229"/>
      <c r="Z337" s="229"/>
      <c r="AA337" s="229"/>
      <c r="AB337" s="229"/>
      <c r="AC337" s="229"/>
      <c r="AD337" s="107"/>
    </row>
    <row r="338" spans="1:30" ht="15" x14ac:dyDescent="0.25">
      <c r="A338" s="28" t="s">
        <v>275</v>
      </c>
      <c r="B338" s="51" t="s">
        <v>276</v>
      </c>
      <c r="C338" s="51" t="s">
        <v>309</v>
      </c>
      <c r="D338" s="238">
        <f t="shared" si="29"/>
        <v>50</v>
      </c>
      <c r="E338" s="86">
        <f>SUMIFS('BAZA DANYCH'!$AA:$AA,'BAZA DANYCH'!$U:$U,E$199,'BAZA DANYCH'!$K:$K,$C338,'BAZA DANYCH'!$A:$A,$A338,'BAZA DANYCH'!$F:$F,STATYSTYKI!$B338)</f>
        <v>0</v>
      </c>
      <c r="F338" s="86">
        <f>SUMIFS('BAZA DANYCH'!$AA:$AA,'BAZA DANYCH'!$U:$U,F$199,'BAZA DANYCH'!$K:$K,$C338,'BAZA DANYCH'!$A:$A,$A338,'BAZA DANYCH'!$F:$F,STATYSTYKI!$B338)</f>
        <v>0</v>
      </c>
      <c r="G338" s="86">
        <f>SUMIFS('BAZA DANYCH'!$AA:$AA,'BAZA DANYCH'!$U:$U,G$199,'BAZA DANYCH'!$K:$K,$C338,'BAZA DANYCH'!$A:$A,$A338,'BAZA DANYCH'!$F:$F,STATYSTYKI!$B338)</f>
        <v>0</v>
      </c>
      <c r="H338" s="86">
        <f>SUMIFS('BAZA DANYCH'!$AA:$AA,'BAZA DANYCH'!$U:$U,H$199,'BAZA DANYCH'!$K:$K,$C338,'BAZA DANYCH'!$A:$A,$A338,'BAZA DANYCH'!$F:$F,STATYSTYKI!$B338)</f>
        <v>50</v>
      </c>
      <c r="I338" s="86">
        <f>SUMIFS('BAZA DANYCH'!$AA:$AA,'BAZA DANYCH'!$U:$U,I$199,'BAZA DANYCH'!$K:$K,$C338,'BAZA DANYCH'!$A:$A,$A338,'BAZA DANYCH'!$F:$F,STATYSTYKI!$B338)</f>
        <v>0</v>
      </c>
      <c r="J338" s="86">
        <f>SUMIFS('BAZA DANYCH'!$AA:$AA,'BAZA DANYCH'!$U:$U,J$199,'BAZA DANYCH'!$K:$K,$C338,'BAZA DANYCH'!$A:$A,$A338,'BAZA DANYCH'!$F:$F,STATYSTYKI!$B338)</f>
        <v>0</v>
      </c>
      <c r="K338" s="86">
        <f>SUMIFS('BAZA DANYCH'!$AA:$AA,'BAZA DANYCH'!$U:$U,K$199,'BAZA DANYCH'!$K:$K,$C338,'BAZA DANYCH'!$A:$A,$A338,'BAZA DANYCH'!$F:$F,STATYSTYKI!$B338)</f>
        <v>0</v>
      </c>
      <c r="L338" s="86">
        <f>SUMIFS('BAZA DANYCH'!$AA:$AA,'BAZA DANYCH'!$U:$U,L$199,'BAZA DANYCH'!$K:$K,$C338,'BAZA DANYCH'!$A:$A,$A338,'BAZA DANYCH'!$F:$F,STATYSTYKI!$B338)</f>
        <v>0</v>
      </c>
      <c r="O338" s="107"/>
      <c r="P338" s="207"/>
      <c r="Q338" s="228"/>
      <c r="R338" s="207"/>
      <c r="S338" s="207"/>
      <c r="T338" s="107"/>
      <c r="U338" s="107"/>
      <c r="V338" s="107"/>
      <c r="W338" s="107"/>
      <c r="X338" s="229"/>
      <c r="Y338" s="229"/>
      <c r="Z338" s="229"/>
      <c r="AA338" s="229"/>
      <c r="AB338" s="229"/>
      <c r="AC338" s="229"/>
      <c r="AD338" s="107"/>
    </row>
    <row r="339" spans="1:30" ht="15" x14ac:dyDescent="0.25">
      <c r="A339" s="28" t="s">
        <v>275</v>
      </c>
      <c r="B339" s="51" t="s">
        <v>276</v>
      </c>
      <c r="C339" s="51" t="s">
        <v>310</v>
      </c>
      <c r="D339" s="238">
        <f t="shared" si="29"/>
        <v>12</v>
      </c>
      <c r="E339" s="86">
        <f>SUMIFS('BAZA DANYCH'!$AA:$AA,'BAZA DANYCH'!$U:$U,E$199,'BAZA DANYCH'!$K:$K,$C339,'BAZA DANYCH'!$A:$A,$A339,'BAZA DANYCH'!$F:$F,STATYSTYKI!$B339)</f>
        <v>0</v>
      </c>
      <c r="F339" s="86">
        <f>SUMIFS('BAZA DANYCH'!$AA:$AA,'BAZA DANYCH'!$U:$U,F$199,'BAZA DANYCH'!$K:$K,$C339,'BAZA DANYCH'!$A:$A,$A339,'BAZA DANYCH'!$F:$F,STATYSTYKI!$B339)</f>
        <v>0</v>
      </c>
      <c r="G339" s="86">
        <f>SUMIFS('BAZA DANYCH'!$AA:$AA,'BAZA DANYCH'!$U:$U,G$199,'BAZA DANYCH'!$K:$K,$C339,'BAZA DANYCH'!$A:$A,$A339,'BAZA DANYCH'!$F:$F,STATYSTYKI!$B339)</f>
        <v>0</v>
      </c>
      <c r="H339" s="86">
        <f>SUMIFS('BAZA DANYCH'!$AA:$AA,'BAZA DANYCH'!$U:$U,H$199,'BAZA DANYCH'!$K:$K,$C339,'BAZA DANYCH'!$A:$A,$A339,'BAZA DANYCH'!$F:$F,STATYSTYKI!$B339)</f>
        <v>10</v>
      </c>
      <c r="I339" s="86">
        <f>SUMIFS('BAZA DANYCH'!$AA:$AA,'BAZA DANYCH'!$U:$U,I$199,'BAZA DANYCH'!$K:$K,$C339,'BAZA DANYCH'!$A:$A,$A339,'BAZA DANYCH'!$F:$F,STATYSTYKI!$B339)</f>
        <v>0</v>
      </c>
      <c r="J339" s="86">
        <f>SUMIFS('BAZA DANYCH'!$AA:$AA,'BAZA DANYCH'!$U:$U,J$199,'BAZA DANYCH'!$K:$K,$C339,'BAZA DANYCH'!$A:$A,$A339,'BAZA DANYCH'!$F:$F,STATYSTYKI!$B339)</f>
        <v>2</v>
      </c>
      <c r="K339" s="86">
        <f>SUMIFS('BAZA DANYCH'!$AA:$AA,'BAZA DANYCH'!$U:$U,K$199,'BAZA DANYCH'!$K:$K,$C339,'BAZA DANYCH'!$A:$A,$A339,'BAZA DANYCH'!$F:$F,STATYSTYKI!$B339)</f>
        <v>0</v>
      </c>
      <c r="L339" s="86">
        <f>SUMIFS('BAZA DANYCH'!$AA:$AA,'BAZA DANYCH'!$U:$U,L$199,'BAZA DANYCH'!$K:$K,$C339,'BAZA DANYCH'!$A:$A,$A339,'BAZA DANYCH'!$F:$F,STATYSTYKI!$B339)</f>
        <v>0</v>
      </c>
      <c r="O339" s="107"/>
      <c r="P339" s="207"/>
      <c r="Q339" s="228"/>
      <c r="R339" s="207"/>
      <c r="S339" s="207"/>
      <c r="T339" s="107"/>
      <c r="U339" s="107"/>
      <c r="V339" s="107"/>
      <c r="W339" s="107"/>
      <c r="X339" s="229"/>
      <c r="Y339" s="229"/>
      <c r="Z339" s="229"/>
      <c r="AA339" s="229"/>
      <c r="AB339" s="229"/>
      <c r="AC339" s="229"/>
      <c r="AD339" s="107"/>
    </row>
    <row r="340" spans="1:30" ht="15" x14ac:dyDescent="0.25">
      <c r="A340" s="28" t="s">
        <v>275</v>
      </c>
      <c r="B340" s="51" t="s">
        <v>276</v>
      </c>
      <c r="C340" s="51" t="s">
        <v>311</v>
      </c>
      <c r="D340" s="238">
        <f t="shared" si="29"/>
        <v>28</v>
      </c>
      <c r="E340" s="86">
        <f>SUMIFS('BAZA DANYCH'!$AA:$AA,'BAZA DANYCH'!$U:$U,E$199,'BAZA DANYCH'!$K:$K,$C340,'BAZA DANYCH'!$A:$A,$A340,'BAZA DANYCH'!$F:$F,STATYSTYKI!$B340)</f>
        <v>0</v>
      </c>
      <c r="F340" s="86">
        <f>SUMIFS('BAZA DANYCH'!$AA:$AA,'BAZA DANYCH'!$U:$U,F$199,'BAZA DANYCH'!$K:$K,$C340,'BAZA DANYCH'!$A:$A,$A340,'BAZA DANYCH'!$F:$F,STATYSTYKI!$B340)</f>
        <v>0</v>
      </c>
      <c r="G340" s="86">
        <f>SUMIFS('BAZA DANYCH'!$AA:$AA,'BAZA DANYCH'!$U:$U,G$199,'BAZA DANYCH'!$K:$K,$C340,'BAZA DANYCH'!$A:$A,$A340,'BAZA DANYCH'!$F:$F,STATYSTYKI!$B340)</f>
        <v>0</v>
      </c>
      <c r="H340" s="86">
        <f>SUMIFS('BAZA DANYCH'!$AA:$AA,'BAZA DANYCH'!$U:$U,H$199,'BAZA DANYCH'!$K:$K,$C340,'BAZA DANYCH'!$A:$A,$A340,'BAZA DANYCH'!$F:$F,STATYSTYKI!$B340)</f>
        <v>28</v>
      </c>
      <c r="I340" s="86">
        <f>SUMIFS('BAZA DANYCH'!$AA:$AA,'BAZA DANYCH'!$U:$U,I$199,'BAZA DANYCH'!$K:$K,$C340,'BAZA DANYCH'!$A:$A,$A340,'BAZA DANYCH'!$F:$F,STATYSTYKI!$B340)</f>
        <v>0</v>
      </c>
      <c r="J340" s="86">
        <f>SUMIFS('BAZA DANYCH'!$AA:$AA,'BAZA DANYCH'!$U:$U,J$199,'BAZA DANYCH'!$K:$K,$C340,'BAZA DANYCH'!$A:$A,$A340,'BAZA DANYCH'!$F:$F,STATYSTYKI!$B340)</f>
        <v>0</v>
      </c>
      <c r="K340" s="86">
        <f>SUMIFS('BAZA DANYCH'!$AA:$AA,'BAZA DANYCH'!$U:$U,K$199,'BAZA DANYCH'!$K:$K,$C340,'BAZA DANYCH'!$A:$A,$A340,'BAZA DANYCH'!$F:$F,STATYSTYKI!$B340)</f>
        <v>0</v>
      </c>
      <c r="L340" s="86">
        <f>SUMIFS('BAZA DANYCH'!$AA:$AA,'BAZA DANYCH'!$U:$U,L$199,'BAZA DANYCH'!$K:$K,$C340,'BAZA DANYCH'!$A:$A,$A340,'BAZA DANYCH'!$F:$F,STATYSTYKI!$B340)</f>
        <v>0</v>
      </c>
      <c r="O340" s="107"/>
      <c r="P340" s="207"/>
      <c r="Q340" s="228"/>
      <c r="R340" s="207"/>
      <c r="S340" s="207"/>
      <c r="T340" s="107"/>
      <c r="U340" s="107"/>
      <c r="V340" s="107"/>
      <c r="W340" s="107"/>
      <c r="X340" s="229"/>
      <c r="Y340" s="229"/>
      <c r="Z340" s="229"/>
      <c r="AA340" s="229"/>
      <c r="AB340" s="229"/>
      <c r="AC340" s="229"/>
      <c r="AD340" s="107"/>
    </row>
    <row r="341" spans="1:30" ht="15" x14ac:dyDescent="0.25">
      <c r="A341" s="28" t="s">
        <v>275</v>
      </c>
      <c r="B341" s="51" t="s">
        <v>276</v>
      </c>
      <c r="C341" s="51" t="s">
        <v>313</v>
      </c>
      <c r="D341" s="238">
        <f t="shared" si="29"/>
        <v>6</v>
      </c>
      <c r="E341" s="86">
        <f>SUMIFS('BAZA DANYCH'!$AA:$AA,'BAZA DANYCH'!$U:$U,E$199,'BAZA DANYCH'!$K:$K,$C341,'BAZA DANYCH'!$A:$A,$A341,'BAZA DANYCH'!$F:$F,STATYSTYKI!$B341)</f>
        <v>0</v>
      </c>
      <c r="F341" s="86">
        <f>SUMIFS('BAZA DANYCH'!$AA:$AA,'BAZA DANYCH'!$U:$U,F$199,'BAZA DANYCH'!$K:$K,$C341,'BAZA DANYCH'!$A:$A,$A341,'BAZA DANYCH'!$F:$F,STATYSTYKI!$B341)</f>
        <v>0</v>
      </c>
      <c r="G341" s="86">
        <f>SUMIFS('BAZA DANYCH'!$AA:$AA,'BAZA DANYCH'!$U:$U,G$199,'BAZA DANYCH'!$K:$K,$C341,'BAZA DANYCH'!$A:$A,$A341,'BAZA DANYCH'!$F:$F,STATYSTYKI!$B341)</f>
        <v>0</v>
      </c>
      <c r="H341" s="86">
        <f>SUMIFS('BAZA DANYCH'!$AA:$AA,'BAZA DANYCH'!$U:$U,H$199,'BAZA DANYCH'!$K:$K,$C341,'BAZA DANYCH'!$A:$A,$A341,'BAZA DANYCH'!$F:$F,STATYSTYKI!$B341)</f>
        <v>6</v>
      </c>
      <c r="I341" s="86">
        <f>SUMIFS('BAZA DANYCH'!$AA:$AA,'BAZA DANYCH'!$U:$U,I$199,'BAZA DANYCH'!$K:$K,$C341,'BAZA DANYCH'!$A:$A,$A341,'BAZA DANYCH'!$F:$F,STATYSTYKI!$B341)</f>
        <v>0</v>
      </c>
      <c r="J341" s="86">
        <f>SUMIFS('BAZA DANYCH'!$AA:$AA,'BAZA DANYCH'!$U:$U,J$199,'BAZA DANYCH'!$K:$K,$C341,'BAZA DANYCH'!$A:$A,$A341,'BAZA DANYCH'!$F:$F,STATYSTYKI!$B341)</f>
        <v>0</v>
      </c>
      <c r="K341" s="86">
        <f>SUMIFS('BAZA DANYCH'!$AA:$AA,'BAZA DANYCH'!$U:$U,K$199,'BAZA DANYCH'!$K:$K,$C341,'BAZA DANYCH'!$A:$A,$A341,'BAZA DANYCH'!$F:$F,STATYSTYKI!$B341)</f>
        <v>0</v>
      </c>
      <c r="L341" s="86">
        <f>SUMIFS('BAZA DANYCH'!$AA:$AA,'BAZA DANYCH'!$U:$U,L$199,'BAZA DANYCH'!$K:$K,$C341,'BAZA DANYCH'!$A:$A,$A341,'BAZA DANYCH'!$F:$F,STATYSTYKI!$B341)</f>
        <v>0</v>
      </c>
      <c r="O341" s="107"/>
      <c r="P341" s="207"/>
      <c r="Q341" s="228"/>
      <c r="R341" s="207"/>
      <c r="S341" s="207"/>
      <c r="T341" s="107"/>
      <c r="U341" s="107"/>
      <c r="V341" s="107"/>
      <c r="W341" s="107"/>
      <c r="X341" s="229"/>
      <c r="Y341" s="229"/>
      <c r="Z341" s="229"/>
      <c r="AA341" s="229"/>
      <c r="AB341" s="229"/>
      <c r="AC341" s="229"/>
      <c r="AD341" s="107"/>
    </row>
    <row r="342" spans="1:30" ht="15" x14ac:dyDescent="0.25">
      <c r="A342" s="28" t="s">
        <v>275</v>
      </c>
      <c r="B342" s="51" t="s">
        <v>276</v>
      </c>
      <c r="C342" s="51" t="s">
        <v>133</v>
      </c>
      <c r="D342" s="238">
        <f t="shared" si="29"/>
        <v>28</v>
      </c>
      <c r="E342" s="86">
        <f>SUMIFS('BAZA DANYCH'!$AA:$AA,'BAZA DANYCH'!$U:$U,E$199,'BAZA DANYCH'!$K:$K,$C342,'BAZA DANYCH'!$A:$A,$A342,'BAZA DANYCH'!$F:$F,STATYSTYKI!$B342)</f>
        <v>0</v>
      </c>
      <c r="F342" s="86">
        <f>SUMIFS('BAZA DANYCH'!$AA:$AA,'BAZA DANYCH'!$U:$U,F$199,'BAZA DANYCH'!$K:$K,$C342,'BAZA DANYCH'!$A:$A,$A342,'BAZA DANYCH'!$F:$F,STATYSTYKI!$B342)</f>
        <v>0</v>
      </c>
      <c r="G342" s="86">
        <f>SUMIFS('BAZA DANYCH'!$AA:$AA,'BAZA DANYCH'!$U:$U,G$199,'BAZA DANYCH'!$K:$K,$C342,'BAZA DANYCH'!$A:$A,$A342,'BAZA DANYCH'!$F:$F,STATYSTYKI!$B342)</f>
        <v>0</v>
      </c>
      <c r="H342" s="86">
        <f>SUMIFS('BAZA DANYCH'!$AA:$AA,'BAZA DANYCH'!$U:$U,H$199,'BAZA DANYCH'!$K:$K,$C342,'BAZA DANYCH'!$A:$A,$A342,'BAZA DANYCH'!$F:$F,STATYSTYKI!$B342)</f>
        <v>28</v>
      </c>
      <c r="I342" s="86">
        <f>SUMIFS('BAZA DANYCH'!$AA:$AA,'BAZA DANYCH'!$U:$U,I$199,'BAZA DANYCH'!$K:$K,$C342,'BAZA DANYCH'!$A:$A,$A342,'BAZA DANYCH'!$F:$F,STATYSTYKI!$B342)</f>
        <v>0</v>
      </c>
      <c r="J342" s="86">
        <f>SUMIFS('BAZA DANYCH'!$AA:$AA,'BAZA DANYCH'!$U:$U,J$199,'BAZA DANYCH'!$K:$K,$C342,'BAZA DANYCH'!$A:$A,$A342,'BAZA DANYCH'!$F:$F,STATYSTYKI!$B342)</f>
        <v>0</v>
      </c>
      <c r="K342" s="86">
        <f>SUMIFS('BAZA DANYCH'!$AA:$AA,'BAZA DANYCH'!$U:$U,K$199,'BAZA DANYCH'!$K:$K,$C342,'BAZA DANYCH'!$A:$A,$A342,'BAZA DANYCH'!$F:$F,STATYSTYKI!$B342)</f>
        <v>0</v>
      </c>
      <c r="L342" s="86">
        <f>SUMIFS('BAZA DANYCH'!$AA:$AA,'BAZA DANYCH'!$U:$U,L$199,'BAZA DANYCH'!$K:$K,$C342,'BAZA DANYCH'!$A:$A,$A342,'BAZA DANYCH'!$F:$F,STATYSTYKI!$B342)</f>
        <v>0</v>
      </c>
      <c r="O342" s="107"/>
      <c r="P342" s="207"/>
      <c r="Q342" s="228"/>
      <c r="R342" s="207"/>
      <c r="S342" s="207"/>
      <c r="T342" s="107"/>
      <c r="U342" s="107"/>
      <c r="V342" s="107"/>
      <c r="W342" s="107"/>
      <c r="X342" s="229"/>
      <c r="Y342" s="229"/>
      <c r="Z342" s="229"/>
      <c r="AA342" s="229"/>
      <c r="AB342" s="229"/>
      <c r="AC342" s="229"/>
      <c r="AD342" s="107"/>
    </row>
    <row r="343" spans="1:30" ht="15" x14ac:dyDescent="0.25">
      <c r="A343" s="28" t="s">
        <v>275</v>
      </c>
      <c r="B343" s="51" t="s">
        <v>276</v>
      </c>
      <c r="C343" s="51" t="s">
        <v>188</v>
      </c>
      <c r="D343" s="238">
        <f t="shared" si="29"/>
        <v>28</v>
      </c>
      <c r="E343" s="86">
        <f>SUMIFS('BAZA DANYCH'!$AA:$AA,'BAZA DANYCH'!$U:$U,E$199,'BAZA DANYCH'!$K:$K,$C343,'BAZA DANYCH'!$A:$A,$A343,'BAZA DANYCH'!$F:$F,STATYSTYKI!$B343)</f>
        <v>0</v>
      </c>
      <c r="F343" s="86">
        <f>SUMIFS('BAZA DANYCH'!$AA:$AA,'BAZA DANYCH'!$U:$U,F$199,'BAZA DANYCH'!$K:$K,$C343,'BAZA DANYCH'!$A:$A,$A343,'BAZA DANYCH'!$F:$F,STATYSTYKI!$B343)</f>
        <v>0</v>
      </c>
      <c r="G343" s="86">
        <f>SUMIFS('BAZA DANYCH'!$AA:$AA,'BAZA DANYCH'!$U:$U,G$199,'BAZA DANYCH'!$K:$K,$C343,'BAZA DANYCH'!$A:$A,$A343,'BAZA DANYCH'!$F:$F,STATYSTYKI!$B343)</f>
        <v>0</v>
      </c>
      <c r="H343" s="86">
        <f>SUMIFS('BAZA DANYCH'!$AA:$AA,'BAZA DANYCH'!$U:$U,H$199,'BAZA DANYCH'!$K:$K,$C343,'BAZA DANYCH'!$A:$A,$A343,'BAZA DANYCH'!$F:$F,STATYSTYKI!$B343)</f>
        <v>0</v>
      </c>
      <c r="I343" s="86">
        <f>SUMIFS('BAZA DANYCH'!$AA:$AA,'BAZA DANYCH'!$U:$U,I$199,'BAZA DANYCH'!$K:$K,$C343,'BAZA DANYCH'!$A:$A,$A343,'BAZA DANYCH'!$F:$F,STATYSTYKI!$B343)</f>
        <v>28</v>
      </c>
      <c r="J343" s="86">
        <f>SUMIFS('BAZA DANYCH'!$AA:$AA,'BAZA DANYCH'!$U:$U,J$199,'BAZA DANYCH'!$K:$K,$C343,'BAZA DANYCH'!$A:$A,$A343,'BAZA DANYCH'!$F:$F,STATYSTYKI!$B343)</f>
        <v>0</v>
      </c>
      <c r="K343" s="86">
        <f>SUMIFS('BAZA DANYCH'!$AA:$AA,'BAZA DANYCH'!$U:$U,K$199,'BAZA DANYCH'!$K:$K,$C343,'BAZA DANYCH'!$A:$A,$A343,'BAZA DANYCH'!$F:$F,STATYSTYKI!$B343)</f>
        <v>0</v>
      </c>
      <c r="L343" s="86">
        <f>SUMIFS('BAZA DANYCH'!$AA:$AA,'BAZA DANYCH'!$U:$U,L$199,'BAZA DANYCH'!$K:$K,$C343,'BAZA DANYCH'!$A:$A,$A343,'BAZA DANYCH'!$F:$F,STATYSTYKI!$B343)</f>
        <v>0</v>
      </c>
      <c r="O343" s="107"/>
      <c r="P343" s="207"/>
      <c r="Q343" s="228"/>
      <c r="R343" s="207"/>
      <c r="S343" s="207"/>
      <c r="T343" s="107"/>
      <c r="U343" s="107"/>
      <c r="V343" s="107"/>
      <c r="W343" s="107"/>
      <c r="X343" s="229"/>
      <c r="Y343" s="229"/>
      <c r="Z343" s="229"/>
      <c r="AA343" s="229"/>
      <c r="AB343" s="229"/>
      <c r="AC343" s="229"/>
      <c r="AD343" s="107"/>
    </row>
    <row r="344" spans="1:30" ht="15" x14ac:dyDescent="0.25">
      <c r="A344" s="28" t="s">
        <v>275</v>
      </c>
      <c r="B344" s="51" t="s">
        <v>276</v>
      </c>
      <c r="C344" s="51" t="s">
        <v>314</v>
      </c>
      <c r="D344" s="238">
        <f t="shared" si="29"/>
        <v>194</v>
      </c>
      <c r="E344" s="86">
        <f>SUMIFS('BAZA DANYCH'!$AA:$AA,'BAZA DANYCH'!$U:$U,E$199,'BAZA DANYCH'!$K:$K,$C344,'BAZA DANYCH'!$A:$A,$A344,'BAZA DANYCH'!$F:$F,STATYSTYKI!$B344)</f>
        <v>0</v>
      </c>
      <c r="F344" s="86">
        <f>SUMIFS('BAZA DANYCH'!$AA:$AA,'BAZA DANYCH'!$U:$U,F$199,'BAZA DANYCH'!$K:$K,$C344,'BAZA DANYCH'!$A:$A,$A344,'BAZA DANYCH'!$F:$F,STATYSTYKI!$B344)</f>
        <v>0</v>
      </c>
      <c r="G344" s="86">
        <f>SUMIFS('BAZA DANYCH'!$AA:$AA,'BAZA DANYCH'!$U:$U,G$199,'BAZA DANYCH'!$K:$K,$C344,'BAZA DANYCH'!$A:$A,$A344,'BAZA DANYCH'!$F:$F,STATYSTYKI!$B344)</f>
        <v>0</v>
      </c>
      <c r="H344" s="86">
        <f>SUMIFS('BAZA DANYCH'!$AA:$AA,'BAZA DANYCH'!$U:$U,H$199,'BAZA DANYCH'!$K:$K,$C344,'BAZA DANYCH'!$A:$A,$A344,'BAZA DANYCH'!$F:$F,STATYSTYKI!$B344)</f>
        <v>0</v>
      </c>
      <c r="I344" s="86">
        <f>SUMIFS('BAZA DANYCH'!$AA:$AA,'BAZA DANYCH'!$U:$U,I$199,'BAZA DANYCH'!$K:$K,$C344,'BAZA DANYCH'!$A:$A,$A344,'BAZA DANYCH'!$F:$F,STATYSTYKI!$B344)</f>
        <v>0</v>
      </c>
      <c r="J344" s="86">
        <f>SUMIFS('BAZA DANYCH'!$AA:$AA,'BAZA DANYCH'!$U:$U,J$199,'BAZA DANYCH'!$K:$K,$C344,'BAZA DANYCH'!$A:$A,$A344,'BAZA DANYCH'!$F:$F,STATYSTYKI!$B344)</f>
        <v>0</v>
      </c>
      <c r="K344" s="86">
        <f>SUMIFS('BAZA DANYCH'!$AA:$AA,'BAZA DANYCH'!$U:$U,K$199,'BAZA DANYCH'!$K:$K,$C344,'BAZA DANYCH'!$A:$A,$A344,'BAZA DANYCH'!$F:$F,STATYSTYKI!$B344)</f>
        <v>110</v>
      </c>
      <c r="L344" s="86">
        <f>SUMIFS('BAZA DANYCH'!$AA:$AA,'BAZA DANYCH'!$U:$U,L$199,'BAZA DANYCH'!$K:$K,$C344,'BAZA DANYCH'!$A:$A,$A344,'BAZA DANYCH'!$F:$F,STATYSTYKI!$B344)</f>
        <v>84</v>
      </c>
      <c r="O344" s="107"/>
      <c r="P344" s="207"/>
      <c r="Q344" s="228"/>
      <c r="R344" s="207"/>
      <c r="S344" s="207"/>
      <c r="T344" s="107"/>
      <c r="U344" s="107"/>
      <c r="V344" s="107"/>
      <c r="W344" s="107"/>
      <c r="X344" s="229"/>
      <c r="Y344" s="229"/>
      <c r="Z344" s="229"/>
      <c r="AA344" s="229"/>
      <c r="AB344" s="229"/>
      <c r="AC344" s="229"/>
      <c r="AD344" s="107"/>
    </row>
    <row r="345" spans="1:30" ht="15" x14ac:dyDescent="0.25">
      <c r="A345" s="28" t="s">
        <v>275</v>
      </c>
      <c r="B345" s="51" t="s">
        <v>276</v>
      </c>
      <c r="C345" s="51" t="s">
        <v>315</v>
      </c>
      <c r="D345" s="238">
        <f t="shared" si="29"/>
        <v>50</v>
      </c>
      <c r="E345" s="86">
        <f>SUMIFS('BAZA DANYCH'!$AA:$AA,'BAZA DANYCH'!$U:$U,E$199,'BAZA DANYCH'!$K:$K,$C345,'BAZA DANYCH'!$A:$A,$A345,'BAZA DANYCH'!$F:$F,STATYSTYKI!$B345)</f>
        <v>0</v>
      </c>
      <c r="F345" s="86">
        <f>SUMIFS('BAZA DANYCH'!$AA:$AA,'BAZA DANYCH'!$U:$U,F$199,'BAZA DANYCH'!$K:$K,$C345,'BAZA DANYCH'!$A:$A,$A345,'BAZA DANYCH'!$F:$F,STATYSTYKI!$B345)</f>
        <v>0</v>
      </c>
      <c r="G345" s="86">
        <f>SUMIFS('BAZA DANYCH'!$AA:$AA,'BAZA DANYCH'!$U:$U,G$199,'BAZA DANYCH'!$K:$K,$C345,'BAZA DANYCH'!$A:$A,$A345,'BAZA DANYCH'!$F:$F,STATYSTYKI!$B345)</f>
        <v>0</v>
      </c>
      <c r="H345" s="86">
        <f>SUMIFS('BAZA DANYCH'!$AA:$AA,'BAZA DANYCH'!$U:$U,H$199,'BAZA DANYCH'!$K:$K,$C345,'BAZA DANYCH'!$A:$A,$A345,'BAZA DANYCH'!$F:$F,STATYSTYKI!$B345)</f>
        <v>0</v>
      </c>
      <c r="I345" s="86">
        <f>SUMIFS('BAZA DANYCH'!$AA:$AA,'BAZA DANYCH'!$U:$U,I$199,'BAZA DANYCH'!$K:$K,$C345,'BAZA DANYCH'!$A:$A,$A345,'BAZA DANYCH'!$F:$F,STATYSTYKI!$B345)</f>
        <v>0</v>
      </c>
      <c r="J345" s="86">
        <f>SUMIFS('BAZA DANYCH'!$AA:$AA,'BAZA DANYCH'!$U:$U,J$199,'BAZA DANYCH'!$K:$K,$C345,'BAZA DANYCH'!$A:$A,$A345,'BAZA DANYCH'!$F:$F,STATYSTYKI!$B345)</f>
        <v>50</v>
      </c>
      <c r="K345" s="86">
        <f>SUMIFS('BAZA DANYCH'!$AA:$AA,'BAZA DANYCH'!$U:$U,K$199,'BAZA DANYCH'!$K:$K,$C345,'BAZA DANYCH'!$A:$A,$A345,'BAZA DANYCH'!$F:$F,STATYSTYKI!$B345)</f>
        <v>0</v>
      </c>
      <c r="L345" s="86">
        <f>SUMIFS('BAZA DANYCH'!$AA:$AA,'BAZA DANYCH'!$U:$U,L$199,'BAZA DANYCH'!$K:$K,$C345,'BAZA DANYCH'!$A:$A,$A345,'BAZA DANYCH'!$F:$F,STATYSTYKI!$B345)</f>
        <v>0</v>
      </c>
      <c r="O345" s="107"/>
      <c r="P345" s="207"/>
      <c r="Q345" s="228"/>
      <c r="R345" s="207"/>
      <c r="S345" s="207"/>
      <c r="T345" s="107"/>
      <c r="U345" s="107"/>
      <c r="V345" s="107"/>
      <c r="W345" s="107"/>
      <c r="X345" s="229"/>
      <c r="Y345" s="229"/>
      <c r="Z345" s="229"/>
      <c r="AA345" s="229"/>
      <c r="AB345" s="229"/>
      <c r="AC345" s="229"/>
      <c r="AD345" s="107"/>
    </row>
    <row r="346" spans="1:30" ht="15" x14ac:dyDescent="0.25">
      <c r="A346" s="28" t="s">
        <v>275</v>
      </c>
      <c r="B346" s="51" t="s">
        <v>276</v>
      </c>
      <c r="C346" s="51" t="s">
        <v>259</v>
      </c>
      <c r="D346" s="238">
        <f t="shared" si="29"/>
        <v>303</v>
      </c>
      <c r="E346" s="86">
        <f>SUMIFS('BAZA DANYCH'!$AA:$AA,'BAZA DANYCH'!$U:$U,E$199,'BAZA DANYCH'!$K:$K,$C346,'BAZA DANYCH'!$A:$A,$A346,'BAZA DANYCH'!$F:$F,STATYSTYKI!$B346)</f>
        <v>0</v>
      </c>
      <c r="F346" s="86">
        <f>SUMIFS('BAZA DANYCH'!$AA:$AA,'BAZA DANYCH'!$U:$U,F$199,'BAZA DANYCH'!$K:$K,$C346,'BAZA DANYCH'!$A:$A,$A346,'BAZA DANYCH'!$F:$F,STATYSTYKI!$B346)</f>
        <v>0</v>
      </c>
      <c r="G346" s="86">
        <f>SUMIFS('BAZA DANYCH'!$AA:$AA,'BAZA DANYCH'!$U:$U,G$199,'BAZA DANYCH'!$K:$K,$C346,'BAZA DANYCH'!$A:$A,$A346,'BAZA DANYCH'!$F:$F,STATYSTYKI!$B346)</f>
        <v>0</v>
      </c>
      <c r="H346" s="86">
        <f>SUMIFS('BAZA DANYCH'!$AA:$AA,'BAZA DANYCH'!$U:$U,H$199,'BAZA DANYCH'!$K:$K,$C346,'BAZA DANYCH'!$A:$A,$A346,'BAZA DANYCH'!$F:$F,STATYSTYKI!$B346)</f>
        <v>0</v>
      </c>
      <c r="I346" s="86">
        <f>SUMIFS('BAZA DANYCH'!$AA:$AA,'BAZA DANYCH'!$U:$U,I$199,'BAZA DANYCH'!$K:$K,$C346,'BAZA DANYCH'!$A:$A,$A346,'BAZA DANYCH'!$F:$F,STATYSTYKI!$B346)</f>
        <v>0</v>
      </c>
      <c r="J346" s="86">
        <f>SUMIFS('BAZA DANYCH'!$AA:$AA,'BAZA DANYCH'!$U:$U,J$199,'BAZA DANYCH'!$K:$K,$C346,'BAZA DANYCH'!$A:$A,$A346,'BAZA DANYCH'!$F:$F,STATYSTYKI!$B346)</f>
        <v>110</v>
      </c>
      <c r="K346" s="86">
        <f>SUMIFS('BAZA DANYCH'!$AA:$AA,'BAZA DANYCH'!$U:$U,K$199,'BAZA DANYCH'!$K:$K,$C346,'BAZA DANYCH'!$A:$A,$A346,'BAZA DANYCH'!$F:$F,STATYSTYKI!$B346)</f>
        <v>193</v>
      </c>
      <c r="L346" s="86">
        <f>SUMIFS('BAZA DANYCH'!$AA:$AA,'BAZA DANYCH'!$U:$U,L$199,'BAZA DANYCH'!$K:$K,$C346,'BAZA DANYCH'!$A:$A,$A346,'BAZA DANYCH'!$F:$F,STATYSTYKI!$B346)</f>
        <v>0</v>
      </c>
      <c r="O346" s="107"/>
      <c r="P346" s="207"/>
      <c r="Q346" s="228"/>
      <c r="R346" s="207"/>
      <c r="S346" s="207"/>
      <c r="T346" s="107"/>
      <c r="U346" s="107"/>
      <c r="V346" s="107"/>
      <c r="W346" s="107"/>
      <c r="X346" s="229"/>
      <c r="Y346" s="229"/>
      <c r="Z346" s="229"/>
      <c r="AA346" s="229"/>
      <c r="AB346" s="229"/>
      <c r="AC346" s="229"/>
      <c r="AD346" s="107"/>
    </row>
    <row r="347" spans="1:30" ht="15" x14ac:dyDescent="0.25">
      <c r="A347" s="28" t="s">
        <v>275</v>
      </c>
      <c r="B347" s="51" t="s">
        <v>276</v>
      </c>
      <c r="C347" s="51" t="s">
        <v>316</v>
      </c>
      <c r="D347" s="238">
        <f t="shared" si="29"/>
        <v>28</v>
      </c>
      <c r="E347" s="86">
        <f>SUMIFS('BAZA DANYCH'!$AA:$AA,'BAZA DANYCH'!$U:$U,E$199,'BAZA DANYCH'!$K:$K,$C347,'BAZA DANYCH'!$A:$A,$A347,'BAZA DANYCH'!$F:$F,STATYSTYKI!$B347)</f>
        <v>0</v>
      </c>
      <c r="F347" s="86">
        <f>SUMIFS('BAZA DANYCH'!$AA:$AA,'BAZA DANYCH'!$U:$U,F$199,'BAZA DANYCH'!$K:$K,$C347,'BAZA DANYCH'!$A:$A,$A347,'BAZA DANYCH'!$F:$F,STATYSTYKI!$B347)</f>
        <v>0</v>
      </c>
      <c r="G347" s="86">
        <f>SUMIFS('BAZA DANYCH'!$AA:$AA,'BAZA DANYCH'!$U:$U,G$199,'BAZA DANYCH'!$K:$K,$C347,'BAZA DANYCH'!$A:$A,$A347,'BAZA DANYCH'!$F:$F,STATYSTYKI!$B347)</f>
        <v>0</v>
      </c>
      <c r="H347" s="86">
        <f>SUMIFS('BAZA DANYCH'!$AA:$AA,'BAZA DANYCH'!$U:$U,H$199,'BAZA DANYCH'!$K:$K,$C347,'BAZA DANYCH'!$A:$A,$A347,'BAZA DANYCH'!$F:$F,STATYSTYKI!$B347)</f>
        <v>0</v>
      </c>
      <c r="I347" s="86">
        <f>SUMIFS('BAZA DANYCH'!$AA:$AA,'BAZA DANYCH'!$U:$U,I$199,'BAZA DANYCH'!$K:$K,$C347,'BAZA DANYCH'!$A:$A,$A347,'BAZA DANYCH'!$F:$F,STATYSTYKI!$B347)</f>
        <v>0</v>
      </c>
      <c r="J347" s="86">
        <f>SUMIFS('BAZA DANYCH'!$AA:$AA,'BAZA DANYCH'!$U:$U,J$199,'BAZA DANYCH'!$K:$K,$C347,'BAZA DANYCH'!$A:$A,$A347,'BAZA DANYCH'!$F:$F,STATYSTYKI!$B347)</f>
        <v>28</v>
      </c>
      <c r="K347" s="86">
        <f>SUMIFS('BAZA DANYCH'!$AA:$AA,'BAZA DANYCH'!$U:$U,K$199,'BAZA DANYCH'!$K:$K,$C347,'BAZA DANYCH'!$A:$A,$A347,'BAZA DANYCH'!$F:$F,STATYSTYKI!$B347)</f>
        <v>0</v>
      </c>
      <c r="L347" s="86">
        <f>SUMIFS('BAZA DANYCH'!$AA:$AA,'BAZA DANYCH'!$U:$U,L$199,'BAZA DANYCH'!$K:$K,$C347,'BAZA DANYCH'!$A:$A,$A347,'BAZA DANYCH'!$F:$F,STATYSTYKI!$B347)</f>
        <v>0</v>
      </c>
      <c r="O347" s="107"/>
      <c r="P347" s="207"/>
      <c r="Q347" s="228"/>
      <c r="R347" s="207"/>
      <c r="S347" s="207"/>
      <c r="T347" s="107"/>
      <c r="U347" s="107"/>
      <c r="V347" s="107"/>
      <c r="W347" s="107"/>
      <c r="X347" s="229"/>
      <c r="Y347" s="229"/>
      <c r="Z347" s="229"/>
      <c r="AA347" s="229"/>
      <c r="AB347" s="229"/>
      <c r="AC347" s="229"/>
      <c r="AD347" s="107"/>
    </row>
    <row r="348" spans="1:30" ht="15" x14ac:dyDescent="0.25">
      <c r="A348" s="28" t="s">
        <v>275</v>
      </c>
      <c r="B348" s="51" t="s">
        <v>276</v>
      </c>
      <c r="C348" s="51" t="s">
        <v>317</v>
      </c>
      <c r="D348" s="238">
        <f t="shared" si="29"/>
        <v>6</v>
      </c>
      <c r="E348" s="86">
        <f>SUMIFS('BAZA DANYCH'!$AA:$AA,'BAZA DANYCH'!$U:$U,E$199,'BAZA DANYCH'!$K:$K,$C348,'BAZA DANYCH'!$A:$A,$A348,'BAZA DANYCH'!$F:$F,STATYSTYKI!$B348)</f>
        <v>0</v>
      </c>
      <c r="F348" s="86">
        <f>SUMIFS('BAZA DANYCH'!$AA:$AA,'BAZA DANYCH'!$U:$U,F$199,'BAZA DANYCH'!$K:$K,$C348,'BAZA DANYCH'!$A:$A,$A348,'BAZA DANYCH'!$F:$F,STATYSTYKI!$B348)</f>
        <v>0</v>
      </c>
      <c r="G348" s="86">
        <f>SUMIFS('BAZA DANYCH'!$AA:$AA,'BAZA DANYCH'!$U:$U,G$199,'BAZA DANYCH'!$K:$K,$C348,'BAZA DANYCH'!$A:$A,$A348,'BAZA DANYCH'!$F:$F,STATYSTYKI!$B348)</f>
        <v>0</v>
      </c>
      <c r="H348" s="86">
        <f>SUMIFS('BAZA DANYCH'!$AA:$AA,'BAZA DANYCH'!$U:$U,H$199,'BAZA DANYCH'!$K:$K,$C348,'BAZA DANYCH'!$A:$A,$A348,'BAZA DANYCH'!$F:$F,STATYSTYKI!$B348)</f>
        <v>0</v>
      </c>
      <c r="I348" s="86">
        <f>SUMIFS('BAZA DANYCH'!$AA:$AA,'BAZA DANYCH'!$U:$U,I$199,'BAZA DANYCH'!$K:$K,$C348,'BAZA DANYCH'!$A:$A,$A348,'BAZA DANYCH'!$F:$F,STATYSTYKI!$B348)</f>
        <v>0</v>
      </c>
      <c r="J348" s="86">
        <f>SUMIFS('BAZA DANYCH'!$AA:$AA,'BAZA DANYCH'!$U:$U,J$199,'BAZA DANYCH'!$K:$K,$C348,'BAZA DANYCH'!$A:$A,$A348,'BAZA DANYCH'!$F:$F,STATYSTYKI!$B348)</f>
        <v>0</v>
      </c>
      <c r="K348" s="86">
        <f>SUMIFS('BAZA DANYCH'!$AA:$AA,'BAZA DANYCH'!$U:$U,K$199,'BAZA DANYCH'!$K:$K,$C348,'BAZA DANYCH'!$A:$A,$A348,'BAZA DANYCH'!$F:$F,STATYSTYKI!$B348)</f>
        <v>6</v>
      </c>
      <c r="L348" s="86">
        <f>SUMIFS('BAZA DANYCH'!$AA:$AA,'BAZA DANYCH'!$U:$U,L$199,'BAZA DANYCH'!$K:$K,$C348,'BAZA DANYCH'!$A:$A,$A348,'BAZA DANYCH'!$F:$F,STATYSTYKI!$B348)</f>
        <v>0</v>
      </c>
      <c r="O348" s="107"/>
      <c r="P348" s="207"/>
      <c r="Q348" s="228"/>
      <c r="R348" s="207"/>
      <c r="S348" s="207"/>
      <c r="T348" s="107"/>
      <c r="U348" s="107"/>
      <c r="V348" s="107"/>
      <c r="W348" s="107"/>
      <c r="X348" s="229"/>
      <c r="Y348" s="229"/>
      <c r="Z348" s="229"/>
      <c r="AA348" s="229"/>
      <c r="AB348" s="229"/>
      <c r="AC348" s="229"/>
      <c r="AD348" s="107"/>
    </row>
    <row r="349" spans="1:30" ht="15" x14ac:dyDescent="0.25">
      <c r="A349" s="28" t="s">
        <v>275</v>
      </c>
      <c r="B349" s="51" t="s">
        <v>276</v>
      </c>
      <c r="C349" s="51" t="s">
        <v>318</v>
      </c>
      <c r="D349" s="238">
        <f t="shared" si="29"/>
        <v>50</v>
      </c>
      <c r="E349" s="86">
        <f>SUMIFS('BAZA DANYCH'!$AA:$AA,'BAZA DANYCH'!$U:$U,E$199,'BAZA DANYCH'!$K:$K,$C349,'BAZA DANYCH'!$A:$A,$A349,'BAZA DANYCH'!$F:$F,STATYSTYKI!$B349)</f>
        <v>0</v>
      </c>
      <c r="F349" s="86">
        <f>SUMIFS('BAZA DANYCH'!$AA:$AA,'BAZA DANYCH'!$U:$U,F$199,'BAZA DANYCH'!$K:$K,$C349,'BAZA DANYCH'!$A:$A,$A349,'BAZA DANYCH'!$F:$F,STATYSTYKI!$B349)</f>
        <v>0</v>
      </c>
      <c r="G349" s="86">
        <f>SUMIFS('BAZA DANYCH'!$AA:$AA,'BAZA DANYCH'!$U:$U,G$199,'BAZA DANYCH'!$K:$K,$C349,'BAZA DANYCH'!$A:$A,$A349,'BAZA DANYCH'!$F:$F,STATYSTYKI!$B349)</f>
        <v>0</v>
      </c>
      <c r="H349" s="86">
        <f>SUMIFS('BAZA DANYCH'!$AA:$AA,'BAZA DANYCH'!$U:$U,H$199,'BAZA DANYCH'!$K:$K,$C349,'BAZA DANYCH'!$A:$A,$A349,'BAZA DANYCH'!$F:$F,STATYSTYKI!$B349)</f>
        <v>0</v>
      </c>
      <c r="I349" s="86">
        <f>SUMIFS('BAZA DANYCH'!$AA:$AA,'BAZA DANYCH'!$U:$U,I$199,'BAZA DANYCH'!$K:$K,$C349,'BAZA DANYCH'!$A:$A,$A349,'BAZA DANYCH'!$F:$F,STATYSTYKI!$B349)</f>
        <v>0</v>
      </c>
      <c r="J349" s="86">
        <f>SUMIFS('BAZA DANYCH'!$AA:$AA,'BAZA DANYCH'!$U:$U,J$199,'BAZA DANYCH'!$K:$K,$C349,'BAZA DANYCH'!$A:$A,$A349,'BAZA DANYCH'!$F:$F,STATYSTYKI!$B349)</f>
        <v>0</v>
      </c>
      <c r="K349" s="86">
        <f>SUMIFS('BAZA DANYCH'!$AA:$AA,'BAZA DANYCH'!$U:$U,K$199,'BAZA DANYCH'!$K:$K,$C349,'BAZA DANYCH'!$A:$A,$A349,'BAZA DANYCH'!$F:$F,STATYSTYKI!$B349)</f>
        <v>50</v>
      </c>
      <c r="L349" s="86">
        <f>SUMIFS('BAZA DANYCH'!$AA:$AA,'BAZA DANYCH'!$U:$U,L$199,'BAZA DANYCH'!$K:$K,$C349,'BAZA DANYCH'!$A:$A,$A349,'BAZA DANYCH'!$F:$F,STATYSTYKI!$B349)</f>
        <v>0</v>
      </c>
      <c r="O349" s="107"/>
      <c r="P349" s="207"/>
      <c r="Q349" s="228"/>
      <c r="R349" s="207"/>
      <c r="S349" s="207"/>
      <c r="T349" s="107"/>
      <c r="U349" s="107"/>
      <c r="V349" s="107"/>
      <c r="W349" s="107"/>
      <c r="X349" s="229"/>
      <c r="Y349" s="229"/>
      <c r="Z349" s="229"/>
      <c r="AA349" s="229"/>
      <c r="AB349" s="229"/>
      <c r="AC349" s="229"/>
      <c r="AD349" s="107"/>
    </row>
    <row r="350" spans="1:30" ht="15" x14ac:dyDescent="0.25">
      <c r="A350" s="28" t="s">
        <v>275</v>
      </c>
      <c r="B350" s="51" t="s">
        <v>276</v>
      </c>
      <c r="C350" s="51" t="s">
        <v>319</v>
      </c>
      <c r="D350" s="238">
        <f t="shared" si="29"/>
        <v>28</v>
      </c>
      <c r="E350" s="86">
        <f>SUMIFS('BAZA DANYCH'!$AA:$AA,'BAZA DANYCH'!$U:$U,E$199,'BAZA DANYCH'!$K:$K,$C350,'BAZA DANYCH'!$A:$A,$A350,'BAZA DANYCH'!$F:$F,STATYSTYKI!$B350)</f>
        <v>0</v>
      </c>
      <c r="F350" s="86">
        <f>SUMIFS('BAZA DANYCH'!$AA:$AA,'BAZA DANYCH'!$U:$U,F$199,'BAZA DANYCH'!$K:$K,$C350,'BAZA DANYCH'!$A:$A,$A350,'BAZA DANYCH'!$F:$F,STATYSTYKI!$B350)</f>
        <v>0</v>
      </c>
      <c r="G350" s="86">
        <f>SUMIFS('BAZA DANYCH'!$AA:$AA,'BAZA DANYCH'!$U:$U,G$199,'BAZA DANYCH'!$K:$K,$C350,'BAZA DANYCH'!$A:$A,$A350,'BAZA DANYCH'!$F:$F,STATYSTYKI!$B350)</f>
        <v>0</v>
      </c>
      <c r="H350" s="86">
        <f>SUMIFS('BAZA DANYCH'!$AA:$AA,'BAZA DANYCH'!$U:$U,H$199,'BAZA DANYCH'!$K:$K,$C350,'BAZA DANYCH'!$A:$A,$A350,'BAZA DANYCH'!$F:$F,STATYSTYKI!$B350)</f>
        <v>0</v>
      </c>
      <c r="I350" s="86">
        <f>SUMIFS('BAZA DANYCH'!$AA:$AA,'BAZA DANYCH'!$U:$U,I$199,'BAZA DANYCH'!$K:$K,$C350,'BAZA DANYCH'!$A:$A,$A350,'BAZA DANYCH'!$F:$F,STATYSTYKI!$B350)</f>
        <v>0</v>
      </c>
      <c r="J350" s="86">
        <f>SUMIFS('BAZA DANYCH'!$AA:$AA,'BAZA DANYCH'!$U:$U,J$199,'BAZA DANYCH'!$K:$K,$C350,'BAZA DANYCH'!$A:$A,$A350,'BAZA DANYCH'!$F:$F,STATYSTYKI!$B350)</f>
        <v>0</v>
      </c>
      <c r="K350" s="86">
        <f>SUMIFS('BAZA DANYCH'!$AA:$AA,'BAZA DANYCH'!$U:$U,K$199,'BAZA DANYCH'!$K:$K,$C350,'BAZA DANYCH'!$A:$A,$A350,'BAZA DANYCH'!$F:$F,STATYSTYKI!$B350)</f>
        <v>0</v>
      </c>
      <c r="L350" s="86">
        <f>SUMIFS('BAZA DANYCH'!$AA:$AA,'BAZA DANYCH'!$U:$U,L$199,'BAZA DANYCH'!$K:$K,$C350,'BAZA DANYCH'!$A:$A,$A350,'BAZA DANYCH'!$F:$F,STATYSTYKI!$B350)</f>
        <v>28</v>
      </c>
      <c r="O350" s="107"/>
      <c r="P350" s="207"/>
      <c r="Q350" s="228"/>
      <c r="R350" s="207"/>
      <c r="S350" s="207"/>
      <c r="T350" s="107"/>
      <c r="U350" s="107"/>
      <c r="V350" s="107"/>
      <c r="W350" s="107"/>
      <c r="X350" s="229"/>
      <c r="Y350" s="229"/>
      <c r="Z350" s="229"/>
      <c r="AA350" s="229"/>
      <c r="AB350" s="229"/>
      <c r="AC350" s="229"/>
      <c r="AD350" s="107"/>
    </row>
    <row r="351" spans="1:30" ht="15" x14ac:dyDescent="0.25">
      <c r="A351" s="28" t="s">
        <v>275</v>
      </c>
      <c r="B351" s="51" t="s">
        <v>276</v>
      </c>
      <c r="C351" s="51" t="s">
        <v>267</v>
      </c>
      <c r="D351" s="238">
        <f t="shared" si="29"/>
        <v>0</v>
      </c>
      <c r="E351" s="86">
        <f>SUMIFS('BAZA DANYCH'!$AA:$AA,'BAZA DANYCH'!$U:$U,E$199,'BAZA DANYCH'!$K:$K,$C351,'BAZA DANYCH'!$A:$A,$A351,'BAZA DANYCH'!$F:$F,STATYSTYKI!$B351)</f>
        <v>0</v>
      </c>
      <c r="F351" s="86">
        <f>SUMIFS('BAZA DANYCH'!$AA:$AA,'BAZA DANYCH'!$U:$U,F$199,'BAZA DANYCH'!$K:$K,$C351,'BAZA DANYCH'!$A:$A,$A351,'BAZA DANYCH'!$F:$F,STATYSTYKI!$B351)</f>
        <v>0</v>
      </c>
      <c r="G351" s="86">
        <f>SUMIFS('BAZA DANYCH'!$AA:$AA,'BAZA DANYCH'!$U:$U,G$199,'BAZA DANYCH'!$K:$K,$C351,'BAZA DANYCH'!$A:$A,$A351,'BAZA DANYCH'!$F:$F,STATYSTYKI!$B351)</f>
        <v>0</v>
      </c>
      <c r="H351" s="86">
        <f>SUMIFS('BAZA DANYCH'!$AA:$AA,'BAZA DANYCH'!$U:$U,H$199,'BAZA DANYCH'!$K:$K,$C351,'BAZA DANYCH'!$A:$A,$A351,'BAZA DANYCH'!$F:$F,STATYSTYKI!$B351)</f>
        <v>0</v>
      </c>
      <c r="I351" s="86">
        <f>SUMIFS('BAZA DANYCH'!$AA:$AA,'BAZA DANYCH'!$U:$U,I$199,'BAZA DANYCH'!$K:$K,$C351,'BAZA DANYCH'!$A:$A,$A351,'BAZA DANYCH'!$F:$F,STATYSTYKI!$B351)</f>
        <v>0</v>
      </c>
      <c r="J351" s="86">
        <f>SUMIFS('BAZA DANYCH'!$AA:$AA,'BAZA DANYCH'!$U:$U,J$199,'BAZA DANYCH'!$K:$K,$C351,'BAZA DANYCH'!$A:$A,$A351,'BAZA DANYCH'!$F:$F,STATYSTYKI!$B351)</f>
        <v>0</v>
      </c>
      <c r="K351" s="86">
        <f>SUMIFS('BAZA DANYCH'!$AA:$AA,'BAZA DANYCH'!$U:$U,K$199,'BAZA DANYCH'!$K:$K,$C351,'BAZA DANYCH'!$A:$A,$A351,'BAZA DANYCH'!$F:$F,STATYSTYKI!$B351)</f>
        <v>0</v>
      </c>
      <c r="L351" s="86">
        <f>SUMIFS('BAZA DANYCH'!$AA:$AA,'BAZA DANYCH'!$U:$U,L$199,'BAZA DANYCH'!$K:$K,$C351,'BAZA DANYCH'!$A:$A,$A351,'BAZA DANYCH'!$F:$F,STATYSTYKI!$B351)</f>
        <v>0</v>
      </c>
      <c r="O351" s="107"/>
      <c r="P351" s="207"/>
      <c r="Q351" s="228"/>
      <c r="R351" s="207"/>
      <c r="S351" s="207"/>
      <c r="T351" s="107"/>
      <c r="U351" s="107"/>
      <c r="V351" s="107"/>
      <c r="W351" s="107"/>
      <c r="X351" s="229"/>
      <c r="Y351" s="229"/>
      <c r="Z351" s="229"/>
      <c r="AA351" s="229"/>
      <c r="AB351" s="229"/>
      <c r="AC351" s="229"/>
      <c r="AD351" s="107"/>
    </row>
    <row r="352" spans="1:30" ht="15" x14ac:dyDescent="0.25">
      <c r="A352" s="28" t="s">
        <v>275</v>
      </c>
      <c r="B352" s="51" t="s">
        <v>276</v>
      </c>
      <c r="C352" s="256" t="s">
        <v>213</v>
      </c>
      <c r="D352" s="238">
        <f t="shared" si="29"/>
        <v>6</v>
      </c>
      <c r="E352" s="86">
        <f>SUMIFS('BAZA DANYCH'!$AA:$AA,'BAZA DANYCH'!$U:$U,E$199,'BAZA DANYCH'!$K:$K,$C352,'BAZA DANYCH'!$A:$A,$A352,'BAZA DANYCH'!$F:$F,STATYSTYKI!$B352)</f>
        <v>0</v>
      </c>
      <c r="F352" s="86">
        <f>SUMIFS('BAZA DANYCH'!$AA:$AA,'BAZA DANYCH'!$U:$U,F$199,'BAZA DANYCH'!$K:$K,$C352,'BAZA DANYCH'!$A:$A,$A352,'BAZA DANYCH'!$F:$F,STATYSTYKI!$B352)</f>
        <v>0</v>
      </c>
      <c r="G352" s="86">
        <f>SUMIFS('BAZA DANYCH'!$AA:$AA,'BAZA DANYCH'!$U:$U,G$199,'BAZA DANYCH'!$K:$K,$C352,'BAZA DANYCH'!$A:$A,$A352,'BAZA DANYCH'!$F:$F,STATYSTYKI!$B352)</f>
        <v>0</v>
      </c>
      <c r="H352" s="86">
        <f>SUMIFS('BAZA DANYCH'!$AA:$AA,'BAZA DANYCH'!$U:$U,H$199,'BAZA DANYCH'!$K:$K,$C352,'BAZA DANYCH'!$A:$A,$A352,'BAZA DANYCH'!$F:$F,STATYSTYKI!$B352)</f>
        <v>0</v>
      </c>
      <c r="I352" s="86">
        <f>SUMIFS('BAZA DANYCH'!$AA:$AA,'BAZA DANYCH'!$U:$U,I$199,'BAZA DANYCH'!$K:$K,$C352,'BAZA DANYCH'!$A:$A,$A352,'BAZA DANYCH'!$F:$F,STATYSTYKI!$B352)</f>
        <v>6</v>
      </c>
      <c r="J352" s="86">
        <f>SUMIFS('BAZA DANYCH'!$AA:$AA,'BAZA DANYCH'!$U:$U,J$199,'BAZA DANYCH'!$K:$K,$C352,'BAZA DANYCH'!$A:$A,$A352,'BAZA DANYCH'!$F:$F,STATYSTYKI!$B352)</f>
        <v>0</v>
      </c>
      <c r="K352" s="86">
        <f>SUMIFS('BAZA DANYCH'!$AA:$AA,'BAZA DANYCH'!$U:$U,K$199,'BAZA DANYCH'!$K:$K,$C352,'BAZA DANYCH'!$A:$A,$A352,'BAZA DANYCH'!$F:$F,STATYSTYKI!$B352)</f>
        <v>0</v>
      </c>
      <c r="L352" s="86">
        <f>SUMIFS('BAZA DANYCH'!$AA:$AA,'BAZA DANYCH'!$U:$U,L$199,'BAZA DANYCH'!$K:$K,$C352,'BAZA DANYCH'!$A:$A,$A352,'BAZA DANYCH'!$F:$F,STATYSTYKI!$B352)</f>
        <v>0</v>
      </c>
      <c r="O352" s="107"/>
      <c r="P352" s="207"/>
      <c r="Q352" s="228"/>
      <c r="R352" s="207"/>
      <c r="S352" s="207"/>
      <c r="T352" s="107"/>
      <c r="U352" s="107"/>
      <c r="V352" s="107"/>
      <c r="W352" s="107"/>
      <c r="X352" s="229"/>
      <c r="Y352" s="229"/>
      <c r="Z352" s="229"/>
      <c r="AA352" s="229"/>
      <c r="AB352" s="229"/>
      <c r="AC352" s="229"/>
      <c r="AD352" s="107"/>
    </row>
    <row r="353" spans="1:30" ht="15" x14ac:dyDescent="0.25">
      <c r="A353" s="28" t="s">
        <v>275</v>
      </c>
      <c r="B353" s="51" t="s">
        <v>276</v>
      </c>
      <c r="C353" s="51" t="s">
        <v>321</v>
      </c>
      <c r="D353" s="238">
        <f t="shared" si="29"/>
        <v>18</v>
      </c>
      <c r="E353" s="86">
        <f>SUMIFS('BAZA DANYCH'!$AA:$AA,'BAZA DANYCH'!$U:$U,E$199,'BAZA DANYCH'!$K:$K,$C353,'BAZA DANYCH'!$A:$A,$A353,'BAZA DANYCH'!$F:$F,STATYSTYKI!$B353)</f>
        <v>0</v>
      </c>
      <c r="F353" s="86">
        <f>SUMIFS('BAZA DANYCH'!$AA:$AA,'BAZA DANYCH'!$U:$U,F$199,'BAZA DANYCH'!$K:$K,$C353,'BAZA DANYCH'!$A:$A,$A353,'BAZA DANYCH'!$F:$F,STATYSTYKI!$B353)</f>
        <v>0</v>
      </c>
      <c r="G353" s="86">
        <f>SUMIFS('BAZA DANYCH'!$AA:$AA,'BAZA DANYCH'!$U:$U,G$199,'BAZA DANYCH'!$K:$K,$C353,'BAZA DANYCH'!$A:$A,$A353,'BAZA DANYCH'!$F:$F,STATYSTYKI!$B353)</f>
        <v>0</v>
      </c>
      <c r="H353" s="86">
        <f>SUMIFS('BAZA DANYCH'!$AA:$AA,'BAZA DANYCH'!$U:$U,H$199,'BAZA DANYCH'!$K:$K,$C353,'BAZA DANYCH'!$A:$A,$A353,'BAZA DANYCH'!$F:$F,STATYSTYKI!$B353)</f>
        <v>0</v>
      </c>
      <c r="I353" s="86">
        <f>SUMIFS('BAZA DANYCH'!$AA:$AA,'BAZA DANYCH'!$U:$U,I$199,'BAZA DANYCH'!$K:$K,$C353,'BAZA DANYCH'!$A:$A,$A353,'BAZA DANYCH'!$F:$F,STATYSTYKI!$B353)</f>
        <v>0</v>
      </c>
      <c r="J353" s="86">
        <f>SUMIFS('BAZA DANYCH'!$AA:$AA,'BAZA DANYCH'!$U:$U,J$199,'BAZA DANYCH'!$K:$K,$C353,'BAZA DANYCH'!$A:$A,$A353,'BAZA DANYCH'!$F:$F,STATYSTYKI!$B353)</f>
        <v>18</v>
      </c>
      <c r="K353" s="86">
        <f>SUMIFS('BAZA DANYCH'!$AA:$AA,'BAZA DANYCH'!$U:$U,K$199,'BAZA DANYCH'!$K:$K,$C353,'BAZA DANYCH'!$A:$A,$A353,'BAZA DANYCH'!$F:$F,STATYSTYKI!$B353)</f>
        <v>0</v>
      </c>
      <c r="L353" s="86">
        <f>SUMIFS('BAZA DANYCH'!$AA:$AA,'BAZA DANYCH'!$U:$U,L$199,'BAZA DANYCH'!$K:$K,$C353,'BAZA DANYCH'!$A:$A,$A353,'BAZA DANYCH'!$F:$F,STATYSTYKI!$B353)</f>
        <v>0</v>
      </c>
      <c r="O353" s="107"/>
      <c r="P353" s="207"/>
      <c r="Q353" s="228"/>
      <c r="R353" s="207"/>
      <c r="S353" s="207"/>
      <c r="T353" s="107"/>
      <c r="U353" s="107"/>
      <c r="V353" s="107"/>
      <c r="W353" s="107"/>
      <c r="X353" s="229"/>
      <c r="Y353" s="229"/>
      <c r="Z353" s="229"/>
      <c r="AA353" s="229"/>
      <c r="AB353" s="229"/>
      <c r="AC353" s="229"/>
      <c r="AD353" s="107"/>
    </row>
    <row r="354" spans="1:30" ht="15" x14ac:dyDescent="0.25">
      <c r="A354" s="28" t="s">
        <v>275</v>
      </c>
      <c r="B354" s="51" t="s">
        <v>276</v>
      </c>
      <c r="C354" s="51" t="s">
        <v>322</v>
      </c>
      <c r="D354" s="238">
        <f t="shared" si="29"/>
        <v>10</v>
      </c>
      <c r="E354" s="86">
        <f>SUMIFS('BAZA DANYCH'!$AA:$AA,'BAZA DANYCH'!$U:$U,E$199,'BAZA DANYCH'!$K:$K,$C354,'BAZA DANYCH'!$A:$A,$A354,'BAZA DANYCH'!$F:$F,STATYSTYKI!$B354)</f>
        <v>0</v>
      </c>
      <c r="F354" s="86">
        <f>SUMIFS('BAZA DANYCH'!$AA:$AA,'BAZA DANYCH'!$U:$U,F$199,'BAZA DANYCH'!$K:$K,$C354,'BAZA DANYCH'!$A:$A,$A354,'BAZA DANYCH'!$F:$F,STATYSTYKI!$B354)</f>
        <v>0</v>
      </c>
      <c r="G354" s="86">
        <f>SUMIFS('BAZA DANYCH'!$AA:$AA,'BAZA DANYCH'!$U:$U,G$199,'BAZA DANYCH'!$K:$K,$C354,'BAZA DANYCH'!$A:$A,$A354,'BAZA DANYCH'!$F:$F,STATYSTYKI!$B354)</f>
        <v>0</v>
      </c>
      <c r="H354" s="86">
        <f>SUMIFS('BAZA DANYCH'!$AA:$AA,'BAZA DANYCH'!$U:$U,H$199,'BAZA DANYCH'!$K:$K,$C354,'BAZA DANYCH'!$A:$A,$A354,'BAZA DANYCH'!$F:$F,STATYSTYKI!$B354)</f>
        <v>0</v>
      </c>
      <c r="I354" s="86">
        <f>SUMIFS('BAZA DANYCH'!$AA:$AA,'BAZA DANYCH'!$U:$U,I$199,'BAZA DANYCH'!$K:$K,$C354,'BAZA DANYCH'!$A:$A,$A354,'BAZA DANYCH'!$F:$F,STATYSTYKI!$B354)</f>
        <v>0</v>
      </c>
      <c r="J354" s="86">
        <f>SUMIFS('BAZA DANYCH'!$AA:$AA,'BAZA DANYCH'!$U:$U,J$199,'BAZA DANYCH'!$K:$K,$C354,'BAZA DANYCH'!$A:$A,$A354,'BAZA DANYCH'!$F:$F,STATYSTYKI!$B354)</f>
        <v>10</v>
      </c>
      <c r="K354" s="86">
        <f>SUMIFS('BAZA DANYCH'!$AA:$AA,'BAZA DANYCH'!$U:$U,K$199,'BAZA DANYCH'!$K:$K,$C354,'BAZA DANYCH'!$A:$A,$A354,'BAZA DANYCH'!$F:$F,STATYSTYKI!$B354)</f>
        <v>0</v>
      </c>
      <c r="L354" s="86">
        <f>SUMIFS('BAZA DANYCH'!$AA:$AA,'BAZA DANYCH'!$U:$U,L$199,'BAZA DANYCH'!$K:$K,$C354,'BAZA DANYCH'!$A:$A,$A354,'BAZA DANYCH'!$F:$F,STATYSTYKI!$B354)</f>
        <v>0</v>
      </c>
      <c r="O354" s="107"/>
      <c r="P354" s="207"/>
      <c r="Q354" s="228"/>
      <c r="R354" s="207"/>
      <c r="S354" s="207"/>
      <c r="T354" s="107"/>
      <c r="U354" s="107"/>
      <c r="V354" s="107"/>
      <c r="W354" s="107"/>
      <c r="X354" s="229"/>
      <c r="Y354" s="229"/>
      <c r="Z354" s="229"/>
      <c r="AA354" s="229"/>
      <c r="AB354" s="229"/>
      <c r="AC354" s="229"/>
      <c r="AD354" s="107"/>
    </row>
    <row r="355" spans="1:30" ht="15" x14ac:dyDescent="0.25">
      <c r="A355" s="28" t="s">
        <v>275</v>
      </c>
      <c r="B355" s="51" t="s">
        <v>276</v>
      </c>
      <c r="C355" s="51" t="s">
        <v>323</v>
      </c>
      <c r="D355" s="238">
        <f t="shared" si="29"/>
        <v>50</v>
      </c>
      <c r="E355" s="86">
        <f>SUMIFS('BAZA DANYCH'!$AA:$AA,'BAZA DANYCH'!$U:$U,E$199,'BAZA DANYCH'!$K:$K,$C355,'BAZA DANYCH'!$A:$A,$A355,'BAZA DANYCH'!$F:$F,STATYSTYKI!$B355)</f>
        <v>0</v>
      </c>
      <c r="F355" s="86">
        <f>SUMIFS('BAZA DANYCH'!$AA:$AA,'BAZA DANYCH'!$U:$U,F$199,'BAZA DANYCH'!$K:$K,$C355,'BAZA DANYCH'!$A:$A,$A355,'BAZA DANYCH'!$F:$F,STATYSTYKI!$B355)</f>
        <v>0</v>
      </c>
      <c r="G355" s="86">
        <f>SUMIFS('BAZA DANYCH'!$AA:$AA,'BAZA DANYCH'!$U:$U,G$199,'BAZA DANYCH'!$K:$K,$C355,'BAZA DANYCH'!$A:$A,$A355,'BAZA DANYCH'!$F:$F,STATYSTYKI!$B355)</f>
        <v>0</v>
      </c>
      <c r="H355" s="86">
        <f>SUMIFS('BAZA DANYCH'!$AA:$AA,'BAZA DANYCH'!$U:$U,H$199,'BAZA DANYCH'!$K:$K,$C355,'BAZA DANYCH'!$A:$A,$A355,'BAZA DANYCH'!$F:$F,STATYSTYKI!$B355)</f>
        <v>0</v>
      </c>
      <c r="I355" s="86">
        <f>SUMIFS('BAZA DANYCH'!$AA:$AA,'BAZA DANYCH'!$U:$U,I$199,'BAZA DANYCH'!$K:$K,$C355,'BAZA DANYCH'!$A:$A,$A355,'BAZA DANYCH'!$F:$F,STATYSTYKI!$B355)</f>
        <v>0</v>
      </c>
      <c r="J355" s="86">
        <f>SUMIFS('BAZA DANYCH'!$AA:$AA,'BAZA DANYCH'!$U:$U,J$199,'BAZA DANYCH'!$K:$K,$C355,'BAZA DANYCH'!$A:$A,$A355,'BAZA DANYCH'!$F:$F,STATYSTYKI!$B355)</f>
        <v>50</v>
      </c>
      <c r="K355" s="86">
        <f>SUMIFS('BAZA DANYCH'!$AA:$AA,'BAZA DANYCH'!$U:$U,K$199,'BAZA DANYCH'!$K:$K,$C355,'BAZA DANYCH'!$A:$A,$A355,'BAZA DANYCH'!$F:$F,STATYSTYKI!$B355)</f>
        <v>0</v>
      </c>
      <c r="L355" s="86">
        <f>SUMIFS('BAZA DANYCH'!$AA:$AA,'BAZA DANYCH'!$U:$U,L$199,'BAZA DANYCH'!$K:$K,$C355,'BAZA DANYCH'!$A:$A,$A355,'BAZA DANYCH'!$F:$F,STATYSTYKI!$B355)</f>
        <v>0</v>
      </c>
      <c r="O355" s="107"/>
      <c r="P355" s="207"/>
      <c r="Q355" s="228"/>
      <c r="R355" s="207"/>
      <c r="S355" s="207"/>
      <c r="T355" s="107"/>
      <c r="U355" s="107"/>
      <c r="V355" s="107"/>
      <c r="W355" s="107"/>
      <c r="X355" s="229"/>
      <c r="Y355" s="229"/>
      <c r="Z355" s="229"/>
      <c r="AA355" s="229"/>
      <c r="AB355" s="229"/>
      <c r="AC355" s="229"/>
      <c r="AD355" s="107"/>
    </row>
    <row r="356" spans="1:30" ht="15" x14ac:dyDescent="0.25">
      <c r="A356" s="28" t="s">
        <v>275</v>
      </c>
      <c r="B356" s="51" t="s">
        <v>276</v>
      </c>
      <c r="C356" s="49" t="s">
        <v>325</v>
      </c>
      <c r="D356" s="238">
        <f t="shared" si="29"/>
        <v>28</v>
      </c>
      <c r="E356" s="86">
        <f>SUMIFS('BAZA DANYCH'!$AA:$AA,'BAZA DANYCH'!$U:$U,E$199,'BAZA DANYCH'!$K:$K,$C356,'BAZA DANYCH'!$A:$A,$A356,'BAZA DANYCH'!$F:$F,STATYSTYKI!$B356)</f>
        <v>0</v>
      </c>
      <c r="F356" s="86">
        <f>SUMIFS('BAZA DANYCH'!$AA:$AA,'BAZA DANYCH'!$U:$U,F$199,'BAZA DANYCH'!$K:$K,$C356,'BAZA DANYCH'!$A:$A,$A356,'BAZA DANYCH'!$F:$F,STATYSTYKI!$B356)</f>
        <v>0</v>
      </c>
      <c r="G356" s="86">
        <f>SUMIFS('BAZA DANYCH'!$AA:$AA,'BAZA DANYCH'!$U:$U,G$199,'BAZA DANYCH'!$K:$K,$C356,'BAZA DANYCH'!$A:$A,$A356,'BAZA DANYCH'!$F:$F,STATYSTYKI!$B356)</f>
        <v>0</v>
      </c>
      <c r="H356" s="86">
        <f>SUMIFS('BAZA DANYCH'!$AA:$AA,'BAZA DANYCH'!$U:$U,H$199,'BAZA DANYCH'!$K:$K,$C356,'BAZA DANYCH'!$A:$A,$A356,'BAZA DANYCH'!$F:$F,STATYSTYKI!$B356)</f>
        <v>0</v>
      </c>
      <c r="I356" s="86">
        <f>SUMIFS('BAZA DANYCH'!$AA:$AA,'BAZA DANYCH'!$U:$U,I$199,'BAZA DANYCH'!$K:$K,$C356,'BAZA DANYCH'!$A:$A,$A356,'BAZA DANYCH'!$F:$F,STATYSTYKI!$B356)</f>
        <v>0</v>
      </c>
      <c r="J356" s="86">
        <f>SUMIFS('BAZA DANYCH'!$AA:$AA,'BAZA DANYCH'!$U:$U,J$199,'BAZA DANYCH'!$K:$K,$C356,'BAZA DANYCH'!$A:$A,$A356,'BAZA DANYCH'!$F:$F,STATYSTYKI!$B356)</f>
        <v>0</v>
      </c>
      <c r="K356" s="86">
        <f>SUMIFS('BAZA DANYCH'!$AA:$AA,'BAZA DANYCH'!$U:$U,K$199,'BAZA DANYCH'!$K:$K,$C356,'BAZA DANYCH'!$A:$A,$A356,'BAZA DANYCH'!$F:$F,STATYSTYKI!$B356)</f>
        <v>28</v>
      </c>
      <c r="L356" s="86">
        <f>SUMIFS('BAZA DANYCH'!$AA:$AA,'BAZA DANYCH'!$U:$U,L$199,'BAZA DANYCH'!$K:$K,$C356,'BAZA DANYCH'!$A:$A,$A356,'BAZA DANYCH'!$F:$F,STATYSTYKI!$B356)</f>
        <v>0</v>
      </c>
      <c r="O356" s="107"/>
      <c r="P356" s="207"/>
      <c r="Q356" s="228"/>
      <c r="R356" s="207"/>
      <c r="S356" s="207"/>
      <c r="T356" s="107"/>
      <c r="U356" s="107"/>
      <c r="V356" s="107"/>
      <c r="W356" s="107"/>
      <c r="X356" s="229"/>
      <c r="Y356" s="229"/>
      <c r="Z356" s="229"/>
      <c r="AA356" s="229"/>
      <c r="AB356" s="229"/>
      <c r="AC356" s="229"/>
      <c r="AD356" s="107"/>
    </row>
    <row r="357" spans="1:30" ht="15" x14ac:dyDescent="0.25">
      <c r="A357" s="28" t="s">
        <v>275</v>
      </c>
      <c r="B357" s="51" t="s">
        <v>276</v>
      </c>
      <c r="C357" s="51" t="s">
        <v>211</v>
      </c>
      <c r="D357" s="238">
        <f t="shared" si="29"/>
        <v>50</v>
      </c>
      <c r="E357" s="86">
        <f>SUMIFS('BAZA DANYCH'!$AA:$AA,'BAZA DANYCH'!$U:$U,E$199,'BAZA DANYCH'!$K:$K,$C357,'BAZA DANYCH'!$A:$A,$A357,'BAZA DANYCH'!$F:$F,STATYSTYKI!$B357)</f>
        <v>0</v>
      </c>
      <c r="F357" s="86">
        <f>SUMIFS('BAZA DANYCH'!$AA:$AA,'BAZA DANYCH'!$U:$U,F$199,'BAZA DANYCH'!$K:$K,$C357,'BAZA DANYCH'!$A:$A,$A357,'BAZA DANYCH'!$F:$F,STATYSTYKI!$B357)</f>
        <v>0</v>
      </c>
      <c r="G357" s="86">
        <f>SUMIFS('BAZA DANYCH'!$AA:$AA,'BAZA DANYCH'!$U:$U,G$199,'BAZA DANYCH'!$K:$K,$C357,'BAZA DANYCH'!$A:$A,$A357,'BAZA DANYCH'!$F:$F,STATYSTYKI!$B357)</f>
        <v>0</v>
      </c>
      <c r="H357" s="86">
        <f>SUMIFS('BAZA DANYCH'!$AA:$AA,'BAZA DANYCH'!$U:$U,H$199,'BAZA DANYCH'!$K:$K,$C357,'BAZA DANYCH'!$A:$A,$A357,'BAZA DANYCH'!$F:$F,STATYSTYKI!$B357)</f>
        <v>0</v>
      </c>
      <c r="I357" s="86">
        <f>SUMIFS('BAZA DANYCH'!$AA:$AA,'BAZA DANYCH'!$U:$U,I$199,'BAZA DANYCH'!$K:$K,$C357,'BAZA DANYCH'!$A:$A,$A357,'BAZA DANYCH'!$F:$F,STATYSTYKI!$B357)</f>
        <v>0</v>
      </c>
      <c r="J357" s="86">
        <f>SUMIFS('BAZA DANYCH'!$AA:$AA,'BAZA DANYCH'!$U:$U,J$199,'BAZA DANYCH'!$K:$K,$C357,'BAZA DANYCH'!$A:$A,$A357,'BAZA DANYCH'!$F:$F,STATYSTYKI!$B357)</f>
        <v>0</v>
      </c>
      <c r="K357" s="86">
        <f>SUMIFS('BAZA DANYCH'!$AA:$AA,'BAZA DANYCH'!$U:$U,K$199,'BAZA DANYCH'!$K:$K,$C357,'BAZA DANYCH'!$A:$A,$A357,'BAZA DANYCH'!$F:$F,STATYSTYKI!$B357)</f>
        <v>50</v>
      </c>
      <c r="L357" s="86">
        <f>SUMIFS('BAZA DANYCH'!$AA:$AA,'BAZA DANYCH'!$U:$U,L$199,'BAZA DANYCH'!$K:$K,$C357,'BAZA DANYCH'!$A:$A,$A357,'BAZA DANYCH'!$F:$F,STATYSTYKI!$B357)</f>
        <v>0</v>
      </c>
      <c r="O357" s="107"/>
      <c r="P357" s="207"/>
      <c r="Q357" s="228"/>
      <c r="R357" s="207"/>
      <c r="S357" s="207"/>
      <c r="T357" s="107"/>
      <c r="U357" s="107"/>
      <c r="V357" s="107"/>
      <c r="W357" s="107"/>
      <c r="X357" s="229"/>
      <c r="Y357" s="229"/>
      <c r="Z357" s="229"/>
      <c r="AA357" s="229"/>
      <c r="AB357" s="229"/>
      <c r="AC357" s="229"/>
      <c r="AD357" s="107"/>
    </row>
    <row r="358" spans="1:30" ht="15" x14ac:dyDescent="0.25">
      <c r="A358" s="28" t="s">
        <v>275</v>
      </c>
      <c r="B358" s="51" t="s">
        <v>276</v>
      </c>
      <c r="C358" s="253" t="s">
        <v>327</v>
      </c>
      <c r="D358" s="238">
        <f t="shared" si="29"/>
        <v>28</v>
      </c>
      <c r="E358" s="86">
        <f>SUMIFS('BAZA DANYCH'!$AA:$AA,'BAZA DANYCH'!$U:$U,E$199,'BAZA DANYCH'!$K:$K,$C358,'BAZA DANYCH'!$A:$A,$A358,'BAZA DANYCH'!$F:$F,STATYSTYKI!$B358)</f>
        <v>0</v>
      </c>
      <c r="F358" s="86">
        <f>SUMIFS('BAZA DANYCH'!$AA:$AA,'BAZA DANYCH'!$U:$U,F$199,'BAZA DANYCH'!$K:$K,$C358,'BAZA DANYCH'!$A:$A,$A358,'BAZA DANYCH'!$F:$F,STATYSTYKI!$B358)</f>
        <v>0</v>
      </c>
      <c r="G358" s="86">
        <f>SUMIFS('BAZA DANYCH'!$AA:$AA,'BAZA DANYCH'!$U:$U,G$199,'BAZA DANYCH'!$K:$K,$C358,'BAZA DANYCH'!$A:$A,$A358,'BAZA DANYCH'!$F:$F,STATYSTYKI!$B358)</f>
        <v>0</v>
      </c>
      <c r="H358" s="86">
        <f>SUMIFS('BAZA DANYCH'!$AA:$AA,'BAZA DANYCH'!$U:$U,H$199,'BAZA DANYCH'!$K:$K,$C358,'BAZA DANYCH'!$A:$A,$A358,'BAZA DANYCH'!$F:$F,STATYSTYKI!$B358)</f>
        <v>0</v>
      </c>
      <c r="I358" s="86">
        <f>SUMIFS('BAZA DANYCH'!$AA:$AA,'BAZA DANYCH'!$U:$U,I$199,'BAZA DANYCH'!$K:$K,$C358,'BAZA DANYCH'!$A:$A,$A358,'BAZA DANYCH'!$F:$F,STATYSTYKI!$B358)</f>
        <v>0</v>
      </c>
      <c r="J358" s="86">
        <f>SUMIFS('BAZA DANYCH'!$AA:$AA,'BAZA DANYCH'!$U:$U,J$199,'BAZA DANYCH'!$K:$K,$C358,'BAZA DANYCH'!$A:$A,$A358,'BAZA DANYCH'!$F:$F,STATYSTYKI!$B358)</f>
        <v>0</v>
      </c>
      <c r="K358" s="86">
        <f>SUMIFS('BAZA DANYCH'!$AA:$AA,'BAZA DANYCH'!$U:$U,K$199,'BAZA DANYCH'!$K:$K,$C358,'BAZA DANYCH'!$A:$A,$A358,'BAZA DANYCH'!$F:$F,STATYSTYKI!$B358)</f>
        <v>0</v>
      </c>
      <c r="L358" s="86">
        <f>SUMIFS('BAZA DANYCH'!$AA:$AA,'BAZA DANYCH'!$U:$U,L$199,'BAZA DANYCH'!$K:$K,$C358,'BAZA DANYCH'!$A:$A,$A358,'BAZA DANYCH'!$F:$F,STATYSTYKI!$B358)</f>
        <v>28</v>
      </c>
      <c r="O358" s="107"/>
      <c r="P358" s="207"/>
      <c r="Q358" s="228"/>
      <c r="R358" s="207"/>
      <c r="S358" s="207"/>
      <c r="T358" s="107"/>
      <c r="U358" s="107"/>
      <c r="V358" s="107"/>
      <c r="W358" s="107"/>
      <c r="X358" s="229"/>
      <c r="Y358" s="229"/>
      <c r="Z358" s="229"/>
      <c r="AA358" s="229"/>
      <c r="AB358" s="229"/>
      <c r="AC358" s="229"/>
      <c r="AD358" s="107"/>
    </row>
    <row r="359" spans="1:30" ht="15" x14ac:dyDescent="0.25">
      <c r="A359" s="28" t="s">
        <v>131</v>
      </c>
      <c r="B359" s="51" t="s">
        <v>328</v>
      </c>
      <c r="C359" s="49" t="s">
        <v>153</v>
      </c>
      <c r="D359" s="238">
        <f t="shared" si="29"/>
        <v>186</v>
      </c>
      <c r="E359" s="86">
        <f>SUMIFS('BAZA DANYCH'!$AA:$AA,'BAZA DANYCH'!$U:$U,E$199,'BAZA DANYCH'!$K:$K,$C359,'BAZA DANYCH'!$A:$A,$A359,'BAZA DANYCH'!$F:$F,STATYSTYKI!$B359)</f>
        <v>10</v>
      </c>
      <c r="F359" s="86">
        <f>SUMIFS('BAZA DANYCH'!$AA:$AA,'BAZA DANYCH'!$U:$U,F$199,'BAZA DANYCH'!$K:$K,$C359,'BAZA DANYCH'!$A:$A,$A359,'BAZA DANYCH'!$F:$F,STATYSTYKI!$B359)</f>
        <v>26</v>
      </c>
      <c r="G359" s="86">
        <f>SUMIFS('BAZA DANYCH'!$AA:$AA,'BAZA DANYCH'!$U:$U,G$199,'BAZA DANYCH'!$K:$K,$C359,'BAZA DANYCH'!$A:$A,$A359,'BAZA DANYCH'!$F:$F,STATYSTYKI!$B359)</f>
        <v>46</v>
      </c>
      <c r="H359" s="86">
        <f>SUMIFS('BAZA DANYCH'!$AA:$AA,'BAZA DANYCH'!$U:$U,H$199,'BAZA DANYCH'!$K:$K,$C359,'BAZA DANYCH'!$A:$A,$A359,'BAZA DANYCH'!$F:$F,STATYSTYKI!$B359)</f>
        <v>20</v>
      </c>
      <c r="I359" s="86">
        <f>SUMIFS('BAZA DANYCH'!$AA:$AA,'BAZA DANYCH'!$U:$U,I$199,'BAZA DANYCH'!$K:$K,$C359,'BAZA DANYCH'!$A:$A,$A359,'BAZA DANYCH'!$F:$F,STATYSTYKI!$B359)</f>
        <v>10</v>
      </c>
      <c r="J359" s="86">
        <f>SUMIFS('BAZA DANYCH'!$AA:$AA,'BAZA DANYCH'!$U:$U,J$199,'BAZA DANYCH'!$K:$K,$C359,'BAZA DANYCH'!$A:$A,$A359,'BAZA DANYCH'!$F:$F,STATYSTYKI!$B359)</f>
        <v>0</v>
      </c>
      <c r="K359" s="86">
        <f>SUMIFS('BAZA DANYCH'!$AA:$AA,'BAZA DANYCH'!$U:$U,K$199,'BAZA DANYCH'!$K:$K,$C359,'BAZA DANYCH'!$A:$A,$A359,'BAZA DANYCH'!$F:$F,STATYSTYKI!$B359)</f>
        <v>64</v>
      </c>
      <c r="L359" s="86">
        <f>SUMIFS('BAZA DANYCH'!$AA:$AA,'BAZA DANYCH'!$U:$U,L$199,'BAZA DANYCH'!$K:$K,$C359,'BAZA DANYCH'!$A:$A,$A359,'BAZA DANYCH'!$F:$F,STATYSTYKI!$B359)</f>
        <v>10</v>
      </c>
      <c r="O359" s="107"/>
      <c r="P359" s="207"/>
      <c r="Q359" s="228"/>
      <c r="R359" s="207"/>
      <c r="S359" s="207"/>
      <c r="T359" s="107"/>
      <c r="U359" s="107"/>
      <c r="V359" s="107"/>
      <c r="W359" s="107"/>
      <c r="X359" s="229"/>
      <c r="Y359" s="229"/>
      <c r="Z359" s="229"/>
      <c r="AA359" s="229"/>
      <c r="AB359" s="229"/>
      <c r="AC359" s="229"/>
      <c r="AD359" s="107"/>
    </row>
    <row r="360" spans="1:30" ht="15" x14ac:dyDescent="0.25">
      <c r="A360" s="28" t="s">
        <v>131</v>
      </c>
      <c r="B360" s="51" t="s">
        <v>328</v>
      </c>
      <c r="C360" s="254" t="s">
        <v>158</v>
      </c>
      <c r="D360" s="238">
        <f t="shared" si="29"/>
        <v>270</v>
      </c>
      <c r="E360" s="86">
        <f>SUMIFS('BAZA DANYCH'!$AA:$AA,'BAZA DANYCH'!$U:$U,E$199,'BAZA DANYCH'!$K:$K,$C360,'BAZA DANYCH'!$A:$A,$A360,'BAZA DANYCH'!$F:$F,STATYSTYKI!$B360)</f>
        <v>100</v>
      </c>
      <c r="F360" s="86">
        <f>SUMIFS('BAZA DANYCH'!$AA:$AA,'BAZA DANYCH'!$U:$U,F$199,'BAZA DANYCH'!$K:$K,$C360,'BAZA DANYCH'!$A:$A,$A360,'BAZA DANYCH'!$F:$F,STATYSTYKI!$B360)</f>
        <v>0</v>
      </c>
      <c r="G360" s="86">
        <f>SUMIFS('BAZA DANYCH'!$AA:$AA,'BAZA DANYCH'!$U:$U,G$199,'BAZA DANYCH'!$K:$K,$C360,'BAZA DANYCH'!$A:$A,$A360,'BAZA DANYCH'!$F:$F,STATYSTYKI!$B360)</f>
        <v>50</v>
      </c>
      <c r="H360" s="86">
        <f>SUMIFS('BAZA DANYCH'!$AA:$AA,'BAZA DANYCH'!$U:$U,H$199,'BAZA DANYCH'!$K:$K,$C360,'BAZA DANYCH'!$A:$A,$A360,'BAZA DANYCH'!$F:$F,STATYSTYKI!$B360)</f>
        <v>0</v>
      </c>
      <c r="I360" s="86">
        <f>SUMIFS('BAZA DANYCH'!$AA:$AA,'BAZA DANYCH'!$U:$U,I$199,'BAZA DANYCH'!$K:$K,$C360,'BAZA DANYCH'!$A:$A,$A360,'BAZA DANYCH'!$F:$F,STATYSTYKI!$B360)</f>
        <v>0</v>
      </c>
      <c r="J360" s="86">
        <f>SUMIFS('BAZA DANYCH'!$AA:$AA,'BAZA DANYCH'!$U:$U,J$199,'BAZA DANYCH'!$K:$K,$C360,'BAZA DANYCH'!$A:$A,$A360,'BAZA DANYCH'!$F:$F,STATYSTYKI!$B360)</f>
        <v>0</v>
      </c>
      <c r="K360" s="86">
        <f>SUMIFS('BAZA DANYCH'!$AA:$AA,'BAZA DANYCH'!$U:$U,K$199,'BAZA DANYCH'!$K:$K,$C360,'BAZA DANYCH'!$A:$A,$A360,'BAZA DANYCH'!$F:$F,STATYSTYKI!$B360)</f>
        <v>84</v>
      </c>
      <c r="L360" s="86">
        <f>SUMIFS('BAZA DANYCH'!$AA:$AA,'BAZA DANYCH'!$U:$U,L$199,'BAZA DANYCH'!$K:$K,$C360,'BAZA DANYCH'!$A:$A,$A360,'BAZA DANYCH'!$F:$F,STATYSTYKI!$B360)</f>
        <v>36</v>
      </c>
      <c r="O360" s="107"/>
      <c r="P360" s="207"/>
      <c r="Q360" s="228"/>
      <c r="R360" s="207"/>
      <c r="S360" s="207"/>
      <c r="T360" s="107"/>
      <c r="U360" s="107"/>
      <c r="V360" s="107"/>
      <c r="W360" s="107"/>
      <c r="X360" s="229"/>
      <c r="Y360" s="229"/>
      <c r="Z360" s="229"/>
      <c r="AA360" s="229"/>
      <c r="AB360" s="229"/>
      <c r="AC360" s="229"/>
      <c r="AD360" s="107"/>
    </row>
    <row r="361" spans="1:30" ht="15" x14ac:dyDescent="0.25">
      <c r="A361" s="28" t="s">
        <v>131</v>
      </c>
      <c r="B361" s="51" t="s">
        <v>328</v>
      </c>
      <c r="C361" s="49" t="s">
        <v>155</v>
      </c>
      <c r="D361" s="238">
        <f t="shared" ref="D361:D392" si="30">SUM(E361:H361,I361:L361,)</f>
        <v>188</v>
      </c>
      <c r="E361" s="86">
        <f>SUMIFS('BAZA DANYCH'!$AA:$AA,'BAZA DANYCH'!$U:$U,E$199,'BAZA DANYCH'!$K:$K,$C361,'BAZA DANYCH'!$A:$A,$A361,'BAZA DANYCH'!$F:$F,STATYSTYKI!$B361)</f>
        <v>60</v>
      </c>
      <c r="F361" s="86">
        <f>SUMIFS('BAZA DANYCH'!$AA:$AA,'BAZA DANYCH'!$U:$U,F$199,'BAZA DANYCH'!$K:$K,$C361,'BAZA DANYCH'!$A:$A,$A361,'BAZA DANYCH'!$F:$F,STATYSTYKI!$B361)</f>
        <v>28</v>
      </c>
      <c r="G361" s="86">
        <f>SUMIFS('BAZA DANYCH'!$AA:$AA,'BAZA DANYCH'!$U:$U,G$199,'BAZA DANYCH'!$K:$K,$C361,'BAZA DANYCH'!$A:$A,$A361,'BAZA DANYCH'!$F:$F,STATYSTYKI!$B361)</f>
        <v>18</v>
      </c>
      <c r="H361" s="86">
        <f>SUMIFS('BAZA DANYCH'!$AA:$AA,'BAZA DANYCH'!$U:$U,H$199,'BAZA DANYCH'!$K:$K,$C361,'BAZA DANYCH'!$A:$A,$A361,'BAZA DANYCH'!$F:$F,STATYSTYKI!$B361)</f>
        <v>0</v>
      </c>
      <c r="I361" s="86">
        <f>SUMIFS('BAZA DANYCH'!$AA:$AA,'BAZA DANYCH'!$U:$U,I$199,'BAZA DANYCH'!$K:$K,$C361,'BAZA DANYCH'!$A:$A,$A361,'BAZA DANYCH'!$F:$F,STATYSTYKI!$B361)</f>
        <v>18</v>
      </c>
      <c r="J361" s="86">
        <f>SUMIFS('BAZA DANYCH'!$AA:$AA,'BAZA DANYCH'!$U:$U,J$199,'BAZA DANYCH'!$K:$K,$C361,'BAZA DANYCH'!$A:$A,$A361,'BAZA DANYCH'!$F:$F,STATYSTYKI!$B361)</f>
        <v>8</v>
      </c>
      <c r="K361" s="86">
        <f>SUMIFS('BAZA DANYCH'!$AA:$AA,'BAZA DANYCH'!$U:$U,K$199,'BAZA DANYCH'!$K:$K,$C361,'BAZA DANYCH'!$A:$A,$A361,'BAZA DANYCH'!$F:$F,STATYSTYKI!$B361)</f>
        <v>28</v>
      </c>
      <c r="L361" s="86">
        <f>SUMIFS('BAZA DANYCH'!$AA:$AA,'BAZA DANYCH'!$U:$U,L$199,'BAZA DANYCH'!$K:$K,$C361,'BAZA DANYCH'!$A:$A,$A361,'BAZA DANYCH'!$F:$F,STATYSTYKI!$B361)</f>
        <v>28</v>
      </c>
      <c r="O361" s="107"/>
      <c r="P361" s="207"/>
      <c r="Q361" s="228"/>
      <c r="R361" s="207"/>
      <c r="S361" s="207"/>
      <c r="T361" s="107"/>
      <c r="U361" s="107"/>
      <c r="V361" s="107"/>
      <c r="W361" s="107"/>
      <c r="X361" s="229"/>
      <c r="Y361" s="229"/>
      <c r="Z361" s="229"/>
      <c r="AA361" s="229"/>
      <c r="AB361" s="229"/>
      <c r="AC361" s="229"/>
      <c r="AD361" s="107"/>
    </row>
    <row r="362" spans="1:30" ht="15" x14ac:dyDescent="0.25">
      <c r="A362" s="28" t="s">
        <v>131</v>
      </c>
      <c r="B362" s="51" t="s">
        <v>328</v>
      </c>
      <c r="C362" s="51" t="s">
        <v>267</v>
      </c>
      <c r="D362" s="238">
        <f t="shared" si="30"/>
        <v>2</v>
      </c>
      <c r="E362" s="86">
        <f>SUMIFS('BAZA DANYCH'!$AA:$AA,'BAZA DANYCH'!$U:$U,E$199,'BAZA DANYCH'!$K:$K,$C362,'BAZA DANYCH'!$A:$A,$A362,'BAZA DANYCH'!$F:$F,STATYSTYKI!$B362)</f>
        <v>2</v>
      </c>
      <c r="F362" s="86">
        <f>SUMIFS('BAZA DANYCH'!$AA:$AA,'BAZA DANYCH'!$U:$U,F$199,'BAZA DANYCH'!$K:$K,$C362,'BAZA DANYCH'!$A:$A,$A362,'BAZA DANYCH'!$F:$F,STATYSTYKI!$B362)</f>
        <v>0</v>
      </c>
      <c r="G362" s="86">
        <f>SUMIFS('BAZA DANYCH'!$AA:$AA,'BAZA DANYCH'!$U:$U,G$199,'BAZA DANYCH'!$K:$K,$C362,'BAZA DANYCH'!$A:$A,$A362,'BAZA DANYCH'!$F:$F,STATYSTYKI!$B362)</f>
        <v>0</v>
      </c>
      <c r="H362" s="86">
        <f>SUMIFS('BAZA DANYCH'!$AA:$AA,'BAZA DANYCH'!$U:$U,H$199,'BAZA DANYCH'!$K:$K,$C362,'BAZA DANYCH'!$A:$A,$A362,'BAZA DANYCH'!$F:$F,STATYSTYKI!$B362)</f>
        <v>0</v>
      </c>
      <c r="I362" s="86">
        <f>SUMIFS('BAZA DANYCH'!$AA:$AA,'BAZA DANYCH'!$U:$U,I$199,'BAZA DANYCH'!$K:$K,$C362,'BAZA DANYCH'!$A:$A,$A362,'BAZA DANYCH'!$F:$F,STATYSTYKI!$B362)</f>
        <v>0</v>
      </c>
      <c r="J362" s="86">
        <f>SUMIFS('BAZA DANYCH'!$AA:$AA,'BAZA DANYCH'!$U:$U,J$199,'BAZA DANYCH'!$K:$K,$C362,'BAZA DANYCH'!$A:$A,$A362,'BAZA DANYCH'!$F:$F,STATYSTYKI!$B362)</f>
        <v>0</v>
      </c>
      <c r="K362" s="86">
        <f>SUMIFS('BAZA DANYCH'!$AA:$AA,'BAZA DANYCH'!$U:$U,K$199,'BAZA DANYCH'!$K:$K,$C362,'BAZA DANYCH'!$A:$A,$A362,'BAZA DANYCH'!$F:$F,STATYSTYKI!$B362)</f>
        <v>0</v>
      </c>
      <c r="L362" s="86">
        <f>SUMIFS('BAZA DANYCH'!$AA:$AA,'BAZA DANYCH'!$U:$U,L$199,'BAZA DANYCH'!$K:$K,$C362,'BAZA DANYCH'!$A:$A,$A362,'BAZA DANYCH'!$F:$F,STATYSTYKI!$B362)</f>
        <v>0</v>
      </c>
      <c r="O362" s="107"/>
      <c r="P362" s="207"/>
      <c r="Q362" s="228"/>
      <c r="R362" s="207"/>
      <c r="S362" s="207"/>
      <c r="T362" s="107"/>
      <c r="U362" s="107"/>
      <c r="V362" s="107"/>
      <c r="W362" s="107"/>
      <c r="X362" s="229"/>
      <c r="Y362" s="229"/>
      <c r="Z362" s="229"/>
      <c r="AA362" s="229"/>
      <c r="AB362" s="229"/>
      <c r="AC362" s="229"/>
      <c r="AD362" s="107"/>
    </row>
    <row r="363" spans="1:30" ht="15" x14ac:dyDescent="0.25">
      <c r="A363" s="28" t="s">
        <v>131</v>
      </c>
      <c r="B363" s="51" t="s">
        <v>328</v>
      </c>
      <c r="C363" s="49" t="s">
        <v>154</v>
      </c>
      <c r="D363" s="238">
        <f t="shared" si="30"/>
        <v>200</v>
      </c>
      <c r="E363" s="86">
        <f>SUMIFS('BAZA DANYCH'!$AA:$AA,'BAZA DANYCH'!$U:$U,E$199,'BAZA DANYCH'!$K:$K,$C363,'BAZA DANYCH'!$A:$A,$A363,'BAZA DANYCH'!$F:$F,STATYSTYKI!$B363)</f>
        <v>14</v>
      </c>
      <c r="F363" s="86">
        <f>SUMIFS('BAZA DANYCH'!$AA:$AA,'BAZA DANYCH'!$U:$U,F$199,'BAZA DANYCH'!$K:$K,$C363,'BAZA DANYCH'!$A:$A,$A363,'BAZA DANYCH'!$F:$F,STATYSTYKI!$B363)</f>
        <v>46</v>
      </c>
      <c r="G363" s="86">
        <f>SUMIFS('BAZA DANYCH'!$AA:$AA,'BAZA DANYCH'!$U:$U,G$199,'BAZA DANYCH'!$K:$K,$C363,'BAZA DANYCH'!$A:$A,$A363,'BAZA DANYCH'!$F:$F,STATYSTYKI!$B363)</f>
        <v>0</v>
      </c>
      <c r="H363" s="86">
        <f>SUMIFS('BAZA DANYCH'!$AA:$AA,'BAZA DANYCH'!$U:$U,H$199,'BAZA DANYCH'!$K:$K,$C363,'BAZA DANYCH'!$A:$A,$A363,'BAZA DANYCH'!$F:$F,STATYSTYKI!$B363)</f>
        <v>20</v>
      </c>
      <c r="I363" s="86">
        <f>SUMIFS('BAZA DANYCH'!$AA:$AA,'BAZA DANYCH'!$U:$U,I$199,'BAZA DANYCH'!$K:$K,$C363,'BAZA DANYCH'!$A:$A,$A363,'BAZA DANYCH'!$F:$F,STATYSTYKI!$B363)</f>
        <v>30</v>
      </c>
      <c r="J363" s="86">
        <f>SUMIFS('BAZA DANYCH'!$AA:$AA,'BAZA DANYCH'!$U:$U,J$199,'BAZA DANYCH'!$K:$K,$C363,'BAZA DANYCH'!$A:$A,$A363,'BAZA DANYCH'!$F:$F,STATYSTYKI!$B363)</f>
        <v>26</v>
      </c>
      <c r="K363" s="86">
        <f>SUMIFS('BAZA DANYCH'!$AA:$AA,'BAZA DANYCH'!$U:$U,K$199,'BAZA DANYCH'!$K:$K,$C363,'BAZA DANYCH'!$A:$A,$A363,'BAZA DANYCH'!$F:$F,STATYSTYKI!$B363)</f>
        <v>8</v>
      </c>
      <c r="L363" s="86">
        <f>SUMIFS('BAZA DANYCH'!$AA:$AA,'BAZA DANYCH'!$U:$U,L$199,'BAZA DANYCH'!$K:$K,$C363,'BAZA DANYCH'!$A:$A,$A363,'BAZA DANYCH'!$F:$F,STATYSTYKI!$B363)</f>
        <v>56</v>
      </c>
      <c r="O363" s="107"/>
      <c r="P363" s="207"/>
      <c r="Q363" s="228"/>
      <c r="R363" s="207"/>
      <c r="S363" s="207"/>
      <c r="T363" s="107"/>
      <c r="U363" s="107"/>
      <c r="V363" s="107"/>
      <c r="W363" s="107"/>
      <c r="X363" s="229"/>
      <c r="Y363" s="229"/>
      <c r="Z363" s="229"/>
      <c r="AA363" s="229"/>
      <c r="AB363" s="229"/>
      <c r="AC363" s="229"/>
      <c r="AD363" s="107"/>
    </row>
    <row r="364" spans="1:30" ht="15" x14ac:dyDescent="0.25">
      <c r="A364" s="28" t="s">
        <v>131</v>
      </c>
      <c r="B364" s="51" t="s">
        <v>328</v>
      </c>
      <c r="C364" s="51" t="s">
        <v>331</v>
      </c>
      <c r="D364" s="238">
        <f t="shared" si="30"/>
        <v>250</v>
      </c>
      <c r="E364" s="86">
        <f>SUMIFS('BAZA DANYCH'!$AA:$AA,'BAZA DANYCH'!$U:$U,E$199,'BAZA DANYCH'!$K:$K,$C364,'BAZA DANYCH'!$A:$A,$A364,'BAZA DANYCH'!$F:$F,STATYSTYKI!$B364)</f>
        <v>18</v>
      </c>
      <c r="F364" s="86">
        <f>SUMIFS('BAZA DANYCH'!$AA:$AA,'BAZA DANYCH'!$U:$U,F$199,'BAZA DANYCH'!$K:$K,$C364,'BAZA DANYCH'!$A:$A,$A364,'BAZA DANYCH'!$F:$F,STATYSTYKI!$B364)</f>
        <v>20</v>
      </c>
      <c r="G364" s="86">
        <f>SUMIFS('BAZA DANYCH'!$AA:$AA,'BAZA DANYCH'!$U:$U,G$199,'BAZA DANYCH'!$K:$K,$C364,'BAZA DANYCH'!$A:$A,$A364,'BAZA DANYCH'!$F:$F,STATYSTYKI!$B364)</f>
        <v>46</v>
      </c>
      <c r="H364" s="86">
        <f>SUMIFS('BAZA DANYCH'!$AA:$AA,'BAZA DANYCH'!$U:$U,H$199,'BAZA DANYCH'!$K:$K,$C364,'BAZA DANYCH'!$A:$A,$A364,'BAZA DANYCH'!$F:$F,STATYSTYKI!$B364)</f>
        <v>56</v>
      </c>
      <c r="I364" s="86">
        <f>SUMIFS('BAZA DANYCH'!$AA:$AA,'BAZA DANYCH'!$U:$U,I$199,'BAZA DANYCH'!$K:$K,$C364,'BAZA DANYCH'!$A:$A,$A364,'BAZA DANYCH'!$F:$F,STATYSTYKI!$B364)</f>
        <v>18</v>
      </c>
      <c r="J364" s="86">
        <f>SUMIFS('BAZA DANYCH'!$AA:$AA,'BAZA DANYCH'!$U:$U,J$199,'BAZA DANYCH'!$K:$K,$C364,'BAZA DANYCH'!$A:$A,$A364,'BAZA DANYCH'!$F:$F,STATYSTYKI!$B364)</f>
        <v>12</v>
      </c>
      <c r="K364" s="86">
        <f>SUMIFS('BAZA DANYCH'!$AA:$AA,'BAZA DANYCH'!$U:$U,K$199,'BAZA DANYCH'!$K:$K,$C364,'BAZA DANYCH'!$A:$A,$A364,'BAZA DANYCH'!$F:$F,STATYSTYKI!$B364)</f>
        <v>68</v>
      </c>
      <c r="L364" s="86">
        <f>SUMIFS('BAZA DANYCH'!$AA:$AA,'BAZA DANYCH'!$U:$U,L$199,'BAZA DANYCH'!$K:$K,$C364,'BAZA DANYCH'!$A:$A,$A364,'BAZA DANYCH'!$F:$F,STATYSTYKI!$B364)</f>
        <v>12</v>
      </c>
      <c r="O364" s="107"/>
      <c r="P364" s="207"/>
      <c r="Q364" s="228"/>
      <c r="R364" s="207"/>
      <c r="S364" s="207"/>
      <c r="T364" s="107"/>
      <c r="U364" s="107"/>
      <c r="V364" s="107"/>
      <c r="W364" s="107"/>
      <c r="X364" s="229"/>
      <c r="Y364" s="229"/>
      <c r="Z364" s="229"/>
      <c r="AA364" s="229"/>
      <c r="AB364" s="229"/>
      <c r="AC364" s="229"/>
      <c r="AD364" s="107"/>
    </row>
    <row r="365" spans="1:30" ht="15" x14ac:dyDescent="0.25">
      <c r="A365" s="28" t="s">
        <v>131</v>
      </c>
      <c r="B365" s="51" t="s">
        <v>328</v>
      </c>
      <c r="C365" s="51" t="s">
        <v>240</v>
      </c>
      <c r="D365" s="238">
        <f t="shared" si="30"/>
        <v>10</v>
      </c>
      <c r="E365" s="86">
        <f>SUMIFS('BAZA DANYCH'!$AA:$AA,'BAZA DANYCH'!$U:$U,E$199,'BAZA DANYCH'!$K:$K,$C365,'BAZA DANYCH'!$A:$A,$A365,'BAZA DANYCH'!$F:$F,STATYSTYKI!$B365)</f>
        <v>0</v>
      </c>
      <c r="F365" s="86">
        <f>SUMIFS('BAZA DANYCH'!$AA:$AA,'BAZA DANYCH'!$U:$U,F$199,'BAZA DANYCH'!$K:$K,$C365,'BAZA DANYCH'!$A:$A,$A365,'BAZA DANYCH'!$F:$F,STATYSTYKI!$B365)</f>
        <v>10</v>
      </c>
      <c r="G365" s="86">
        <f>SUMIFS('BAZA DANYCH'!$AA:$AA,'BAZA DANYCH'!$U:$U,G$199,'BAZA DANYCH'!$K:$K,$C365,'BAZA DANYCH'!$A:$A,$A365,'BAZA DANYCH'!$F:$F,STATYSTYKI!$B365)</f>
        <v>0</v>
      </c>
      <c r="H365" s="86">
        <f>SUMIFS('BAZA DANYCH'!$AA:$AA,'BAZA DANYCH'!$U:$U,H$199,'BAZA DANYCH'!$K:$K,$C365,'BAZA DANYCH'!$A:$A,$A365,'BAZA DANYCH'!$F:$F,STATYSTYKI!$B365)</f>
        <v>0</v>
      </c>
      <c r="I365" s="86">
        <f>SUMIFS('BAZA DANYCH'!$AA:$AA,'BAZA DANYCH'!$U:$U,I$199,'BAZA DANYCH'!$K:$K,$C365,'BAZA DANYCH'!$A:$A,$A365,'BAZA DANYCH'!$F:$F,STATYSTYKI!$B365)</f>
        <v>0</v>
      </c>
      <c r="J365" s="86">
        <f>SUMIFS('BAZA DANYCH'!$AA:$AA,'BAZA DANYCH'!$U:$U,J$199,'BAZA DANYCH'!$K:$K,$C365,'BAZA DANYCH'!$A:$A,$A365,'BAZA DANYCH'!$F:$F,STATYSTYKI!$B365)</f>
        <v>0</v>
      </c>
      <c r="K365" s="86">
        <f>SUMIFS('BAZA DANYCH'!$AA:$AA,'BAZA DANYCH'!$U:$U,K$199,'BAZA DANYCH'!$K:$K,$C365,'BAZA DANYCH'!$A:$A,$A365,'BAZA DANYCH'!$F:$F,STATYSTYKI!$B365)</f>
        <v>0</v>
      </c>
      <c r="L365" s="86">
        <f>SUMIFS('BAZA DANYCH'!$AA:$AA,'BAZA DANYCH'!$U:$U,L$199,'BAZA DANYCH'!$K:$K,$C365,'BAZA DANYCH'!$A:$A,$A365,'BAZA DANYCH'!$F:$F,STATYSTYKI!$B365)</f>
        <v>0</v>
      </c>
      <c r="O365" s="107"/>
      <c r="P365" s="207"/>
      <c r="Q365" s="228"/>
      <c r="R365" s="207"/>
      <c r="S365" s="207"/>
      <c r="T365" s="107"/>
      <c r="U365" s="107"/>
      <c r="V365" s="107"/>
      <c r="W365" s="107"/>
      <c r="X365" s="229"/>
      <c r="Y365" s="229"/>
      <c r="Z365" s="229"/>
      <c r="AA365" s="229"/>
      <c r="AB365" s="229"/>
      <c r="AC365" s="229"/>
      <c r="AD365" s="107"/>
    </row>
    <row r="366" spans="1:30" ht="15" x14ac:dyDescent="0.25">
      <c r="A366" s="28" t="s">
        <v>131</v>
      </c>
      <c r="B366" s="51" t="s">
        <v>328</v>
      </c>
      <c r="C366" s="254" t="s">
        <v>180</v>
      </c>
      <c r="D366" s="238">
        <f t="shared" si="30"/>
        <v>52</v>
      </c>
      <c r="E366" s="86">
        <f>SUMIFS('BAZA DANYCH'!$AA:$AA,'BAZA DANYCH'!$U:$U,E$199,'BAZA DANYCH'!$K:$K,$C366,'BAZA DANYCH'!$A:$A,$A366,'BAZA DANYCH'!$F:$F,STATYSTYKI!$B366)</f>
        <v>0</v>
      </c>
      <c r="F366" s="86">
        <f>SUMIFS('BAZA DANYCH'!$AA:$AA,'BAZA DANYCH'!$U:$U,F$199,'BAZA DANYCH'!$K:$K,$C366,'BAZA DANYCH'!$A:$A,$A366,'BAZA DANYCH'!$F:$F,STATYSTYKI!$B366)</f>
        <v>28</v>
      </c>
      <c r="G366" s="86">
        <f>SUMIFS('BAZA DANYCH'!$AA:$AA,'BAZA DANYCH'!$U:$U,G$199,'BAZA DANYCH'!$K:$K,$C366,'BAZA DANYCH'!$A:$A,$A366,'BAZA DANYCH'!$F:$F,STATYSTYKI!$B366)</f>
        <v>0</v>
      </c>
      <c r="H366" s="86">
        <f>SUMIFS('BAZA DANYCH'!$AA:$AA,'BAZA DANYCH'!$U:$U,H$199,'BAZA DANYCH'!$K:$K,$C366,'BAZA DANYCH'!$A:$A,$A366,'BAZA DANYCH'!$F:$F,STATYSTYKI!$B366)</f>
        <v>0</v>
      </c>
      <c r="I366" s="86">
        <f>SUMIFS('BAZA DANYCH'!$AA:$AA,'BAZA DANYCH'!$U:$U,I$199,'BAZA DANYCH'!$K:$K,$C366,'BAZA DANYCH'!$A:$A,$A366,'BAZA DANYCH'!$F:$F,STATYSTYKI!$B366)</f>
        <v>12</v>
      </c>
      <c r="J366" s="86">
        <f>SUMIFS('BAZA DANYCH'!$AA:$AA,'BAZA DANYCH'!$U:$U,J$199,'BAZA DANYCH'!$K:$K,$C366,'BAZA DANYCH'!$A:$A,$A366,'BAZA DANYCH'!$F:$F,STATYSTYKI!$B366)</f>
        <v>12</v>
      </c>
      <c r="K366" s="86">
        <f>SUMIFS('BAZA DANYCH'!$AA:$AA,'BAZA DANYCH'!$U:$U,K$199,'BAZA DANYCH'!$K:$K,$C366,'BAZA DANYCH'!$A:$A,$A366,'BAZA DANYCH'!$F:$F,STATYSTYKI!$B366)</f>
        <v>0</v>
      </c>
      <c r="L366" s="86">
        <f>SUMIFS('BAZA DANYCH'!$AA:$AA,'BAZA DANYCH'!$U:$U,L$199,'BAZA DANYCH'!$K:$K,$C366,'BAZA DANYCH'!$A:$A,$A366,'BAZA DANYCH'!$F:$F,STATYSTYKI!$B366)</f>
        <v>0</v>
      </c>
      <c r="O366" s="107"/>
      <c r="P366" s="207"/>
      <c r="Q366" s="228"/>
      <c r="R366" s="207"/>
      <c r="S366" s="207"/>
      <c r="T366" s="107"/>
      <c r="U366" s="107"/>
      <c r="V366" s="107"/>
      <c r="W366" s="107"/>
      <c r="X366" s="229"/>
      <c r="Y366" s="229"/>
      <c r="Z366" s="229"/>
      <c r="AA366" s="229"/>
      <c r="AB366" s="229"/>
      <c r="AC366" s="229"/>
      <c r="AD366" s="107"/>
    </row>
    <row r="367" spans="1:30" ht="15" x14ac:dyDescent="0.25">
      <c r="A367" s="28" t="s">
        <v>131</v>
      </c>
      <c r="B367" s="51" t="s">
        <v>328</v>
      </c>
      <c r="C367" s="51" t="s">
        <v>281</v>
      </c>
      <c r="D367" s="238">
        <f t="shared" si="30"/>
        <v>10</v>
      </c>
      <c r="E367" s="86">
        <f>SUMIFS('BAZA DANYCH'!$AA:$AA,'BAZA DANYCH'!$U:$U,E$199,'BAZA DANYCH'!$K:$K,$C367,'BAZA DANYCH'!$A:$A,$A367,'BAZA DANYCH'!$F:$F,STATYSTYKI!$B367)</f>
        <v>0</v>
      </c>
      <c r="F367" s="86">
        <f>SUMIFS('BAZA DANYCH'!$AA:$AA,'BAZA DANYCH'!$U:$U,F$199,'BAZA DANYCH'!$K:$K,$C367,'BAZA DANYCH'!$A:$A,$A367,'BAZA DANYCH'!$F:$F,STATYSTYKI!$B367)</f>
        <v>0</v>
      </c>
      <c r="G367" s="86">
        <f>SUMIFS('BAZA DANYCH'!$AA:$AA,'BAZA DANYCH'!$U:$U,G$199,'BAZA DANYCH'!$K:$K,$C367,'BAZA DANYCH'!$A:$A,$A367,'BAZA DANYCH'!$F:$F,STATYSTYKI!$B367)</f>
        <v>0</v>
      </c>
      <c r="H367" s="86">
        <f>SUMIFS('BAZA DANYCH'!$AA:$AA,'BAZA DANYCH'!$U:$U,H$199,'BAZA DANYCH'!$K:$K,$C367,'BAZA DANYCH'!$A:$A,$A367,'BAZA DANYCH'!$F:$F,STATYSTYKI!$B367)</f>
        <v>0</v>
      </c>
      <c r="I367" s="86">
        <f>SUMIFS('BAZA DANYCH'!$AA:$AA,'BAZA DANYCH'!$U:$U,I$199,'BAZA DANYCH'!$K:$K,$C367,'BAZA DANYCH'!$A:$A,$A367,'BAZA DANYCH'!$F:$F,STATYSTYKI!$B367)</f>
        <v>10</v>
      </c>
      <c r="J367" s="86">
        <f>SUMIFS('BAZA DANYCH'!$AA:$AA,'BAZA DANYCH'!$U:$U,J$199,'BAZA DANYCH'!$K:$K,$C367,'BAZA DANYCH'!$A:$A,$A367,'BAZA DANYCH'!$F:$F,STATYSTYKI!$B367)</f>
        <v>0</v>
      </c>
      <c r="K367" s="86">
        <f>SUMIFS('BAZA DANYCH'!$AA:$AA,'BAZA DANYCH'!$U:$U,K$199,'BAZA DANYCH'!$K:$K,$C367,'BAZA DANYCH'!$A:$A,$A367,'BAZA DANYCH'!$F:$F,STATYSTYKI!$B367)</f>
        <v>0</v>
      </c>
      <c r="L367" s="86">
        <f>SUMIFS('BAZA DANYCH'!$AA:$AA,'BAZA DANYCH'!$U:$U,L$199,'BAZA DANYCH'!$K:$K,$C367,'BAZA DANYCH'!$A:$A,$A367,'BAZA DANYCH'!$F:$F,STATYSTYKI!$B367)</f>
        <v>0</v>
      </c>
      <c r="O367" s="107"/>
      <c r="P367" s="207"/>
      <c r="Q367" s="228"/>
      <c r="R367" s="207"/>
      <c r="S367" s="207"/>
      <c r="T367" s="107"/>
      <c r="U367" s="107"/>
      <c r="V367" s="107"/>
      <c r="W367" s="107"/>
      <c r="X367" s="229"/>
      <c r="Y367" s="229"/>
      <c r="Z367" s="229"/>
      <c r="AA367" s="229"/>
      <c r="AB367" s="229"/>
      <c r="AC367" s="229"/>
      <c r="AD367" s="107"/>
    </row>
    <row r="368" spans="1:30" ht="15" x14ac:dyDescent="0.25">
      <c r="A368" s="28" t="s">
        <v>131</v>
      </c>
      <c r="B368" s="51" t="s">
        <v>328</v>
      </c>
      <c r="C368" s="255" t="s">
        <v>123</v>
      </c>
      <c r="D368" s="238">
        <f t="shared" si="30"/>
        <v>74</v>
      </c>
      <c r="E368" s="86">
        <f>SUMIFS('BAZA DANYCH'!$AA:$AA,'BAZA DANYCH'!$U:$U,E$199,'BAZA DANYCH'!$K:$K,$C368,'BAZA DANYCH'!$A:$A,$A368,'BAZA DANYCH'!$F:$F,STATYSTYKI!$B368)</f>
        <v>0</v>
      </c>
      <c r="F368" s="86">
        <f>SUMIFS('BAZA DANYCH'!$AA:$AA,'BAZA DANYCH'!$U:$U,F$199,'BAZA DANYCH'!$K:$K,$C368,'BAZA DANYCH'!$A:$A,$A368,'BAZA DANYCH'!$F:$F,STATYSTYKI!$B368)</f>
        <v>0</v>
      </c>
      <c r="G368" s="86">
        <f>SUMIFS('BAZA DANYCH'!$AA:$AA,'BAZA DANYCH'!$U:$U,G$199,'BAZA DANYCH'!$K:$K,$C368,'BAZA DANYCH'!$A:$A,$A368,'BAZA DANYCH'!$F:$F,STATYSTYKI!$B368)</f>
        <v>0</v>
      </c>
      <c r="H368" s="86">
        <f>SUMIFS('BAZA DANYCH'!$AA:$AA,'BAZA DANYCH'!$U:$U,H$199,'BAZA DANYCH'!$K:$K,$C368,'BAZA DANYCH'!$A:$A,$A368,'BAZA DANYCH'!$F:$F,STATYSTYKI!$B368)</f>
        <v>0</v>
      </c>
      <c r="I368" s="86">
        <f>SUMIFS('BAZA DANYCH'!$AA:$AA,'BAZA DANYCH'!$U:$U,I$199,'BAZA DANYCH'!$K:$K,$C368,'BAZA DANYCH'!$A:$A,$A368,'BAZA DANYCH'!$F:$F,STATYSTYKI!$B368)</f>
        <v>6</v>
      </c>
      <c r="J368" s="86">
        <f>SUMIFS('BAZA DANYCH'!$AA:$AA,'BAZA DANYCH'!$U:$U,J$199,'BAZA DANYCH'!$K:$K,$C368,'BAZA DANYCH'!$A:$A,$A368,'BAZA DANYCH'!$F:$F,STATYSTYKI!$B368)</f>
        <v>18</v>
      </c>
      <c r="K368" s="86">
        <f>SUMIFS('BAZA DANYCH'!$AA:$AA,'BAZA DANYCH'!$U:$U,K$199,'BAZA DANYCH'!$K:$K,$C368,'BAZA DANYCH'!$A:$A,$A368,'BAZA DANYCH'!$F:$F,STATYSTYKI!$B368)</f>
        <v>0</v>
      </c>
      <c r="L368" s="86">
        <f>SUMIFS('BAZA DANYCH'!$AA:$AA,'BAZA DANYCH'!$U:$U,L$199,'BAZA DANYCH'!$K:$K,$C368,'BAZA DANYCH'!$A:$A,$A368,'BAZA DANYCH'!$F:$F,STATYSTYKI!$B368)</f>
        <v>50</v>
      </c>
      <c r="O368" s="107"/>
      <c r="P368" s="207"/>
      <c r="Q368" s="228"/>
      <c r="R368" s="207"/>
      <c r="S368" s="207"/>
      <c r="T368" s="107"/>
      <c r="U368" s="107"/>
      <c r="V368" s="107"/>
      <c r="W368" s="107"/>
      <c r="X368" s="229"/>
      <c r="Y368" s="229"/>
      <c r="Z368" s="229"/>
      <c r="AA368" s="229"/>
      <c r="AB368" s="229"/>
      <c r="AC368" s="229"/>
      <c r="AD368" s="107"/>
    </row>
    <row r="369" spans="1:30" ht="15" x14ac:dyDescent="0.25">
      <c r="A369" s="28" t="s">
        <v>131</v>
      </c>
      <c r="B369" s="51" t="s">
        <v>328</v>
      </c>
      <c r="C369" s="45" t="s">
        <v>335</v>
      </c>
      <c r="D369" s="238">
        <f t="shared" si="30"/>
        <v>50</v>
      </c>
      <c r="E369" s="86">
        <f>SUMIFS('BAZA DANYCH'!$AA:$AA,'BAZA DANYCH'!$U:$U,E$199,'BAZA DANYCH'!$K:$K,$C369,'BAZA DANYCH'!$A:$A,$A369,'BAZA DANYCH'!$F:$F,STATYSTYKI!$B369)</f>
        <v>0</v>
      </c>
      <c r="F369" s="86">
        <f>SUMIFS('BAZA DANYCH'!$AA:$AA,'BAZA DANYCH'!$U:$U,F$199,'BAZA DANYCH'!$K:$K,$C369,'BAZA DANYCH'!$A:$A,$A369,'BAZA DANYCH'!$F:$F,STATYSTYKI!$B369)</f>
        <v>0</v>
      </c>
      <c r="G369" s="86">
        <f>SUMIFS('BAZA DANYCH'!$AA:$AA,'BAZA DANYCH'!$U:$U,G$199,'BAZA DANYCH'!$K:$K,$C369,'BAZA DANYCH'!$A:$A,$A369,'BAZA DANYCH'!$F:$F,STATYSTYKI!$B369)</f>
        <v>0</v>
      </c>
      <c r="H369" s="86">
        <f>SUMIFS('BAZA DANYCH'!$AA:$AA,'BAZA DANYCH'!$U:$U,H$199,'BAZA DANYCH'!$K:$K,$C369,'BAZA DANYCH'!$A:$A,$A369,'BAZA DANYCH'!$F:$F,STATYSTYKI!$B369)</f>
        <v>0</v>
      </c>
      <c r="I369" s="86">
        <f>SUMIFS('BAZA DANYCH'!$AA:$AA,'BAZA DANYCH'!$U:$U,I$199,'BAZA DANYCH'!$K:$K,$C369,'BAZA DANYCH'!$A:$A,$A369,'BAZA DANYCH'!$F:$F,STATYSTYKI!$B369)</f>
        <v>0</v>
      </c>
      <c r="J369" s="86">
        <f>SUMIFS('BAZA DANYCH'!$AA:$AA,'BAZA DANYCH'!$U:$U,J$199,'BAZA DANYCH'!$K:$K,$C369,'BAZA DANYCH'!$A:$A,$A369,'BAZA DANYCH'!$F:$F,STATYSTYKI!$B369)</f>
        <v>50</v>
      </c>
      <c r="K369" s="86">
        <f>SUMIFS('BAZA DANYCH'!$AA:$AA,'BAZA DANYCH'!$U:$U,K$199,'BAZA DANYCH'!$K:$K,$C369,'BAZA DANYCH'!$A:$A,$A369,'BAZA DANYCH'!$F:$F,STATYSTYKI!$B369)</f>
        <v>0</v>
      </c>
      <c r="L369" s="86">
        <f>SUMIFS('BAZA DANYCH'!$AA:$AA,'BAZA DANYCH'!$U:$U,L$199,'BAZA DANYCH'!$K:$K,$C369,'BAZA DANYCH'!$A:$A,$A369,'BAZA DANYCH'!$F:$F,STATYSTYKI!$B369)</f>
        <v>0</v>
      </c>
      <c r="O369" s="107"/>
      <c r="P369" s="207"/>
      <c r="Q369" s="228"/>
      <c r="R369" s="207"/>
      <c r="S369" s="207"/>
      <c r="T369" s="107"/>
      <c r="U369" s="107"/>
      <c r="V369" s="107"/>
      <c r="W369" s="107"/>
      <c r="X369" s="229"/>
      <c r="Y369" s="229"/>
      <c r="Z369" s="229"/>
      <c r="AA369" s="229"/>
      <c r="AB369" s="229"/>
      <c r="AC369" s="229"/>
      <c r="AD369" s="107"/>
    </row>
    <row r="370" spans="1:30" ht="15" x14ac:dyDescent="0.25">
      <c r="A370" s="28" t="s">
        <v>131</v>
      </c>
      <c r="B370" s="51" t="s">
        <v>328</v>
      </c>
      <c r="C370" s="51" t="s">
        <v>336</v>
      </c>
      <c r="D370" s="238">
        <f t="shared" si="30"/>
        <v>8</v>
      </c>
      <c r="E370" s="86">
        <f>SUMIFS('BAZA DANYCH'!$AA:$AA,'BAZA DANYCH'!$U:$U,E$199,'BAZA DANYCH'!$K:$K,$C370,'BAZA DANYCH'!$A:$A,$A370,'BAZA DANYCH'!$F:$F,STATYSTYKI!$B370)</f>
        <v>0</v>
      </c>
      <c r="F370" s="86">
        <f>SUMIFS('BAZA DANYCH'!$AA:$AA,'BAZA DANYCH'!$U:$U,F$199,'BAZA DANYCH'!$K:$K,$C370,'BAZA DANYCH'!$A:$A,$A370,'BAZA DANYCH'!$F:$F,STATYSTYKI!$B370)</f>
        <v>0</v>
      </c>
      <c r="G370" s="86">
        <f>SUMIFS('BAZA DANYCH'!$AA:$AA,'BAZA DANYCH'!$U:$U,G$199,'BAZA DANYCH'!$K:$K,$C370,'BAZA DANYCH'!$A:$A,$A370,'BAZA DANYCH'!$F:$F,STATYSTYKI!$B370)</f>
        <v>0</v>
      </c>
      <c r="H370" s="86">
        <f>SUMIFS('BAZA DANYCH'!$AA:$AA,'BAZA DANYCH'!$U:$U,H$199,'BAZA DANYCH'!$K:$K,$C370,'BAZA DANYCH'!$A:$A,$A370,'BAZA DANYCH'!$F:$F,STATYSTYKI!$B370)</f>
        <v>0</v>
      </c>
      <c r="I370" s="86">
        <f>SUMIFS('BAZA DANYCH'!$AA:$AA,'BAZA DANYCH'!$U:$U,I$199,'BAZA DANYCH'!$K:$K,$C370,'BAZA DANYCH'!$A:$A,$A370,'BAZA DANYCH'!$F:$F,STATYSTYKI!$B370)</f>
        <v>0</v>
      </c>
      <c r="J370" s="86">
        <f>SUMIFS('BAZA DANYCH'!$AA:$AA,'BAZA DANYCH'!$U:$U,J$199,'BAZA DANYCH'!$K:$K,$C370,'BAZA DANYCH'!$A:$A,$A370,'BAZA DANYCH'!$F:$F,STATYSTYKI!$B370)</f>
        <v>8</v>
      </c>
      <c r="K370" s="86">
        <f>SUMIFS('BAZA DANYCH'!$AA:$AA,'BAZA DANYCH'!$U:$U,K$199,'BAZA DANYCH'!$K:$K,$C370,'BAZA DANYCH'!$A:$A,$A370,'BAZA DANYCH'!$F:$F,STATYSTYKI!$B370)</f>
        <v>0</v>
      </c>
      <c r="L370" s="86">
        <f>SUMIFS('BAZA DANYCH'!$AA:$AA,'BAZA DANYCH'!$U:$U,L$199,'BAZA DANYCH'!$K:$K,$C370,'BAZA DANYCH'!$A:$A,$A370,'BAZA DANYCH'!$F:$F,STATYSTYKI!$B370)</f>
        <v>0</v>
      </c>
      <c r="O370" s="107"/>
      <c r="P370" s="207"/>
      <c r="Q370" s="228"/>
      <c r="R370" s="207"/>
      <c r="S370" s="207"/>
      <c r="T370" s="107"/>
      <c r="U370" s="107"/>
      <c r="V370" s="107"/>
      <c r="W370" s="107"/>
      <c r="X370" s="229"/>
      <c r="Y370" s="229"/>
      <c r="Z370" s="229"/>
      <c r="AA370" s="229"/>
      <c r="AB370" s="229"/>
      <c r="AC370" s="229"/>
      <c r="AD370" s="107"/>
    </row>
    <row r="371" spans="1:30" ht="15" x14ac:dyDescent="0.25">
      <c r="A371" s="28" t="s">
        <v>131</v>
      </c>
      <c r="B371" s="51" t="s">
        <v>328</v>
      </c>
      <c r="C371" s="49" t="s">
        <v>294</v>
      </c>
      <c r="D371" s="238">
        <f t="shared" si="30"/>
        <v>34</v>
      </c>
      <c r="E371" s="86">
        <f>SUMIFS('BAZA DANYCH'!$AA:$AA,'BAZA DANYCH'!$U:$U,E$199,'BAZA DANYCH'!$K:$K,$C371,'BAZA DANYCH'!$A:$A,$A371,'BAZA DANYCH'!$F:$F,STATYSTYKI!$B371)</f>
        <v>0</v>
      </c>
      <c r="F371" s="86">
        <f>SUMIFS('BAZA DANYCH'!$AA:$AA,'BAZA DANYCH'!$U:$U,F$199,'BAZA DANYCH'!$K:$K,$C371,'BAZA DANYCH'!$A:$A,$A371,'BAZA DANYCH'!$F:$F,STATYSTYKI!$B371)</f>
        <v>0</v>
      </c>
      <c r="G371" s="86">
        <f>SUMIFS('BAZA DANYCH'!$AA:$AA,'BAZA DANYCH'!$U:$U,G$199,'BAZA DANYCH'!$K:$K,$C371,'BAZA DANYCH'!$A:$A,$A371,'BAZA DANYCH'!$F:$F,STATYSTYKI!$B371)</f>
        <v>0</v>
      </c>
      <c r="H371" s="86">
        <f>SUMIFS('BAZA DANYCH'!$AA:$AA,'BAZA DANYCH'!$U:$U,H$199,'BAZA DANYCH'!$K:$K,$C371,'BAZA DANYCH'!$A:$A,$A371,'BAZA DANYCH'!$F:$F,STATYSTYKI!$B371)</f>
        <v>0</v>
      </c>
      <c r="I371" s="86">
        <f>SUMIFS('BAZA DANYCH'!$AA:$AA,'BAZA DANYCH'!$U:$U,I$199,'BAZA DANYCH'!$K:$K,$C371,'BAZA DANYCH'!$A:$A,$A371,'BAZA DANYCH'!$F:$F,STATYSTYKI!$B371)</f>
        <v>0</v>
      </c>
      <c r="J371" s="86">
        <f>SUMIFS('BAZA DANYCH'!$AA:$AA,'BAZA DANYCH'!$U:$U,J$199,'BAZA DANYCH'!$K:$K,$C371,'BAZA DANYCH'!$A:$A,$A371,'BAZA DANYCH'!$F:$F,STATYSTYKI!$B371)</f>
        <v>28</v>
      </c>
      <c r="K371" s="86">
        <f>SUMIFS('BAZA DANYCH'!$AA:$AA,'BAZA DANYCH'!$U:$U,K$199,'BAZA DANYCH'!$K:$K,$C371,'BAZA DANYCH'!$A:$A,$A371,'BAZA DANYCH'!$F:$F,STATYSTYKI!$B371)</f>
        <v>6</v>
      </c>
      <c r="L371" s="86">
        <f>SUMIFS('BAZA DANYCH'!$AA:$AA,'BAZA DANYCH'!$U:$U,L$199,'BAZA DANYCH'!$K:$K,$C371,'BAZA DANYCH'!$A:$A,$A371,'BAZA DANYCH'!$F:$F,STATYSTYKI!$B371)</f>
        <v>0</v>
      </c>
      <c r="O371" s="107"/>
      <c r="P371" s="207"/>
      <c r="Q371" s="228"/>
      <c r="R371" s="207"/>
      <c r="S371" s="207"/>
      <c r="T371" s="107"/>
      <c r="U371" s="107"/>
      <c r="V371" s="107"/>
      <c r="W371" s="107"/>
      <c r="X371" s="229"/>
      <c r="Y371" s="229"/>
      <c r="Z371" s="229"/>
      <c r="AA371" s="229"/>
      <c r="AB371" s="229"/>
      <c r="AC371" s="229"/>
      <c r="AD371" s="107"/>
    </row>
    <row r="372" spans="1:30" ht="15" x14ac:dyDescent="0.25">
      <c r="A372" s="28" t="s">
        <v>131</v>
      </c>
      <c r="B372" s="51" t="s">
        <v>328</v>
      </c>
      <c r="C372" s="51" t="s">
        <v>337</v>
      </c>
      <c r="D372" s="238">
        <f t="shared" si="30"/>
        <v>6</v>
      </c>
      <c r="E372" s="86">
        <f>SUMIFS('BAZA DANYCH'!$AA:$AA,'BAZA DANYCH'!$U:$U,E$199,'BAZA DANYCH'!$K:$K,$C372,'BAZA DANYCH'!$A:$A,$A372,'BAZA DANYCH'!$F:$F,STATYSTYKI!$B372)</f>
        <v>0</v>
      </c>
      <c r="F372" s="86">
        <f>SUMIFS('BAZA DANYCH'!$AA:$AA,'BAZA DANYCH'!$U:$U,F$199,'BAZA DANYCH'!$K:$K,$C372,'BAZA DANYCH'!$A:$A,$A372,'BAZA DANYCH'!$F:$F,STATYSTYKI!$B372)</f>
        <v>0</v>
      </c>
      <c r="G372" s="86">
        <f>SUMIFS('BAZA DANYCH'!$AA:$AA,'BAZA DANYCH'!$U:$U,G$199,'BAZA DANYCH'!$K:$K,$C372,'BAZA DANYCH'!$A:$A,$A372,'BAZA DANYCH'!$F:$F,STATYSTYKI!$B372)</f>
        <v>0</v>
      </c>
      <c r="H372" s="86">
        <f>SUMIFS('BAZA DANYCH'!$AA:$AA,'BAZA DANYCH'!$U:$U,H$199,'BAZA DANYCH'!$K:$K,$C372,'BAZA DANYCH'!$A:$A,$A372,'BAZA DANYCH'!$F:$F,STATYSTYKI!$B372)</f>
        <v>0</v>
      </c>
      <c r="I372" s="86">
        <f>SUMIFS('BAZA DANYCH'!$AA:$AA,'BAZA DANYCH'!$U:$U,I$199,'BAZA DANYCH'!$K:$K,$C372,'BAZA DANYCH'!$A:$A,$A372,'BAZA DANYCH'!$F:$F,STATYSTYKI!$B372)</f>
        <v>0</v>
      </c>
      <c r="J372" s="86">
        <f>SUMIFS('BAZA DANYCH'!$AA:$AA,'BAZA DANYCH'!$U:$U,J$199,'BAZA DANYCH'!$K:$K,$C372,'BAZA DANYCH'!$A:$A,$A372,'BAZA DANYCH'!$F:$F,STATYSTYKI!$B372)</f>
        <v>0</v>
      </c>
      <c r="K372" s="86">
        <f>SUMIFS('BAZA DANYCH'!$AA:$AA,'BAZA DANYCH'!$U:$U,K$199,'BAZA DANYCH'!$K:$K,$C372,'BAZA DANYCH'!$A:$A,$A372,'BAZA DANYCH'!$F:$F,STATYSTYKI!$B372)</f>
        <v>6</v>
      </c>
      <c r="L372" s="86">
        <f>SUMIFS('BAZA DANYCH'!$AA:$AA,'BAZA DANYCH'!$U:$U,L$199,'BAZA DANYCH'!$K:$K,$C372,'BAZA DANYCH'!$A:$A,$A372,'BAZA DANYCH'!$F:$F,STATYSTYKI!$B372)</f>
        <v>0</v>
      </c>
      <c r="O372" s="107"/>
      <c r="P372" s="207"/>
      <c r="Q372" s="228"/>
      <c r="R372" s="207"/>
      <c r="S372" s="207"/>
      <c r="T372" s="107"/>
      <c r="U372" s="107"/>
      <c r="V372" s="107"/>
      <c r="W372" s="107"/>
      <c r="X372" s="229"/>
      <c r="Y372" s="229"/>
      <c r="Z372" s="229"/>
      <c r="AA372" s="229"/>
      <c r="AB372" s="229"/>
      <c r="AC372" s="229"/>
      <c r="AD372" s="107"/>
    </row>
    <row r="373" spans="1:30" ht="15" x14ac:dyDescent="0.25">
      <c r="A373" s="28" t="s">
        <v>342</v>
      </c>
      <c r="B373" s="51" t="s">
        <v>343</v>
      </c>
      <c r="C373" s="49" t="s">
        <v>344</v>
      </c>
      <c r="D373" s="238">
        <f t="shared" si="30"/>
        <v>46</v>
      </c>
      <c r="E373" s="86">
        <f>SUMIFS('BAZA DANYCH'!$AA:$AA,'BAZA DANYCH'!$U:$U,E$199,'BAZA DANYCH'!$K:$K,$C373,'BAZA DANYCH'!$A:$A,$A373,'BAZA DANYCH'!$F:$F,STATYSTYKI!$B373)</f>
        <v>28</v>
      </c>
      <c r="F373" s="86">
        <f>SUMIFS('BAZA DANYCH'!$AA:$AA,'BAZA DANYCH'!$U:$U,F$199,'BAZA DANYCH'!$K:$K,$C373,'BAZA DANYCH'!$A:$A,$A373,'BAZA DANYCH'!$F:$F,STATYSTYKI!$B373)</f>
        <v>0</v>
      </c>
      <c r="G373" s="86">
        <f>SUMIFS('BAZA DANYCH'!$AA:$AA,'BAZA DANYCH'!$U:$U,G$199,'BAZA DANYCH'!$K:$K,$C373,'BAZA DANYCH'!$A:$A,$A373,'BAZA DANYCH'!$F:$F,STATYSTYKI!$B373)</f>
        <v>0</v>
      </c>
      <c r="H373" s="86">
        <f>SUMIFS('BAZA DANYCH'!$AA:$AA,'BAZA DANYCH'!$U:$U,H$199,'BAZA DANYCH'!$K:$K,$C373,'BAZA DANYCH'!$A:$A,$A373,'BAZA DANYCH'!$F:$F,STATYSTYKI!$B373)</f>
        <v>0</v>
      </c>
      <c r="I373" s="86">
        <f>SUMIFS('BAZA DANYCH'!$AA:$AA,'BAZA DANYCH'!$U:$U,I$199,'BAZA DANYCH'!$K:$K,$C373,'BAZA DANYCH'!$A:$A,$A373,'BAZA DANYCH'!$F:$F,STATYSTYKI!$B373)</f>
        <v>0</v>
      </c>
      <c r="J373" s="86">
        <f>SUMIFS('BAZA DANYCH'!$AA:$AA,'BAZA DANYCH'!$U:$U,J$199,'BAZA DANYCH'!$K:$K,$C373,'BAZA DANYCH'!$A:$A,$A373,'BAZA DANYCH'!$F:$F,STATYSTYKI!$B373)</f>
        <v>18</v>
      </c>
      <c r="K373" s="86">
        <f>SUMIFS('BAZA DANYCH'!$AA:$AA,'BAZA DANYCH'!$U:$U,K$199,'BAZA DANYCH'!$K:$K,$C373,'BAZA DANYCH'!$A:$A,$A373,'BAZA DANYCH'!$F:$F,STATYSTYKI!$B373)</f>
        <v>0</v>
      </c>
      <c r="L373" s="86">
        <f>SUMIFS('BAZA DANYCH'!$AA:$AA,'BAZA DANYCH'!$U:$U,L$199,'BAZA DANYCH'!$K:$K,$C373,'BAZA DANYCH'!$A:$A,$A373,'BAZA DANYCH'!$F:$F,STATYSTYKI!$B373)</f>
        <v>0</v>
      </c>
      <c r="O373" s="107"/>
      <c r="P373" s="207"/>
      <c r="Q373" s="228"/>
      <c r="R373" s="207"/>
      <c r="S373" s="207"/>
      <c r="T373" s="107"/>
      <c r="U373" s="107"/>
      <c r="V373" s="107"/>
      <c r="W373" s="107"/>
      <c r="X373" s="229"/>
      <c r="Y373" s="229"/>
      <c r="Z373" s="229"/>
      <c r="AA373" s="229"/>
      <c r="AB373" s="229"/>
      <c r="AC373" s="229"/>
      <c r="AD373" s="107"/>
    </row>
    <row r="374" spans="1:30" ht="15" x14ac:dyDescent="0.25">
      <c r="A374" s="28" t="s">
        <v>342</v>
      </c>
      <c r="B374" s="51" t="s">
        <v>343</v>
      </c>
      <c r="C374" s="49" t="s">
        <v>347</v>
      </c>
      <c r="D374" s="238">
        <f t="shared" si="30"/>
        <v>623</v>
      </c>
      <c r="E374" s="86">
        <f>SUMIFS('BAZA DANYCH'!$AA:$AA,'BAZA DANYCH'!$U:$U,E$199,'BAZA DANYCH'!$K:$K,$C374,'BAZA DANYCH'!$A:$A,$A374,'BAZA DANYCH'!$F:$F,STATYSTYKI!$B374)</f>
        <v>55</v>
      </c>
      <c r="F374" s="86">
        <f>SUMIFS('BAZA DANYCH'!$AA:$AA,'BAZA DANYCH'!$U:$U,F$199,'BAZA DANYCH'!$K:$K,$C374,'BAZA DANYCH'!$A:$A,$A374,'BAZA DANYCH'!$F:$F,STATYSTYKI!$B374)</f>
        <v>68</v>
      </c>
      <c r="G374" s="86">
        <f>SUMIFS('BAZA DANYCH'!$AA:$AA,'BAZA DANYCH'!$U:$U,G$199,'BAZA DANYCH'!$K:$K,$C374,'BAZA DANYCH'!$A:$A,$A374,'BAZA DANYCH'!$F:$F,STATYSTYKI!$B374)</f>
        <v>84</v>
      </c>
      <c r="H374" s="86">
        <f>SUMIFS('BAZA DANYCH'!$AA:$AA,'BAZA DANYCH'!$U:$U,H$199,'BAZA DANYCH'!$K:$K,$C374,'BAZA DANYCH'!$A:$A,$A374,'BAZA DANYCH'!$F:$F,STATYSTYKI!$B374)</f>
        <v>50</v>
      </c>
      <c r="I374" s="86">
        <f>SUMIFS('BAZA DANYCH'!$AA:$AA,'BAZA DANYCH'!$U:$U,I$199,'BAZA DANYCH'!$K:$K,$C374,'BAZA DANYCH'!$A:$A,$A374,'BAZA DANYCH'!$F:$F,STATYSTYKI!$B374)</f>
        <v>55</v>
      </c>
      <c r="J374" s="86">
        <f>SUMIFS('BAZA DANYCH'!$AA:$AA,'BAZA DANYCH'!$U:$U,J$199,'BAZA DANYCH'!$K:$K,$C374,'BAZA DANYCH'!$A:$A,$A374,'BAZA DANYCH'!$F:$F,STATYSTYKI!$B374)</f>
        <v>100</v>
      </c>
      <c r="K374" s="86">
        <f>SUMIFS('BAZA DANYCH'!$AA:$AA,'BAZA DANYCH'!$U:$U,K$199,'BAZA DANYCH'!$K:$K,$C374,'BAZA DANYCH'!$A:$A,$A374,'BAZA DANYCH'!$F:$F,STATYSTYKI!$B374)</f>
        <v>83</v>
      </c>
      <c r="L374" s="86">
        <f>SUMIFS('BAZA DANYCH'!$AA:$AA,'BAZA DANYCH'!$U:$U,L$199,'BAZA DANYCH'!$K:$K,$C374,'BAZA DANYCH'!$A:$A,$A374,'BAZA DANYCH'!$F:$F,STATYSTYKI!$B374)</f>
        <v>128</v>
      </c>
      <c r="O374" s="107"/>
      <c r="P374" s="207"/>
      <c r="Q374" s="228"/>
      <c r="R374" s="207"/>
      <c r="S374" s="207"/>
      <c r="T374" s="107"/>
      <c r="U374" s="107"/>
      <c r="V374" s="107"/>
      <c r="W374" s="107"/>
      <c r="X374" s="229"/>
      <c r="Y374" s="229"/>
      <c r="Z374" s="229"/>
      <c r="AA374" s="229"/>
      <c r="AB374" s="229"/>
      <c r="AC374" s="229"/>
      <c r="AD374" s="107"/>
    </row>
    <row r="375" spans="1:30" ht="15" x14ac:dyDescent="0.25">
      <c r="A375" s="28" t="s">
        <v>342</v>
      </c>
      <c r="B375" s="51" t="s">
        <v>343</v>
      </c>
      <c r="C375" s="254" t="s">
        <v>158</v>
      </c>
      <c r="D375" s="238">
        <f t="shared" si="30"/>
        <v>81</v>
      </c>
      <c r="E375" s="86">
        <f>SUMIFS('BAZA DANYCH'!$AA:$AA,'BAZA DANYCH'!$U:$U,E$199,'BAZA DANYCH'!$K:$K,$C375,'BAZA DANYCH'!$A:$A,$A375,'BAZA DANYCH'!$F:$F,STATYSTYKI!$B375)</f>
        <v>61</v>
      </c>
      <c r="F375" s="86">
        <f>SUMIFS('BAZA DANYCH'!$AA:$AA,'BAZA DANYCH'!$U:$U,F$199,'BAZA DANYCH'!$K:$K,$C375,'BAZA DANYCH'!$A:$A,$A375,'BAZA DANYCH'!$F:$F,STATYSTYKI!$B375)</f>
        <v>0</v>
      </c>
      <c r="G375" s="86">
        <f>SUMIFS('BAZA DANYCH'!$AA:$AA,'BAZA DANYCH'!$U:$U,G$199,'BAZA DANYCH'!$K:$K,$C375,'BAZA DANYCH'!$A:$A,$A375,'BAZA DANYCH'!$F:$F,STATYSTYKI!$B375)</f>
        <v>0</v>
      </c>
      <c r="H375" s="86">
        <f>SUMIFS('BAZA DANYCH'!$AA:$AA,'BAZA DANYCH'!$U:$U,H$199,'BAZA DANYCH'!$K:$K,$C375,'BAZA DANYCH'!$A:$A,$A375,'BAZA DANYCH'!$F:$F,STATYSTYKI!$B375)</f>
        <v>0</v>
      </c>
      <c r="I375" s="86">
        <f>SUMIFS('BAZA DANYCH'!$AA:$AA,'BAZA DANYCH'!$U:$U,I$199,'BAZA DANYCH'!$K:$K,$C375,'BAZA DANYCH'!$A:$A,$A375,'BAZA DANYCH'!$F:$F,STATYSTYKI!$B375)</f>
        <v>0</v>
      </c>
      <c r="J375" s="86">
        <f>SUMIFS('BAZA DANYCH'!$AA:$AA,'BAZA DANYCH'!$U:$U,J$199,'BAZA DANYCH'!$K:$K,$C375,'BAZA DANYCH'!$A:$A,$A375,'BAZA DANYCH'!$F:$F,STATYSTYKI!$B375)</f>
        <v>0</v>
      </c>
      <c r="K375" s="86">
        <f>SUMIFS('BAZA DANYCH'!$AA:$AA,'BAZA DANYCH'!$U:$U,K$199,'BAZA DANYCH'!$K:$K,$C375,'BAZA DANYCH'!$A:$A,$A375,'BAZA DANYCH'!$F:$F,STATYSTYKI!$B375)</f>
        <v>0</v>
      </c>
      <c r="L375" s="86">
        <f>SUMIFS('BAZA DANYCH'!$AA:$AA,'BAZA DANYCH'!$U:$U,L$199,'BAZA DANYCH'!$K:$K,$C375,'BAZA DANYCH'!$A:$A,$A375,'BAZA DANYCH'!$F:$F,STATYSTYKI!$B375)</f>
        <v>20</v>
      </c>
      <c r="O375" s="107"/>
      <c r="P375" s="207"/>
      <c r="Q375" s="228"/>
      <c r="R375" s="207"/>
      <c r="S375" s="207"/>
      <c r="T375" s="107"/>
      <c r="U375" s="107"/>
      <c r="V375" s="107"/>
      <c r="W375" s="107"/>
      <c r="X375" s="229"/>
      <c r="Y375" s="229"/>
      <c r="Z375" s="229"/>
      <c r="AA375" s="229"/>
      <c r="AB375" s="229"/>
      <c r="AC375" s="229"/>
      <c r="AD375" s="107"/>
    </row>
    <row r="376" spans="1:30" ht="15" x14ac:dyDescent="0.25">
      <c r="A376" s="28" t="s">
        <v>342</v>
      </c>
      <c r="B376" s="51" t="s">
        <v>343</v>
      </c>
      <c r="C376" s="51" t="s">
        <v>337</v>
      </c>
      <c r="D376" s="238">
        <f t="shared" si="30"/>
        <v>114</v>
      </c>
      <c r="E376" s="86">
        <f>SUMIFS('BAZA DANYCH'!$AA:$AA,'BAZA DANYCH'!$U:$U,E$199,'BAZA DANYCH'!$K:$K,$C376,'BAZA DANYCH'!$A:$A,$A376,'BAZA DANYCH'!$F:$F,STATYSTYKI!$B376)</f>
        <v>18</v>
      </c>
      <c r="F376" s="86">
        <f>SUMIFS('BAZA DANYCH'!$AA:$AA,'BAZA DANYCH'!$U:$U,F$199,'BAZA DANYCH'!$K:$K,$C376,'BAZA DANYCH'!$A:$A,$A376,'BAZA DANYCH'!$F:$F,STATYSTYKI!$B376)</f>
        <v>34</v>
      </c>
      <c r="G376" s="86">
        <f>SUMIFS('BAZA DANYCH'!$AA:$AA,'BAZA DANYCH'!$U:$U,G$199,'BAZA DANYCH'!$K:$K,$C376,'BAZA DANYCH'!$A:$A,$A376,'BAZA DANYCH'!$F:$F,STATYSTYKI!$B376)</f>
        <v>0</v>
      </c>
      <c r="H376" s="86">
        <f>SUMIFS('BAZA DANYCH'!$AA:$AA,'BAZA DANYCH'!$U:$U,H$199,'BAZA DANYCH'!$K:$K,$C376,'BAZA DANYCH'!$A:$A,$A376,'BAZA DANYCH'!$F:$F,STATYSTYKI!$B376)</f>
        <v>22</v>
      </c>
      <c r="I376" s="86">
        <f>SUMIFS('BAZA DANYCH'!$AA:$AA,'BAZA DANYCH'!$U:$U,I$199,'BAZA DANYCH'!$K:$K,$C376,'BAZA DANYCH'!$A:$A,$A376,'BAZA DANYCH'!$F:$F,STATYSTYKI!$B376)</f>
        <v>12</v>
      </c>
      <c r="J376" s="86">
        <f>SUMIFS('BAZA DANYCH'!$AA:$AA,'BAZA DANYCH'!$U:$U,J$199,'BAZA DANYCH'!$K:$K,$C376,'BAZA DANYCH'!$A:$A,$A376,'BAZA DANYCH'!$F:$F,STATYSTYKI!$B376)</f>
        <v>10</v>
      </c>
      <c r="K376" s="86">
        <f>SUMIFS('BAZA DANYCH'!$AA:$AA,'BAZA DANYCH'!$U:$U,K$199,'BAZA DANYCH'!$K:$K,$C376,'BAZA DANYCH'!$A:$A,$A376,'BAZA DANYCH'!$F:$F,STATYSTYKI!$B376)</f>
        <v>0</v>
      </c>
      <c r="L376" s="86">
        <f>SUMIFS('BAZA DANYCH'!$AA:$AA,'BAZA DANYCH'!$U:$U,L$199,'BAZA DANYCH'!$K:$K,$C376,'BAZA DANYCH'!$A:$A,$A376,'BAZA DANYCH'!$F:$F,STATYSTYKI!$B376)</f>
        <v>18</v>
      </c>
      <c r="O376" s="107"/>
      <c r="P376" s="207"/>
      <c r="Q376" s="228"/>
      <c r="R376" s="207"/>
      <c r="S376" s="207"/>
      <c r="T376" s="107"/>
      <c r="U376" s="107"/>
      <c r="V376" s="107"/>
      <c r="W376" s="107"/>
      <c r="X376" s="229"/>
      <c r="Y376" s="229"/>
      <c r="Z376" s="229"/>
      <c r="AA376" s="229"/>
      <c r="AB376" s="229"/>
      <c r="AC376" s="229"/>
      <c r="AD376" s="107"/>
    </row>
    <row r="377" spans="1:30" ht="15" x14ac:dyDescent="0.25">
      <c r="A377" s="28" t="s">
        <v>342</v>
      </c>
      <c r="B377" s="51" t="s">
        <v>343</v>
      </c>
      <c r="C377" s="51" t="s">
        <v>348</v>
      </c>
      <c r="D377" s="238">
        <f t="shared" si="30"/>
        <v>392</v>
      </c>
      <c r="E377" s="86">
        <f>SUMIFS('BAZA DANYCH'!$AA:$AA,'BAZA DANYCH'!$U:$U,E$199,'BAZA DANYCH'!$K:$K,$C377,'BAZA DANYCH'!$A:$A,$A377,'BAZA DANYCH'!$F:$F,STATYSTYKI!$B377)</f>
        <v>70</v>
      </c>
      <c r="F377" s="86">
        <f>SUMIFS('BAZA DANYCH'!$AA:$AA,'BAZA DANYCH'!$U:$U,F$199,'BAZA DANYCH'!$K:$K,$C377,'BAZA DANYCH'!$A:$A,$A377,'BAZA DANYCH'!$F:$F,STATYSTYKI!$B377)</f>
        <v>160</v>
      </c>
      <c r="G377" s="86">
        <f>SUMIFS('BAZA DANYCH'!$AA:$AA,'BAZA DANYCH'!$U:$U,G$199,'BAZA DANYCH'!$K:$K,$C377,'BAZA DANYCH'!$A:$A,$A377,'BAZA DANYCH'!$F:$F,STATYSTYKI!$B377)</f>
        <v>0</v>
      </c>
      <c r="H377" s="86">
        <f>SUMIFS('BAZA DANYCH'!$AA:$AA,'BAZA DANYCH'!$U:$U,H$199,'BAZA DANYCH'!$K:$K,$C377,'BAZA DANYCH'!$A:$A,$A377,'BAZA DANYCH'!$F:$F,STATYSTYKI!$B377)</f>
        <v>0</v>
      </c>
      <c r="I377" s="86">
        <f>SUMIFS('BAZA DANYCH'!$AA:$AA,'BAZA DANYCH'!$U:$U,I$199,'BAZA DANYCH'!$K:$K,$C377,'BAZA DANYCH'!$A:$A,$A377,'BAZA DANYCH'!$F:$F,STATYSTYKI!$B377)</f>
        <v>72</v>
      </c>
      <c r="J377" s="86">
        <f>SUMIFS('BAZA DANYCH'!$AA:$AA,'BAZA DANYCH'!$U:$U,J$199,'BAZA DANYCH'!$K:$K,$C377,'BAZA DANYCH'!$A:$A,$A377,'BAZA DANYCH'!$F:$F,STATYSTYKI!$B377)</f>
        <v>20</v>
      </c>
      <c r="K377" s="86">
        <f>SUMIFS('BAZA DANYCH'!$AA:$AA,'BAZA DANYCH'!$U:$U,K$199,'BAZA DANYCH'!$K:$K,$C377,'BAZA DANYCH'!$A:$A,$A377,'BAZA DANYCH'!$F:$F,STATYSTYKI!$B377)</f>
        <v>0</v>
      </c>
      <c r="L377" s="86">
        <f>SUMIFS('BAZA DANYCH'!$AA:$AA,'BAZA DANYCH'!$U:$U,L$199,'BAZA DANYCH'!$K:$K,$C377,'BAZA DANYCH'!$A:$A,$A377,'BAZA DANYCH'!$F:$F,STATYSTYKI!$B377)</f>
        <v>70</v>
      </c>
      <c r="O377" s="107"/>
      <c r="P377" s="207"/>
      <c r="Q377" s="228"/>
      <c r="R377" s="207"/>
      <c r="S377" s="207"/>
      <c r="T377" s="107"/>
      <c r="U377" s="107"/>
      <c r="V377" s="107"/>
      <c r="W377" s="107"/>
      <c r="X377" s="229"/>
      <c r="Y377" s="229"/>
      <c r="Z377" s="229"/>
      <c r="AA377" s="229"/>
      <c r="AB377" s="229"/>
      <c r="AC377" s="229"/>
      <c r="AD377" s="107"/>
    </row>
    <row r="378" spans="1:30" ht="15" x14ac:dyDescent="0.25">
      <c r="A378" s="28" t="s">
        <v>342</v>
      </c>
      <c r="B378" s="51" t="s">
        <v>343</v>
      </c>
      <c r="C378" s="51" t="s">
        <v>350</v>
      </c>
      <c r="D378" s="238">
        <f t="shared" si="30"/>
        <v>158</v>
      </c>
      <c r="E378" s="86">
        <f>SUMIFS('BAZA DANYCH'!$AA:$AA,'BAZA DANYCH'!$U:$U,E$199,'BAZA DANYCH'!$K:$K,$C378,'BAZA DANYCH'!$A:$A,$A378,'BAZA DANYCH'!$F:$F,STATYSTYKI!$B378)</f>
        <v>0</v>
      </c>
      <c r="F378" s="86">
        <f>SUMIFS('BAZA DANYCH'!$AA:$AA,'BAZA DANYCH'!$U:$U,F$199,'BAZA DANYCH'!$K:$K,$C378,'BAZA DANYCH'!$A:$A,$A378,'BAZA DANYCH'!$F:$F,STATYSTYKI!$B378)</f>
        <v>2</v>
      </c>
      <c r="G378" s="86">
        <f>SUMIFS('BAZA DANYCH'!$AA:$AA,'BAZA DANYCH'!$U:$U,G$199,'BAZA DANYCH'!$K:$K,$C378,'BAZA DANYCH'!$A:$A,$A378,'BAZA DANYCH'!$F:$F,STATYSTYKI!$B378)</f>
        <v>40</v>
      </c>
      <c r="H378" s="86">
        <f>SUMIFS('BAZA DANYCH'!$AA:$AA,'BAZA DANYCH'!$U:$U,H$199,'BAZA DANYCH'!$K:$K,$C378,'BAZA DANYCH'!$A:$A,$A378,'BAZA DANYCH'!$F:$F,STATYSTYKI!$B378)</f>
        <v>48</v>
      </c>
      <c r="I378" s="86">
        <f>SUMIFS('BAZA DANYCH'!$AA:$AA,'BAZA DANYCH'!$U:$U,I$199,'BAZA DANYCH'!$K:$K,$C378,'BAZA DANYCH'!$A:$A,$A378,'BAZA DANYCH'!$F:$F,STATYSTYKI!$B378)</f>
        <v>42</v>
      </c>
      <c r="J378" s="86">
        <f>SUMIFS('BAZA DANYCH'!$AA:$AA,'BAZA DANYCH'!$U:$U,J$199,'BAZA DANYCH'!$K:$K,$C378,'BAZA DANYCH'!$A:$A,$A378,'BAZA DANYCH'!$F:$F,STATYSTYKI!$B378)</f>
        <v>4</v>
      </c>
      <c r="K378" s="86">
        <f>SUMIFS('BAZA DANYCH'!$AA:$AA,'BAZA DANYCH'!$U:$U,K$199,'BAZA DANYCH'!$K:$K,$C378,'BAZA DANYCH'!$A:$A,$A378,'BAZA DANYCH'!$F:$F,STATYSTYKI!$B378)</f>
        <v>20</v>
      </c>
      <c r="L378" s="86">
        <f>SUMIFS('BAZA DANYCH'!$AA:$AA,'BAZA DANYCH'!$U:$U,L$199,'BAZA DANYCH'!$K:$K,$C378,'BAZA DANYCH'!$A:$A,$A378,'BAZA DANYCH'!$F:$F,STATYSTYKI!$B378)</f>
        <v>2</v>
      </c>
      <c r="O378" s="107"/>
      <c r="P378" s="207"/>
      <c r="Q378" s="228"/>
      <c r="R378" s="207"/>
      <c r="S378" s="207"/>
      <c r="T378" s="107"/>
      <c r="U378" s="107"/>
      <c r="V378" s="107"/>
      <c r="W378" s="107"/>
      <c r="X378" s="229"/>
      <c r="Y378" s="229"/>
      <c r="Z378" s="229"/>
      <c r="AA378" s="229"/>
      <c r="AB378" s="229"/>
      <c r="AC378" s="229"/>
      <c r="AD378" s="107"/>
    </row>
    <row r="379" spans="1:30" ht="15" x14ac:dyDescent="0.25">
      <c r="A379" s="28" t="s">
        <v>342</v>
      </c>
      <c r="B379" s="51" t="s">
        <v>343</v>
      </c>
      <c r="C379" s="255" t="s">
        <v>123</v>
      </c>
      <c r="D379" s="238">
        <f t="shared" si="30"/>
        <v>6</v>
      </c>
      <c r="E379" s="86">
        <f>SUMIFS('BAZA DANYCH'!$AA:$AA,'BAZA DANYCH'!$U:$U,E$199,'BAZA DANYCH'!$K:$K,$C379,'BAZA DANYCH'!$A:$A,$A379,'BAZA DANYCH'!$F:$F,STATYSTYKI!$B379)</f>
        <v>0</v>
      </c>
      <c r="F379" s="86">
        <f>SUMIFS('BAZA DANYCH'!$AA:$AA,'BAZA DANYCH'!$U:$U,F$199,'BAZA DANYCH'!$K:$K,$C379,'BAZA DANYCH'!$A:$A,$A379,'BAZA DANYCH'!$F:$F,STATYSTYKI!$B379)</f>
        <v>6</v>
      </c>
      <c r="G379" s="86">
        <f>SUMIFS('BAZA DANYCH'!$AA:$AA,'BAZA DANYCH'!$U:$U,G$199,'BAZA DANYCH'!$K:$K,$C379,'BAZA DANYCH'!$A:$A,$A379,'BAZA DANYCH'!$F:$F,STATYSTYKI!$B379)</f>
        <v>0</v>
      </c>
      <c r="H379" s="86">
        <f>SUMIFS('BAZA DANYCH'!$AA:$AA,'BAZA DANYCH'!$U:$U,H$199,'BAZA DANYCH'!$K:$K,$C379,'BAZA DANYCH'!$A:$A,$A379,'BAZA DANYCH'!$F:$F,STATYSTYKI!$B379)</f>
        <v>0</v>
      </c>
      <c r="I379" s="86">
        <f>SUMIFS('BAZA DANYCH'!$AA:$AA,'BAZA DANYCH'!$U:$U,I$199,'BAZA DANYCH'!$K:$K,$C379,'BAZA DANYCH'!$A:$A,$A379,'BAZA DANYCH'!$F:$F,STATYSTYKI!$B379)</f>
        <v>0</v>
      </c>
      <c r="J379" s="86">
        <f>SUMIFS('BAZA DANYCH'!$AA:$AA,'BAZA DANYCH'!$U:$U,J$199,'BAZA DANYCH'!$K:$K,$C379,'BAZA DANYCH'!$A:$A,$A379,'BAZA DANYCH'!$F:$F,STATYSTYKI!$B379)</f>
        <v>0</v>
      </c>
      <c r="K379" s="86">
        <f>SUMIFS('BAZA DANYCH'!$AA:$AA,'BAZA DANYCH'!$U:$U,K$199,'BAZA DANYCH'!$K:$K,$C379,'BAZA DANYCH'!$A:$A,$A379,'BAZA DANYCH'!$F:$F,STATYSTYKI!$B379)</f>
        <v>0</v>
      </c>
      <c r="L379" s="86">
        <f>SUMIFS('BAZA DANYCH'!$AA:$AA,'BAZA DANYCH'!$U:$U,L$199,'BAZA DANYCH'!$K:$K,$C379,'BAZA DANYCH'!$A:$A,$A379,'BAZA DANYCH'!$F:$F,STATYSTYKI!$B379)</f>
        <v>0</v>
      </c>
      <c r="O379" s="107"/>
      <c r="P379" s="207"/>
      <c r="Q379" s="228"/>
      <c r="R379" s="207"/>
      <c r="S379" s="207"/>
      <c r="T379" s="107"/>
      <c r="U379" s="107"/>
      <c r="V379" s="107"/>
      <c r="W379" s="107"/>
      <c r="X379" s="229"/>
      <c r="Y379" s="229"/>
      <c r="Z379" s="229"/>
      <c r="AA379" s="229"/>
      <c r="AB379" s="229"/>
      <c r="AC379" s="229"/>
      <c r="AD379" s="107"/>
    </row>
    <row r="380" spans="1:30" ht="15" x14ac:dyDescent="0.25">
      <c r="A380" s="28" t="s">
        <v>342</v>
      </c>
      <c r="B380" s="51" t="s">
        <v>343</v>
      </c>
      <c r="C380" s="49" t="s">
        <v>294</v>
      </c>
      <c r="D380" s="238">
        <f t="shared" si="30"/>
        <v>10</v>
      </c>
      <c r="E380" s="86">
        <f>SUMIFS('BAZA DANYCH'!$AA:$AA,'BAZA DANYCH'!$U:$U,E$199,'BAZA DANYCH'!$K:$K,$C380,'BAZA DANYCH'!$A:$A,$A380,'BAZA DANYCH'!$F:$F,STATYSTYKI!$B380)</f>
        <v>0</v>
      </c>
      <c r="F380" s="86">
        <f>SUMIFS('BAZA DANYCH'!$AA:$AA,'BAZA DANYCH'!$U:$U,F$199,'BAZA DANYCH'!$K:$K,$C380,'BAZA DANYCH'!$A:$A,$A380,'BAZA DANYCH'!$F:$F,STATYSTYKI!$B380)</f>
        <v>0</v>
      </c>
      <c r="G380" s="86">
        <f>SUMIFS('BAZA DANYCH'!$AA:$AA,'BAZA DANYCH'!$U:$U,G$199,'BAZA DANYCH'!$K:$K,$C380,'BAZA DANYCH'!$A:$A,$A380,'BAZA DANYCH'!$F:$F,STATYSTYKI!$B380)</f>
        <v>10</v>
      </c>
      <c r="H380" s="86">
        <f>SUMIFS('BAZA DANYCH'!$AA:$AA,'BAZA DANYCH'!$U:$U,H$199,'BAZA DANYCH'!$K:$K,$C380,'BAZA DANYCH'!$A:$A,$A380,'BAZA DANYCH'!$F:$F,STATYSTYKI!$B380)</f>
        <v>0</v>
      </c>
      <c r="I380" s="86">
        <f>SUMIFS('BAZA DANYCH'!$AA:$AA,'BAZA DANYCH'!$U:$U,I$199,'BAZA DANYCH'!$K:$K,$C380,'BAZA DANYCH'!$A:$A,$A380,'BAZA DANYCH'!$F:$F,STATYSTYKI!$B380)</f>
        <v>0</v>
      </c>
      <c r="J380" s="86">
        <f>SUMIFS('BAZA DANYCH'!$AA:$AA,'BAZA DANYCH'!$U:$U,J$199,'BAZA DANYCH'!$K:$K,$C380,'BAZA DANYCH'!$A:$A,$A380,'BAZA DANYCH'!$F:$F,STATYSTYKI!$B380)</f>
        <v>0</v>
      </c>
      <c r="K380" s="86">
        <f>SUMIFS('BAZA DANYCH'!$AA:$AA,'BAZA DANYCH'!$U:$U,K$199,'BAZA DANYCH'!$K:$K,$C380,'BAZA DANYCH'!$A:$A,$A380,'BAZA DANYCH'!$F:$F,STATYSTYKI!$B380)</f>
        <v>0</v>
      </c>
      <c r="L380" s="86">
        <f>SUMIFS('BAZA DANYCH'!$AA:$AA,'BAZA DANYCH'!$U:$U,L$199,'BAZA DANYCH'!$K:$K,$C380,'BAZA DANYCH'!$A:$A,$A380,'BAZA DANYCH'!$F:$F,STATYSTYKI!$B380)</f>
        <v>0</v>
      </c>
      <c r="O380" s="107"/>
      <c r="P380" s="207"/>
      <c r="Q380" s="228"/>
      <c r="R380" s="207"/>
      <c r="S380" s="207"/>
      <c r="T380" s="107"/>
      <c r="U380" s="107"/>
      <c r="V380" s="107"/>
      <c r="W380" s="107"/>
      <c r="X380" s="229"/>
      <c r="Y380" s="229"/>
      <c r="Z380" s="229"/>
      <c r="AA380" s="229"/>
      <c r="AB380" s="229"/>
      <c r="AC380" s="229"/>
      <c r="AD380" s="107"/>
    </row>
    <row r="381" spans="1:30" ht="15" x14ac:dyDescent="0.25">
      <c r="A381" s="28" t="s">
        <v>342</v>
      </c>
      <c r="B381" s="51" t="s">
        <v>343</v>
      </c>
      <c r="C381" s="253" t="s">
        <v>170</v>
      </c>
      <c r="D381" s="238">
        <f t="shared" si="30"/>
        <v>28</v>
      </c>
      <c r="E381" s="86">
        <f>SUMIFS('BAZA DANYCH'!$AA:$AA,'BAZA DANYCH'!$U:$U,E$199,'BAZA DANYCH'!$K:$K,$C381,'BAZA DANYCH'!$A:$A,$A381,'BAZA DANYCH'!$F:$F,STATYSTYKI!$B381)</f>
        <v>0</v>
      </c>
      <c r="F381" s="86">
        <f>SUMIFS('BAZA DANYCH'!$AA:$AA,'BAZA DANYCH'!$U:$U,F$199,'BAZA DANYCH'!$K:$K,$C381,'BAZA DANYCH'!$A:$A,$A381,'BAZA DANYCH'!$F:$F,STATYSTYKI!$B381)</f>
        <v>0</v>
      </c>
      <c r="G381" s="86">
        <f>SUMIFS('BAZA DANYCH'!$AA:$AA,'BAZA DANYCH'!$U:$U,G$199,'BAZA DANYCH'!$K:$K,$C381,'BAZA DANYCH'!$A:$A,$A381,'BAZA DANYCH'!$F:$F,STATYSTYKI!$B381)</f>
        <v>28</v>
      </c>
      <c r="H381" s="86">
        <f>SUMIFS('BAZA DANYCH'!$AA:$AA,'BAZA DANYCH'!$U:$U,H$199,'BAZA DANYCH'!$K:$K,$C381,'BAZA DANYCH'!$A:$A,$A381,'BAZA DANYCH'!$F:$F,STATYSTYKI!$B381)</f>
        <v>0</v>
      </c>
      <c r="I381" s="86">
        <f>SUMIFS('BAZA DANYCH'!$AA:$AA,'BAZA DANYCH'!$U:$U,I$199,'BAZA DANYCH'!$K:$K,$C381,'BAZA DANYCH'!$A:$A,$A381,'BAZA DANYCH'!$F:$F,STATYSTYKI!$B381)</f>
        <v>0</v>
      </c>
      <c r="J381" s="86">
        <f>SUMIFS('BAZA DANYCH'!$AA:$AA,'BAZA DANYCH'!$U:$U,J$199,'BAZA DANYCH'!$K:$K,$C381,'BAZA DANYCH'!$A:$A,$A381,'BAZA DANYCH'!$F:$F,STATYSTYKI!$B381)</f>
        <v>0</v>
      </c>
      <c r="K381" s="86">
        <f>SUMIFS('BAZA DANYCH'!$AA:$AA,'BAZA DANYCH'!$U:$U,K$199,'BAZA DANYCH'!$K:$K,$C381,'BAZA DANYCH'!$A:$A,$A381,'BAZA DANYCH'!$F:$F,STATYSTYKI!$B381)</f>
        <v>0</v>
      </c>
      <c r="L381" s="86">
        <f>SUMIFS('BAZA DANYCH'!$AA:$AA,'BAZA DANYCH'!$U:$U,L$199,'BAZA DANYCH'!$K:$K,$C381,'BAZA DANYCH'!$A:$A,$A381,'BAZA DANYCH'!$F:$F,STATYSTYKI!$B381)</f>
        <v>0</v>
      </c>
      <c r="O381" s="107"/>
      <c r="P381" s="207"/>
      <c r="Q381" s="228"/>
      <c r="R381" s="207"/>
      <c r="S381" s="207"/>
      <c r="T381" s="107"/>
      <c r="U381" s="107"/>
      <c r="V381" s="107"/>
      <c r="W381" s="107"/>
      <c r="X381" s="229"/>
      <c r="Y381" s="229"/>
      <c r="Z381" s="229"/>
      <c r="AA381" s="229"/>
      <c r="AB381" s="229"/>
      <c r="AC381" s="229"/>
      <c r="AD381" s="107"/>
    </row>
    <row r="382" spans="1:30" ht="15" x14ac:dyDescent="0.25">
      <c r="A382" s="28" t="s">
        <v>342</v>
      </c>
      <c r="B382" s="51" t="s">
        <v>343</v>
      </c>
      <c r="C382" s="51" t="s">
        <v>354</v>
      </c>
      <c r="D382" s="238">
        <f t="shared" si="30"/>
        <v>0</v>
      </c>
      <c r="E382" s="86">
        <f>SUMIFS('BAZA DANYCH'!$AA:$AA,'BAZA DANYCH'!$U:$U,E$199,'BAZA DANYCH'!$K:$K,$C382,'BAZA DANYCH'!$A:$A,$A382,'BAZA DANYCH'!$F:$F,STATYSTYKI!$B382)</f>
        <v>0</v>
      </c>
      <c r="F382" s="86">
        <f>SUMIFS('BAZA DANYCH'!$AA:$AA,'BAZA DANYCH'!$U:$U,F$199,'BAZA DANYCH'!$K:$K,$C382,'BAZA DANYCH'!$A:$A,$A382,'BAZA DANYCH'!$F:$F,STATYSTYKI!$B382)</f>
        <v>0</v>
      </c>
      <c r="G382" s="86">
        <f>SUMIFS('BAZA DANYCH'!$AA:$AA,'BAZA DANYCH'!$U:$U,G$199,'BAZA DANYCH'!$K:$K,$C382,'BAZA DANYCH'!$A:$A,$A382,'BAZA DANYCH'!$F:$F,STATYSTYKI!$B382)</f>
        <v>0</v>
      </c>
      <c r="H382" s="86">
        <f>SUMIFS('BAZA DANYCH'!$AA:$AA,'BAZA DANYCH'!$U:$U,H$199,'BAZA DANYCH'!$K:$K,$C382,'BAZA DANYCH'!$A:$A,$A382,'BAZA DANYCH'!$F:$F,STATYSTYKI!$B382)</f>
        <v>0</v>
      </c>
      <c r="I382" s="86">
        <f>SUMIFS('BAZA DANYCH'!$AA:$AA,'BAZA DANYCH'!$U:$U,I$199,'BAZA DANYCH'!$K:$K,$C382,'BAZA DANYCH'!$A:$A,$A382,'BAZA DANYCH'!$F:$F,STATYSTYKI!$B382)</f>
        <v>0</v>
      </c>
      <c r="J382" s="86">
        <f>SUMIFS('BAZA DANYCH'!$AA:$AA,'BAZA DANYCH'!$U:$U,J$199,'BAZA DANYCH'!$K:$K,$C382,'BAZA DANYCH'!$A:$A,$A382,'BAZA DANYCH'!$F:$F,STATYSTYKI!$B382)</f>
        <v>0</v>
      </c>
      <c r="K382" s="86">
        <f>SUMIFS('BAZA DANYCH'!$AA:$AA,'BAZA DANYCH'!$U:$U,K$199,'BAZA DANYCH'!$K:$K,$C382,'BAZA DANYCH'!$A:$A,$A382,'BAZA DANYCH'!$F:$F,STATYSTYKI!$B382)</f>
        <v>0</v>
      </c>
      <c r="L382" s="86">
        <f>SUMIFS('BAZA DANYCH'!$AA:$AA,'BAZA DANYCH'!$U:$U,L$199,'BAZA DANYCH'!$K:$K,$C382,'BAZA DANYCH'!$A:$A,$A382,'BAZA DANYCH'!$F:$F,STATYSTYKI!$B382)</f>
        <v>0</v>
      </c>
      <c r="O382" s="107"/>
      <c r="P382" s="207"/>
      <c r="Q382" s="228"/>
      <c r="R382" s="207"/>
      <c r="S382" s="207"/>
      <c r="T382" s="107"/>
      <c r="U382" s="107"/>
      <c r="V382" s="107"/>
      <c r="W382" s="107"/>
      <c r="X382" s="229"/>
      <c r="Y382" s="229"/>
      <c r="Z382" s="229"/>
      <c r="AA382" s="229"/>
      <c r="AB382" s="229"/>
      <c r="AC382" s="229"/>
      <c r="AD382" s="107"/>
    </row>
    <row r="383" spans="1:30" ht="15" x14ac:dyDescent="0.25">
      <c r="A383" s="28" t="s">
        <v>342</v>
      </c>
      <c r="B383" s="51" t="s">
        <v>343</v>
      </c>
      <c r="C383" s="49" t="s">
        <v>356</v>
      </c>
      <c r="D383" s="238">
        <f t="shared" si="30"/>
        <v>50</v>
      </c>
      <c r="E383" s="86">
        <f>SUMIFS('BAZA DANYCH'!$AA:$AA,'BAZA DANYCH'!$U:$U,E$199,'BAZA DANYCH'!$K:$K,$C383,'BAZA DANYCH'!$A:$A,$A383,'BAZA DANYCH'!$F:$F,STATYSTYKI!$B383)</f>
        <v>0</v>
      </c>
      <c r="F383" s="86">
        <f>SUMIFS('BAZA DANYCH'!$AA:$AA,'BAZA DANYCH'!$U:$U,F$199,'BAZA DANYCH'!$K:$K,$C383,'BAZA DANYCH'!$A:$A,$A383,'BAZA DANYCH'!$F:$F,STATYSTYKI!$B383)</f>
        <v>0</v>
      </c>
      <c r="G383" s="86">
        <f>SUMIFS('BAZA DANYCH'!$AA:$AA,'BAZA DANYCH'!$U:$U,G$199,'BAZA DANYCH'!$K:$K,$C383,'BAZA DANYCH'!$A:$A,$A383,'BAZA DANYCH'!$F:$F,STATYSTYKI!$B383)</f>
        <v>0</v>
      </c>
      <c r="H383" s="86">
        <f>SUMIFS('BAZA DANYCH'!$AA:$AA,'BAZA DANYCH'!$U:$U,H$199,'BAZA DANYCH'!$K:$K,$C383,'BAZA DANYCH'!$A:$A,$A383,'BAZA DANYCH'!$F:$F,STATYSTYKI!$B383)</f>
        <v>0</v>
      </c>
      <c r="I383" s="86">
        <f>SUMIFS('BAZA DANYCH'!$AA:$AA,'BAZA DANYCH'!$U:$U,I$199,'BAZA DANYCH'!$K:$K,$C383,'BAZA DANYCH'!$A:$A,$A383,'BAZA DANYCH'!$F:$F,STATYSTYKI!$B383)</f>
        <v>50</v>
      </c>
      <c r="J383" s="86">
        <f>SUMIFS('BAZA DANYCH'!$AA:$AA,'BAZA DANYCH'!$U:$U,J$199,'BAZA DANYCH'!$K:$K,$C383,'BAZA DANYCH'!$A:$A,$A383,'BAZA DANYCH'!$F:$F,STATYSTYKI!$B383)</f>
        <v>0</v>
      </c>
      <c r="K383" s="86">
        <f>SUMIFS('BAZA DANYCH'!$AA:$AA,'BAZA DANYCH'!$U:$U,K$199,'BAZA DANYCH'!$K:$K,$C383,'BAZA DANYCH'!$A:$A,$A383,'BAZA DANYCH'!$F:$F,STATYSTYKI!$B383)</f>
        <v>0</v>
      </c>
      <c r="L383" s="86">
        <f>SUMIFS('BAZA DANYCH'!$AA:$AA,'BAZA DANYCH'!$U:$U,L$199,'BAZA DANYCH'!$K:$K,$C383,'BAZA DANYCH'!$A:$A,$A383,'BAZA DANYCH'!$F:$F,STATYSTYKI!$B383)</f>
        <v>0</v>
      </c>
      <c r="O383" s="107"/>
      <c r="P383" s="207"/>
      <c r="Q383" s="228"/>
      <c r="R383" s="207"/>
      <c r="S383" s="207"/>
      <c r="T383" s="107"/>
      <c r="U383" s="107"/>
      <c r="V383" s="107"/>
      <c r="W383" s="107"/>
      <c r="X383" s="229"/>
      <c r="Y383" s="229"/>
      <c r="Z383" s="229"/>
      <c r="AA383" s="229"/>
      <c r="AB383" s="229"/>
      <c r="AC383" s="229"/>
      <c r="AD383" s="107"/>
    </row>
    <row r="384" spans="1:30" ht="15" x14ac:dyDescent="0.25">
      <c r="A384" s="28" t="s">
        <v>342</v>
      </c>
      <c r="B384" s="51" t="s">
        <v>343</v>
      </c>
      <c r="C384" s="51" t="s">
        <v>358</v>
      </c>
      <c r="D384" s="238">
        <f t="shared" si="30"/>
        <v>28</v>
      </c>
      <c r="E384" s="86">
        <f>SUMIFS('BAZA DANYCH'!$AA:$AA,'BAZA DANYCH'!$U:$U,E$199,'BAZA DANYCH'!$K:$K,$C384,'BAZA DANYCH'!$A:$A,$A384,'BAZA DANYCH'!$F:$F,STATYSTYKI!$B384)</f>
        <v>0</v>
      </c>
      <c r="F384" s="86">
        <f>SUMIFS('BAZA DANYCH'!$AA:$AA,'BAZA DANYCH'!$U:$U,F$199,'BAZA DANYCH'!$K:$K,$C384,'BAZA DANYCH'!$A:$A,$A384,'BAZA DANYCH'!$F:$F,STATYSTYKI!$B384)</f>
        <v>0</v>
      </c>
      <c r="G384" s="86">
        <f>SUMIFS('BAZA DANYCH'!$AA:$AA,'BAZA DANYCH'!$U:$U,G$199,'BAZA DANYCH'!$K:$K,$C384,'BAZA DANYCH'!$A:$A,$A384,'BAZA DANYCH'!$F:$F,STATYSTYKI!$B384)</f>
        <v>0</v>
      </c>
      <c r="H384" s="86">
        <f>SUMIFS('BAZA DANYCH'!$AA:$AA,'BAZA DANYCH'!$U:$U,H$199,'BAZA DANYCH'!$K:$K,$C384,'BAZA DANYCH'!$A:$A,$A384,'BAZA DANYCH'!$F:$F,STATYSTYKI!$B384)</f>
        <v>0</v>
      </c>
      <c r="I384" s="86">
        <f>SUMIFS('BAZA DANYCH'!$AA:$AA,'BAZA DANYCH'!$U:$U,I$199,'BAZA DANYCH'!$K:$K,$C384,'BAZA DANYCH'!$A:$A,$A384,'BAZA DANYCH'!$F:$F,STATYSTYKI!$B384)</f>
        <v>0</v>
      </c>
      <c r="J384" s="86">
        <f>SUMIFS('BAZA DANYCH'!$AA:$AA,'BAZA DANYCH'!$U:$U,J$199,'BAZA DANYCH'!$K:$K,$C384,'BAZA DANYCH'!$A:$A,$A384,'BAZA DANYCH'!$F:$F,STATYSTYKI!$B384)</f>
        <v>28</v>
      </c>
      <c r="K384" s="86">
        <f>SUMIFS('BAZA DANYCH'!$AA:$AA,'BAZA DANYCH'!$U:$U,K$199,'BAZA DANYCH'!$K:$K,$C384,'BAZA DANYCH'!$A:$A,$A384,'BAZA DANYCH'!$F:$F,STATYSTYKI!$B384)</f>
        <v>0</v>
      </c>
      <c r="L384" s="86">
        <f>SUMIFS('BAZA DANYCH'!$AA:$AA,'BAZA DANYCH'!$U:$U,L$199,'BAZA DANYCH'!$K:$K,$C384,'BAZA DANYCH'!$A:$A,$A384,'BAZA DANYCH'!$F:$F,STATYSTYKI!$B384)</f>
        <v>0</v>
      </c>
      <c r="O384" s="107"/>
      <c r="P384" s="207"/>
      <c r="Q384" s="228"/>
      <c r="R384" s="207"/>
      <c r="S384" s="207"/>
      <c r="T384" s="107"/>
      <c r="U384" s="107"/>
      <c r="V384" s="107"/>
      <c r="W384" s="107"/>
      <c r="X384" s="229"/>
      <c r="Y384" s="229"/>
      <c r="Z384" s="229"/>
      <c r="AA384" s="229"/>
      <c r="AB384" s="229"/>
      <c r="AC384" s="229"/>
      <c r="AD384" s="107"/>
    </row>
    <row r="385" spans="1:30" ht="15" x14ac:dyDescent="0.25">
      <c r="A385" s="28" t="s">
        <v>342</v>
      </c>
      <c r="B385" s="51" t="s">
        <v>343</v>
      </c>
      <c r="C385" s="49" t="s">
        <v>359</v>
      </c>
      <c r="D385" s="238">
        <f t="shared" si="30"/>
        <v>18</v>
      </c>
      <c r="E385" s="86">
        <f>SUMIFS('BAZA DANYCH'!$AA:$AA,'BAZA DANYCH'!$U:$U,E$199,'BAZA DANYCH'!$K:$K,$C385,'BAZA DANYCH'!$A:$A,$A385,'BAZA DANYCH'!$F:$F,STATYSTYKI!$B385)</f>
        <v>0</v>
      </c>
      <c r="F385" s="86">
        <f>SUMIFS('BAZA DANYCH'!$AA:$AA,'BAZA DANYCH'!$U:$U,F$199,'BAZA DANYCH'!$K:$K,$C385,'BAZA DANYCH'!$A:$A,$A385,'BAZA DANYCH'!$F:$F,STATYSTYKI!$B385)</f>
        <v>0</v>
      </c>
      <c r="G385" s="86">
        <f>SUMIFS('BAZA DANYCH'!$AA:$AA,'BAZA DANYCH'!$U:$U,G$199,'BAZA DANYCH'!$K:$K,$C385,'BAZA DANYCH'!$A:$A,$A385,'BAZA DANYCH'!$F:$F,STATYSTYKI!$B385)</f>
        <v>0</v>
      </c>
      <c r="H385" s="86">
        <f>SUMIFS('BAZA DANYCH'!$AA:$AA,'BAZA DANYCH'!$U:$U,H$199,'BAZA DANYCH'!$K:$K,$C385,'BAZA DANYCH'!$A:$A,$A385,'BAZA DANYCH'!$F:$F,STATYSTYKI!$B385)</f>
        <v>0</v>
      </c>
      <c r="I385" s="86">
        <f>SUMIFS('BAZA DANYCH'!$AA:$AA,'BAZA DANYCH'!$U:$U,I$199,'BAZA DANYCH'!$K:$K,$C385,'BAZA DANYCH'!$A:$A,$A385,'BAZA DANYCH'!$F:$F,STATYSTYKI!$B385)</f>
        <v>0</v>
      </c>
      <c r="J385" s="86">
        <f>SUMIFS('BAZA DANYCH'!$AA:$AA,'BAZA DANYCH'!$U:$U,J$199,'BAZA DANYCH'!$K:$K,$C385,'BAZA DANYCH'!$A:$A,$A385,'BAZA DANYCH'!$F:$F,STATYSTYKI!$B385)</f>
        <v>0</v>
      </c>
      <c r="K385" s="86">
        <f>SUMIFS('BAZA DANYCH'!$AA:$AA,'BAZA DANYCH'!$U:$U,K$199,'BAZA DANYCH'!$K:$K,$C385,'BAZA DANYCH'!$A:$A,$A385,'BAZA DANYCH'!$F:$F,STATYSTYKI!$B385)</f>
        <v>18</v>
      </c>
      <c r="L385" s="86">
        <f>SUMIFS('BAZA DANYCH'!$AA:$AA,'BAZA DANYCH'!$U:$U,L$199,'BAZA DANYCH'!$K:$K,$C385,'BAZA DANYCH'!$A:$A,$A385,'BAZA DANYCH'!$F:$F,STATYSTYKI!$B385)</f>
        <v>0</v>
      </c>
      <c r="O385" s="107"/>
      <c r="P385" s="207"/>
      <c r="Q385" s="228"/>
      <c r="R385" s="207"/>
      <c r="S385" s="207"/>
      <c r="T385" s="107"/>
      <c r="U385" s="107"/>
      <c r="V385" s="107"/>
      <c r="W385" s="107"/>
      <c r="X385" s="229"/>
      <c r="Y385" s="229"/>
      <c r="Z385" s="229"/>
      <c r="AA385" s="229"/>
      <c r="AB385" s="229"/>
      <c r="AC385" s="229"/>
      <c r="AD385" s="107"/>
    </row>
    <row r="386" spans="1:30" ht="15" x14ac:dyDescent="0.25">
      <c r="A386" s="28" t="s">
        <v>342</v>
      </c>
      <c r="B386" s="51" t="s">
        <v>343</v>
      </c>
      <c r="C386" s="51" t="s">
        <v>360</v>
      </c>
      <c r="D386" s="238">
        <f t="shared" si="30"/>
        <v>155</v>
      </c>
      <c r="E386" s="86">
        <f>SUMIFS('BAZA DANYCH'!$AA:$AA,'BAZA DANYCH'!$U:$U,E$199,'BAZA DANYCH'!$K:$K,$C386,'BAZA DANYCH'!$A:$A,$A386,'BAZA DANYCH'!$F:$F,STATYSTYKI!$B386)</f>
        <v>0</v>
      </c>
      <c r="F386" s="86">
        <f>SUMIFS('BAZA DANYCH'!$AA:$AA,'BAZA DANYCH'!$U:$U,F$199,'BAZA DANYCH'!$K:$K,$C386,'BAZA DANYCH'!$A:$A,$A386,'BAZA DANYCH'!$F:$F,STATYSTYKI!$B386)</f>
        <v>0</v>
      </c>
      <c r="G386" s="86">
        <f>SUMIFS('BAZA DANYCH'!$AA:$AA,'BAZA DANYCH'!$U:$U,G$199,'BAZA DANYCH'!$K:$K,$C386,'BAZA DANYCH'!$A:$A,$A386,'BAZA DANYCH'!$F:$F,STATYSTYKI!$B386)</f>
        <v>0</v>
      </c>
      <c r="H386" s="86">
        <f>SUMIFS('BAZA DANYCH'!$AA:$AA,'BAZA DANYCH'!$U:$U,H$199,'BAZA DANYCH'!$K:$K,$C386,'BAZA DANYCH'!$A:$A,$A386,'BAZA DANYCH'!$F:$F,STATYSTYKI!$B386)</f>
        <v>0</v>
      </c>
      <c r="I386" s="86">
        <f>SUMIFS('BAZA DANYCH'!$AA:$AA,'BAZA DANYCH'!$U:$U,I$199,'BAZA DANYCH'!$K:$K,$C386,'BAZA DANYCH'!$A:$A,$A386,'BAZA DANYCH'!$F:$F,STATYSTYKI!$B386)</f>
        <v>0</v>
      </c>
      <c r="J386" s="86">
        <f>SUMIFS('BAZA DANYCH'!$AA:$AA,'BAZA DANYCH'!$U:$U,J$199,'BAZA DANYCH'!$K:$K,$C386,'BAZA DANYCH'!$A:$A,$A386,'BAZA DANYCH'!$F:$F,STATYSTYKI!$B386)</f>
        <v>0</v>
      </c>
      <c r="K386" s="86">
        <f>SUMIFS('BAZA DANYCH'!$AA:$AA,'BAZA DANYCH'!$U:$U,K$199,'BAZA DANYCH'!$K:$K,$C386,'BAZA DANYCH'!$A:$A,$A386,'BAZA DANYCH'!$F:$F,STATYSTYKI!$B386)</f>
        <v>100</v>
      </c>
      <c r="L386" s="86">
        <f>SUMIFS('BAZA DANYCH'!$AA:$AA,'BAZA DANYCH'!$U:$U,L$199,'BAZA DANYCH'!$K:$K,$C386,'BAZA DANYCH'!$A:$A,$A386,'BAZA DANYCH'!$F:$F,STATYSTYKI!$B386)</f>
        <v>55</v>
      </c>
      <c r="O386" s="107"/>
      <c r="P386" s="207"/>
      <c r="Q386" s="228"/>
      <c r="R386" s="207"/>
      <c r="S386" s="207"/>
      <c r="T386" s="107"/>
      <c r="U386" s="107"/>
      <c r="V386" s="107"/>
      <c r="W386" s="107"/>
      <c r="X386" s="229"/>
      <c r="Y386" s="229"/>
      <c r="Z386" s="229"/>
      <c r="AA386" s="229"/>
      <c r="AB386" s="229"/>
      <c r="AC386" s="229"/>
      <c r="AD386" s="107"/>
    </row>
    <row r="387" spans="1:30" ht="15" x14ac:dyDescent="0.25">
      <c r="A387" s="28" t="s">
        <v>342</v>
      </c>
      <c r="B387" s="51" t="s">
        <v>343</v>
      </c>
      <c r="C387" s="51" t="s">
        <v>363</v>
      </c>
      <c r="D387" s="238">
        <f t="shared" si="30"/>
        <v>61</v>
      </c>
      <c r="E387" s="86">
        <f>SUMIFS('BAZA DANYCH'!$AA:$AA,'BAZA DANYCH'!$U:$U,E$199,'BAZA DANYCH'!$K:$K,$C387,'BAZA DANYCH'!$A:$A,$A387,'BAZA DANYCH'!$F:$F,STATYSTYKI!$B387)</f>
        <v>0</v>
      </c>
      <c r="F387" s="86">
        <f>SUMIFS('BAZA DANYCH'!$AA:$AA,'BAZA DANYCH'!$U:$U,F$199,'BAZA DANYCH'!$K:$K,$C387,'BAZA DANYCH'!$A:$A,$A387,'BAZA DANYCH'!$F:$F,STATYSTYKI!$B387)</f>
        <v>0</v>
      </c>
      <c r="G387" s="86">
        <f>SUMIFS('BAZA DANYCH'!$AA:$AA,'BAZA DANYCH'!$U:$U,G$199,'BAZA DANYCH'!$K:$K,$C387,'BAZA DANYCH'!$A:$A,$A387,'BAZA DANYCH'!$F:$F,STATYSTYKI!$B387)</f>
        <v>0</v>
      </c>
      <c r="H387" s="86">
        <f>SUMIFS('BAZA DANYCH'!$AA:$AA,'BAZA DANYCH'!$U:$U,H$199,'BAZA DANYCH'!$K:$K,$C387,'BAZA DANYCH'!$A:$A,$A387,'BAZA DANYCH'!$F:$F,STATYSTYKI!$B387)</f>
        <v>0</v>
      </c>
      <c r="I387" s="86">
        <f>SUMIFS('BAZA DANYCH'!$AA:$AA,'BAZA DANYCH'!$U:$U,I$199,'BAZA DANYCH'!$K:$K,$C387,'BAZA DANYCH'!$A:$A,$A387,'BAZA DANYCH'!$F:$F,STATYSTYKI!$B387)</f>
        <v>0</v>
      </c>
      <c r="J387" s="86">
        <f>SUMIFS('BAZA DANYCH'!$AA:$AA,'BAZA DANYCH'!$U:$U,J$199,'BAZA DANYCH'!$K:$K,$C387,'BAZA DANYCH'!$A:$A,$A387,'BAZA DANYCH'!$F:$F,STATYSTYKI!$B387)</f>
        <v>0</v>
      </c>
      <c r="K387" s="86">
        <f>SUMIFS('BAZA DANYCH'!$AA:$AA,'BAZA DANYCH'!$U:$U,K$199,'BAZA DANYCH'!$K:$K,$C387,'BAZA DANYCH'!$A:$A,$A387,'BAZA DANYCH'!$F:$F,STATYSTYKI!$B387)</f>
        <v>0</v>
      </c>
      <c r="L387" s="86">
        <f>SUMIFS('BAZA DANYCH'!$AA:$AA,'BAZA DANYCH'!$U:$U,L$199,'BAZA DANYCH'!$K:$K,$C387,'BAZA DANYCH'!$A:$A,$A387,'BAZA DANYCH'!$F:$F,STATYSTYKI!$B387)</f>
        <v>61</v>
      </c>
      <c r="O387" s="107"/>
      <c r="P387" s="207"/>
      <c r="Q387" s="228"/>
      <c r="R387" s="207"/>
      <c r="S387" s="207"/>
      <c r="T387" s="107"/>
      <c r="U387" s="107"/>
      <c r="V387" s="107"/>
      <c r="W387" s="107"/>
      <c r="X387" s="229"/>
      <c r="Y387" s="229"/>
      <c r="Z387" s="229"/>
      <c r="AA387" s="229"/>
      <c r="AB387" s="229"/>
      <c r="AC387" s="229"/>
      <c r="AD387" s="107"/>
    </row>
    <row r="388" spans="1:30" ht="15" x14ac:dyDescent="0.25">
      <c r="A388" s="28" t="s">
        <v>364</v>
      </c>
      <c r="B388" s="51" t="s">
        <v>365</v>
      </c>
      <c r="C388" s="51" t="s">
        <v>366</v>
      </c>
      <c r="D388" s="238">
        <f t="shared" si="30"/>
        <v>218</v>
      </c>
      <c r="E388" s="86">
        <f>SUMIFS('BAZA DANYCH'!$AA:$AA,'BAZA DANYCH'!$U:$U,E$199,'BAZA DANYCH'!$K:$K,$C388,'BAZA DANYCH'!$A:$A,$A388,'BAZA DANYCH'!$F:$F,STATYSTYKI!$B388)</f>
        <v>4</v>
      </c>
      <c r="F388" s="86">
        <f>SUMIFS('BAZA DANYCH'!$AA:$AA,'BAZA DANYCH'!$U:$U,F$199,'BAZA DANYCH'!$K:$K,$C388,'BAZA DANYCH'!$A:$A,$A388,'BAZA DANYCH'!$F:$F,STATYSTYKI!$B388)</f>
        <v>16</v>
      </c>
      <c r="G388" s="86">
        <f>SUMIFS('BAZA DANYCH'!$AA:$AA,'BAZA DANYCH'!$U:$U,G$199,'BAZA DANYCH'!$K:$K,$C388,'BAZA DANYCH'!$A:$A,$A388,'BAZA DANYCH'!$F:$F,STATYSTYKI!$B388)</f>
        <v>8</v>
      </c>
      <c r="H388" s="86">
        <f>SUMIFS('BAZA DANYCH'!$AA:$AA,'BAZA DANYCH'!$U:$U,H$199,'BAZA DANYCH'!$K:$K,$C388,'BAZA DANYCH'!$A:$A,$A388,'BAZA DANYCH'!$F:$F,STATYSTYKI!$B388)</f>
        <v>20</v>
      </c>
      <c r="I388" s="86">
        <f>SUMIFS('BAZA DANYCH'!$AA:$AA,'BAZA DANYCH'!$U:$U,I$199,'BAZA DANYCH'!$K:$K,$C388,'BAZA DANYCH'!$A:$A,$A388,'BAZA DANYCH'!$F:$F,STATYSTYKI!$B388)</f>
        <v>58</v>
      </c>
      <c r="J388" s="86">
        <f>SUMIFS('BAZA DANYCH'!$AA:$AA,'BAZA DANYCH'!$U:$U,J$199,'BAZA DANYCH'!$K:$K,$C388,'BAZA DANYCH'!$A:$A,$A388,'BAZA DANYCH'!$F:$F,STATYSTYKI!$B388)</f>
        <v>28</v>
      </c>
      <c r="K388" s="86">
        <f>SUMIFS('BAZA DANYCH'!$AA:$AA,'BAZA DANYCH'!$U:$U,K$199,'BAZA DANYCH'!$K:$K,$C388,'BAZA DANYCH'!$A:$A,$A388,'BAZA DANYCH'!$F:$F,STATYSTYKI!$B388)</f>
        <v>54</v>
      </c>
      <c r="L388" s="86">
        <f>SUMIFS('BAZA DANYCH'!$AA:$AA,'BAZA DANYCH'!$U:$U,L$199,'BAZA DANYCH'!$K:$K,$C388,'BAZA DANYCH'!$A:$A,$A388,'BAZA DANYCH'!$F:$F,STATYSTYKI!$B388)</f>
        <v>30</v>
      </c>
      <c r="O388" s="107"/>
      <c r="P388" s="207"/>
      <c r="Q388" s="228"/>
      <c r="R388" s="207"/>
      <c r="S388" s="207"/>
      <c r="T388" s="107"/>
      <c r="U388" s="107"/>
      <c r="V388" s="107"/>
      <c r="W388" s="107"/>
      <c r="X388" s="229"/>
      <c r="Y388" s="229"/>
      <c r="Z388" s="229"/>
      <c r="AA388" s="229"/>
      <c r="AB388" s="229"/>
      <c r="AC388" s="229"/>
      <c r="AD388" s="107"/>
    </row>
    <row r="389" spans="1:30" ht="15" x14ac:dyDescent="0.25">
      <c r="A389" s="28" t="s">
        <v>364</v>
      </c>
      <c r="B389" s="51" t="s">
        <v>365</v>
      </c>
      <c r="C389" s="51" t="s">
        <v>188</v>
      </c>
      <c r="D389" s="238">
        <f t="shared" si="30"/>
        <v>152</v>
      </c>
      <c r="E389" s="86">
        <f>SUMIFS('BAZA DANYCH'!$AA:$AA,'BAZA DANYCH'!$U:$U,E$199,'BAZA DANYCH'!$K:$K,$C389,'BAZA DANYCH'!$A:$A,$A389,'BAZA DANYCH'!$F:$F,STATYSTYKI!$B389)</f>
        <v>28</v>
      </c>
      <c r="F389" s="86">
        <f>SUMIFS('BAZA DANYCH'!$AA:$AA,'BAZA DANYCH'!$U:$U,F$199,'BAZA DANYCH'!$K:$K,$C389,'BAZA DANYCH'!$A:$A,$A389,'BAZA DANYCH'!$F:$F,STATYSTYKI!$B389)</f>
        <v>6</v>
      </c>
      <c r="G389" s="86">
        <f>SUMIFS('BAZA DANYCH'!$AA:$AA,'BAZA DANYCH'!$U:$U,G$199,'BAZA DANYCH'!$K:$K,$C389,'BAZA DANYCH'!$A:$A,$A389,'BAZA DANYCH'!$F:$F,STATYSTYKI!$B389)</f>
        <v>6</v>
      </c>
      <c r="H389" s="86">
        <f>SUMIFS('BAZA DANYCH'!$AA:$AA,'BAZA DANYCH'!$U:$U,H$199,'BAZA DANYCH'!$K:$K,$C389,'BAZA DANYCH'!$A:$A,$A389,'BAZA DANYCH'!$F:$F,STATYSTYKI!$B389)</f>
        <v>34</v>
      </c>
      <c r="I389" s="86">
        <f>SUMIFS('BAZA DANYCH'!$AA:$AA,'BAZA DANYCH'!$U:$U,I$199,'BAZA DANYCH'!$K:$K,$C389,'BAZA DANYCH'!$A:$A,$A389,'BAZA DANYCH'!$F:$F,STATYSTYKI!$B389)</f>
        <v>78</v>
      </c>
      <c r="J389" s="86">
        <f>SUMIFS('BAZA DANYCH'!$AA:$AA,'BAZA DANYCH'!$U:$U,J$199,'BAZA DANYCH'!$K:$K,$C389,'BAZA DANYCH'!$A:$A,$A389,'BAZA DANYCH'!$F:$F,STATYSTYKI!$B389)</f>
        <v>0</v>
      </c>
      <c r="K389" s="86">
        <f>SUMIFS('BAZA DANYCH'!$AA:$AA,'BAZA DANYCH'!$U:$U,K$199,'BAZA DANYCH'!$K:$K,$C389,'BAZA DANYCH'!$A:$A,$A389,'BAZA DANYCH'!$F:$F,STATYSTYKI!$B389)</f>
        <v>0</v>
      </c>
      <c r="L389" s="86">
        <f>SUMIFS('BAZA DANYCH'!$AA:$AA,'BAZA DANYCH'!$U:$U,L$199,'BAZA DANYCH'!$K:$K,$C389,'BAZA DANYCH'!$A:$A,$A389,'BAZA DANYCH'!$F:$F,STATYSTYKI!$B389)</f>
        <v>0</v>
      </c>
      <c r="O389" s="107"/>
      <c r="P389" s="207"/>
      <c r="Q389" s="228"/>
      <c r="R389" s="207"/>
      <c r="S389" s="207"/>
      <c r="T389" s="107"/>
      <c r="U389" s="107"/>
      <c r="V389" s="107"/>
      <c r="W389" s="107"/>
      <c r="X389" s="229"/>
      <c r="Y389" s="229"/>
      <c r="Z389" s="229"/>
      <c r="AA389" s="229"/>
      <c r="AB389" s="229"/>
      <c r="AC389" s="229"/>
      <c r="AD389" s="107"/>
    </row>
    <row r="390" spans="1:30" ht="15" x14ac:dyDescent="0.25">
      <c r="A390" s="28" t="s">
        <v>364</v>
      </c>
      <c r="B390" s="51" t="s">
        <v>365</v>
      </c>
      <c r="C390" s="254" t="s">
        <v>158</v>
      </c>
      <c r="D390" s="238">
        <f t="shared" si="30"/>
        <v>0</v>
      </c>
      <c r="E390" s="86">
        <f>SUMIFS('BAZA DANYCH'!$AA:$AA,'BAZA DANYCH'!$U:$U,E$199,'BAZA DANYCH'!$K:$K,$C390,'BAZA DANYCH'!$A:$A,$A390,'BAZA DANYCH'!$F:$F,STATYSTYKI!$B390)</f>
        <v>0</v>
      </c>
      <c r="F390" s="86">
        <f>SUMIFS('BAZA DANYCH'!$AA:$AA,'BAZA DANYCH'!$U:$U,F$199,'BAZA DANYCH'!$K:$K,$C390,'BAZA DANYCH'!$A:$A,$A390,'BAZA DANYCH'!$F:$F,STATYSTYKI!$B390)</f>
        <v>0</v>
      </c>
      <c r="G390" s="86">
        <f>SUMIFS('BAZA DANYCH'!$AA:$AA,'BAZA DANYCH'!$U:$U,G$199,'BAZA DANYCH'!$K:$K,$C390,'BAZA DANYCH'!$A:$A,$A390,'BAZA DANYCH'!$F:$F,STATYSTYKI!$B390)</f>
        <v>0</v>
      </c>
      <c r="H390" s="86">
        <f>SUMIFS('BAZA DANYCH'!$AA:$AA,'BAZA DANYCH'!$U:$U,H$199,'BAZA DANYCH'!$K:$K,$C390,'BAZA DANYCH'!$A:$A,$A390,'BAZA DANYCH'!$F:$F,STATYSTYKI!$B390)</f>
        <v>0</v>
      </c>
      <c r="I390" s="86">
        <f>SUMIFS('BAZA DANYCH'!$AA:$AA,'BAZA DANYCH'!$U:$U,I$199,'BAZA DANYCH'!$K:$K,$C390,'BAZA DANYCH'!$A:$A,$A390,'BAZA DANYCH'!$F:$F,STATYSTYKI!$B390)</f>
        <v>0</v>
      </c>
      <c r="J390" s="86">
        <f>SUMIFS('BAZA DANYCH'!$AA:$AA,'BAZA DANYCH'!$U:$U,J$199,'BAZA DANYCH'!$K:$K,$C390,'BAZA DANYCH'!$A:$A,$A390,'BAZA DANYCH'!$F:$F,STATYSTYKI!$B390)</f>
        <v>0</v>
      </c>
      <c r="K390" s="86">
        <f>SUMIFS('BAZA DANYCH'!$AA:$AA,'BAZA DANYCH'!$U:$U,K$199,'BAZA DANYCH'!$K:$K,$C390,'BAZA DANYCH'!$A:$A,$A390,'BAZA DANYCH'!$F:$F,STATYSTYKI!$B390)</f>
        <v>0</v>
      </c>
      <c r="L390" s="86">
        <f>SUMIFS('BAZA DANYCH'!$AA:$AA,'BAZA DANYCH'!$U:$U,L$199,'BAZA DANYCH'!$K:$K,$C390,'BAZA DANYCH'!$A:$A,$A390,'BAZA DANYCH'!$F:$F,STATYSTYKI!$B390)</f>
        <v>0</v>
      </c>
      <c r="O390" s="107"/>
      <c r="P390" s="207"/>
      <c r="Q390" s="228"/>
      <c r="R390" s="207"/>
      <c r="S390" s="207"/>
      <c r="T390" s="107"/>
      <c r="U390" s="107"/>
      <c r="V390" s="107"/>
      <c r="W390" s="107"/>
      <c r="X390" s="229"/>
      <c r="Y390" s="229"/>
      <c r="Z390" s="229"/>
      <c r="AA390" s="229"/>
      <c r="AB390" s="229"/>
      <c r="AC390" s="229"/>
      <c r="AD390" s="107"/>
    </row>
    <row r="391" spans="1:30" ht="15" x14ac:dyDescent="0.25">
      <c r="A391" s="28" t="s">
        <v>364</v>
      </c>
      <c r="B391" s="51" t="s">
        <v>365</v>
      </c>
      <c r="C391" s="255" t="s">
        <v>123</v>
      </c>
      <c r="D391" s="238">
        <f t="shared" si="30"/>
        <v>0</v>
      </c>
      <c r="E391" s="86">
        <f>SUMIFS('BAZA DANYCH'!$AA:$AA,'BAZA DANYCH'!$U:$U,E$199,'BAZA DANYCH'!$K:$K,$C391,'BAZA DANYCH'!$A:$A,$A391,'BAZA DANYCH'!$F:$F,STATYSTYKI!$B391)</f>
        <v>0</v>
      </c>
      <c r="F391" s="86">
        <f>SUMIFS('BAZA DANYCH'!$AA:$AA,'BAZA DANYCH'!$U:$U,F$199,'BAZA DANYCH'!$K:$K,$C391,'BAZA DANYCH'!$A:$A,$A391,'BAZA DANYCH'!$F:$F,STATYSTYKI!$B391)</f>
        <v>0</v>
      </c>
      <c r="G391" s="86">
        <f>SUMIFS('BAZA DANYCH'!$AA:$AA,'BAZA DANYCH'!$U:$U,G$199,'BAZA DANYCH'!$K:$K,$C391,'BAZA DANYCH'!$A:$A,$A391,'BAZA DANYCH'!$F:$F,STATYSTYKI!$B391)</f>
        <v>0</v>
      </c>
      <c r="H391" s="86">
        <f>SUMIFS('BAZA DANYCH'!$AA:$AA,'BAZA DANYCH'!$U:$U,H$199,'BAZA DANYCH'!$K:$K,$C391,'BAZA DANYCH'!$A:$A,$A391,'BAZA DANYCH'!$F:$F,STATYSTYKI!$B391)</f>
        <v>0</v>
      </c>
      <c r="I391" s="86">
        <f>SUMIFS('BAZA DANYCH'!$AA:$AA,'BAZA DANYCH'!$U:$U,I$199,'BAZA DANYCH'!$K:$K,$C391,'BAZA DANYCH'!$A:$A,$A391,'BAZA DANYCH'!$F:$F,STATYSTYKI!$B391)</f>
        <v>0</v>
      </c>
      <c r="J391" s="86">
        <f>SUMIFS('BAZA DANYCH'!$AA:$AA,'BAZA DANYCH'!$U:$U,J$199,'BAZA DANYCH'!$K:$K,$C391,'BAZA DANYCH'!$A:$A,$A391,'BAZA DANYCH'!$F:$F,STATYSTYKI!$B391)</f>
        <v>0</v>
      </c>
      <c r="K391" s="86">
        <f>SUMIFS('BAZA DANYCH'!$AA:$AA,'BAZA DANYCH'!$U:$U,K$199,'BAZA DANYCH'!$K:$K,$C391,'BAZA DANYCH'!$A:$A,$A391,'BAZA DANYCH'!$F:$F,STATYSTYKI!$B391)</f>
        <v>0</v>
      </c>
      <c r="L391" s="86">
        <f>SUMIFS('BAZA DANYCH'!$AA:$AA,'BAZA DANYCH'!$U:$U,L$199,'BAZA DANYCH'!$K:$K,$C391,'BAZA DANYCH'!$A:$A,$A391,'BAZA DANYCH'!$F:$F,STATYSTYKI!$B391)</f>
        <v>0</v>
      </c>
      <c r="O391" s="107"/>
      <c r="P391" s="207"/>
      <c r="Q391" s="228"/>
      <c r="R391" s="207"/>
      <c r="S391" s="207"/>
      <c r="T391" s="107"/>
      <c r="U391" s="107"/>
      <c r="V391" s="107"/>
      <c r="W391" s="107"/>
      <c r="X391" s="229"/>
      <c r="Y391" s="229"/>
      <c r="Z391" s="229"/>
      <c r="AA391" s="229"/>
      <c r="AB391" s="229"/>
      <c r="AC391" s="229"/>
      <c r="AD391" s="107"/>
    </row>
    <row r="392" spans="1:30" ht="15" x14ac:dyDescent="0.25">
      <c r="A392" s="28" t="s">
        <v>364</v>
      </c>
      <c r="B392" s="51" t="s">
        <v>365</v>
      </c>
      <c r="C392" s="51" t="s">
        <v>368</v>
      </c>
      <c r="D392" s="238">
        <f t="shared" si="30"/>
        <v>56</v>
      </c>
      <c r="E392" s="86">
        <f>SUMIFS('BAZA DANYCH'!$AA:$AA,'BAZA DANYCH'!$U:$U,E$199,'BAZA DANYCH'!$K:$K,$C392,'BAZA DANYCH'!$A:$A,$A392,'BAZA DANYCH'!$F:$F,STATYSTYKI!$B392)</f>
        <v>0</v>
      </c>
      <c r="F392" s="86">
        <f>SUMIFS('BAZA DANYCH'!$AA:$AA,'BAZA DANYCH'!$U:$U,F$199,'BAZA DANYCH'!$K:$K,$C392,'BAZA DANYCH'!$A:$A,$A392,'BAZA DANYCH'!$F:$F,STATYSTYKI!$B392)</f>
        <v>0</v>
      </c>
      <c r="G392" s="86">
        <f>SUMIFS('BAZA DANYCH'!$AA:$AA,'BAZA DANYCH'!$U:$U,G$199,'BAZA DANYCH'!$K:$K,$C392,'BAZA DANYCH'!$A:$A,$A392,'BAZA DANYCH'!$F:$F,STATYSTYKI!$B392)</f>
        <v>0</v>
      </c>
      <c r="H392" s="86">
        <f>SUMIFS('BAZA DANYCH'!$AA:$AA,'BAZA DANYCH'!$U:$U,H$199,'BAZA DANYCH'!$K:$K,$C392,'BAZA DANYCH'!$A:$A,$A392,'BAZA DANYCH'!$F:$F,STATYSTYKI!$B392)</f>
        <v>28</v>
      </c>
      <c r="I392" s="86">
        <f>SUMIFS('BAZA DANYCH'!$AA:$AA,'BAZA DANYCH'!$U:$U,I$199,'BAZA DANYCH'!$K:$K,$C392,'BAZA DANYCH'!$A:$A,$A392,'BAZA DANYCH'!$F:$F,STATYSTYKI!$B392)</f>
        <v>0</v>
      </c>
      <c r="J392" s="86">
        <f>SUMIFS('BAZA DANYCH'!$AA:$AA,'BAZA DANYCH'!$U:$U,J$199,'BAZA DANYCH'!$K:$K,$C392,'BAZA DANYCH'!$A:$A,$A392,'BAZA DANYCH'!$F:$F,STATYSTYKI!$B392)</f>
        <v>0</v>
      </c>
      <c r="K392" s="86">
        <f>SUMIFS('BAZA DANYCH'!$AA:$AA,'BAZA DANYCH'!$U:$U,K$199,'BAZA DANYCH'!$K:$K,$C392,'BAZA DANYCH'!$A:$A,$A392,'BAZA DANYCH'!$F:$F,STATYSTYKI!$B392)</f>
        <v>0</v>
      </c>
      <c r="L392" s="86">
        <f>SUMIFS('BAZA DANYCH'!$AA:$AA,'BAZA DANYCH'!$U:$U,L$199,'BAZA DANYCH'!$K:$K,$C392,'BAZA DANYCH'!$A:$A,$A392,'BAZA DANYCH'!$F:$F,STATYSTYKI!$B392)</f>
        <v>28</v>
      </c>
      <c r="O392" s="107"/>
      <c r="P392" s="207"/>
      <c r="Q392" s="228"/>
      <c r="R392" s="207"/>
      <c r="S392" s="207"/>
      <c r="T392" s="107"/>
      <c r="U392" s="107"/>
      <c r="V392" s="107"/>
      <c r="W392" s="107"/>
      <c r="X392" s="229"/>
      <c r="Y392" s="229"/>
      <c r="Z392" s="229"/>
      <c r="AA392" s="229"/>
      <c r="AB392" s="229"/>
      <c r="AC392" s="229"/>
      <c r="AD392" s="107"/>
    </row>
    <row r="393" spans="1:30" ht="15" x14ac:dyDescent="0.25">
      <c r="A393" s="28" t="s">
        <v>364</v>
      </c>
      <c r="B393" s="51" t="s">
        <v>365</v>
      </c>
      <c r="C393" s="49" t="s">
        <v>369</v>
      </c>
      <c r="D393" s="238">
        <f t="shared" ref="D393:D400" si="31">SUM(E393:H393,I393:L393,)</f>
        <v>56</v>
      </c>
      <c r="E393" s="86">
        <f>SUMIFS('BAZA DANYCH'!$AA:$AA,'BAZA DANYCH'!$U:$U,E$199,'BAZA DANYCH'!$K:$K,$C393,'BAZA DANYCH'!$A:$A,$A393,'BAZA DANYCH'!$F:$F,STATYSTYKI!$B393)</f>
        <v>0</v>
      </c>
      <c r="F393" s="86">
        <f>SUMIFS('BAZA DANYCH'!$AA:$AA,'BAZA DANYCH'!$U:$U,F$199,'BAZA DANYCH'!$K:$K,$C393,'BAZA DANYCH'!$A:$A,$A393,'BAZA DANYCH'!$F:$F,STATYSTYKI!$B393)</f>
        <v>0</v>
      </c>
      <c r="G393" s="86">
        <f>SUMIFS('BAZA DANYCH'!$AA:$AA,'BAZA DANYCH'!$U:$U,G$199,'BAZA DANYCH'!$K:$K,$C393,'BAZA DANYCH'!$A:$A,$A393,'BAZA DANYCH'!$F:$F,STATYSTYKI!$B393)</f>
        <v>0</v>
      </c>
      <c r="H393" s="86">
        <f>SUMIFS('BAZA DANYCH'!$AA:$AA,'BAZA DANYCH'!$U:$U,H$199,'BAZA DANYCH'!$K:$K,$C393,'BAZA DANYCH'!$A:$A,$A393,'BAZA DANYCH'!$F:$F,STATYSTYKI!$B393)</f>
        <v>6</v>
      </c>
      <c r="I393" s="86">
        <f>SUMIFS('BAZA DANYCH'!$AA:$AA,'BAZA DANYCH'!$U:$U,I$199,'BAZA DANYCH'!$K:$K,$C393,'BAZA DANYCH'!$A:$A,$A393,'BAZA DANYCH'!$F:$F,STATYSTYKI!$B393)</f>
        <v>0</v>
      </c>
      <c r="J393" s="86">
        <f>SUMIFS('BAZA DANYCH'!$AA:$AA,'BAZA DANYCH'!$U:$U,J$199,'BAZA DANYCH'!$K:$K,$C393,'BAZA DANYCH'!$A:$A,$A393,'BAZA DANYCH'!$F:$F,STATYSTYKI!$B393)</f>
        <v>0</v>
      </c>
      <c r="K393" s="86">
        <f>SUMIFS('BAZA DANYCH'!$AA:$AA,'BAZA DANYCH'!$U:$U,K$199,'BAZA DANYCH'!$K:$K,$C393,'BAZA DANYCH'!$A:$A,$A393,'BAZA DANYCH'!$F:$F,STATYSTYKI!$B393)</f>
        <v>50</v>
      </c>
      <c r="L393" s="86">
        <f>SUMIFS('BAZA DANYCH'!$AA:$AA,'BAZA DANYCH'!$U:$U,L$199,'BAZA DANYCH'!$K:$K,$C393,'BAZA DANYCH'!$A:$A,$A393,'BAZA DANYCH'!$F:$F,STATYSTYKI!$B393)</f>
        <v>0</v>
      </c>
      <c r="O393" s="107"/>
      <c r="P393" s="207"/>
      <c r="Q393" s="228"/>
      <c r="R393" s="207"/>
      <c r="S393" s="207"/>
      <c r="T393" s="107"/>
      <c r="U393" s="107"/>
      <c r="V393" s="107"/>
      <c r="W393" s="107"/>
      <c r="X393" s="229"/>
      <c r="Y393" s="229"/>
      <c r="Z393" s="229"/>
      <c r="AA393" s="229"/>
      <c r="AB393" s="229"/>
      <c r="AC393" s="229"/>
      <c r="AD393" s="107"/>
    </row>
    <row r="394" spans="1:30" ht="15" x14ac:dyDescent="0.25">
      <c r="A394" s="28" t="s">
        <v>364</v>
      </c>
      <c r="B394" s="51" t="s">
        <v>365</v>
      </c>
      <c r="C394" s="51" t="s">
        <v>370</v>
      </c>
      <c r="D394" s="238">
        <f t="shared" si="31"/>
        <v>6</v>
      </c>
      <c r="E394" s="86">
        <f>SUMIFS('BAZA DANYCH'!$AA:$AA,'BAZA DANYCH'!$U:$U,E$199,'BAZA DANYCH'!$K:$K,$C394,'BAZA DANYCH'!$A:$A,$A394,'BAZA DANYCH'!$F:$F,STATYSTYKI!$B394)</f>
        <v>0</v>
      </c>
      <c r="F394" s="86">
        <f>SUMIFS('BAZA DANYCH'!$AA:$AA,'BAZA DANYCH'!$U:$U,F$199,'BAZA DANYCH'!$K:$K,$C394,'BAZA DANYCH'!$A:$A,$A394,'BAZA DANYCH'!$F:$F,STATYSTYKI!$B394)</f>
        <v>0</v>
      </c>
      <c r="G394" s="86">
        <f>SUMIFS('BAZA DANYCH'!$AA:$AA,'BAZA DANYCH'!$U:$U,G$199,'BAZA DANYCH'!$K:$K,$C394,'BAZA DANYCH'!$A:$A,$A394,'BAZA DANYCH'!$F:$F,STATYSTYKI!$B394)</f>
        <v>0</v>
      </c>
      <c r="H394" s="86">
        <f>SUMIFS('BAZA DANYCH'!$AA:$AA,'BAZA DANYCH'!$U:$U,H$199,'BAZA DANYCH'!$K:$K,$C394,'BAZA DANYCH'!$A:$A,$A394,'BAZA DANYCH'!$F:$F,STATYSTYKI!$B394)</f>
        <v>0</v>
      </c>
      <c r="I394" s="86">
        <f>SUMIFS('BAZA DANYCH'!$AA:$AA,'BAZA DANYCH'!$U:$U,I$199,'BAZA DANYCH'!$K:$K,$C394,'BAZA DANYCH'!$A:$A,$A394,'BAZA DANYCH'!$F:$F,STATYSTYKI!$B394)</f>
        <v>6</v>
      </c>
      <c r="J394" s="86">
        <f>SUMIFS('BAZA DANYCH'!$AA:$AA,'BAZA DANYCH'!$U:$U,J$199,'BAZA DANYCH'!$K:$K,$C394,'BAZA DANYCH'!$A:$A,$A394,'BAZA DANYCH'!$F:$F,STATYSTYKI!$B394)</f>
        <v>0</v>
      </c>
      <c r="K394" s="86">
        <f>SUMIFS('BAZA DANYCH'!$AA:$AA,'BAZA DANYCH'!$U:$U,K$199,'BAZA DANYCH'!$K:$K,$C394,'BAZA DANYCH'!$A:$A,$A394,'BAZA DANYCH'!$F:$F,STATYSTYKI!$B394)</f>
        <v>0</v>
      </c>
      <c r="L394" s="86">
        <f>SUMIFS('BAZA DANYCH'!$AA:$AA,'BAZA DANYCH'!$U:$U,L$199,'BAZA DANYCH'!$K:$K,$C394,'BAZA DANYCH'!$A:$A,$A394,'BAZA DANYCH'!$F:$F,STATYSTYKI!$B394)</f>
        <v>0</v>
      </c>
      <c r="O394" s="107"/>
      <c r="P394" s="207"/>
      <c r="Q394" s="228"/>
      <c r="R394" s="207"/>
      <c r="S394" s="207"/>
      <c r="T394" s="107"/>
      <c r="U394" s="107"/>
      <c r="V394" s="107"/>
      <c r="W394" s="107"/>
      <c r="X394" s="229"/>
      <c r="Y394" s="229"/>
      <c r="Z394" s="229"/>
      <c r="AA394" s="229"/>
      <c r="AB394" s="229"/>
      <c r="AC394" s="229"/>
      <c r="AD394" s="107"/>
    </row>
    <row r="395" spans="1:30" ht="15" x14ac:dyDescent="0.25">
      <c r="A395" s="28" t="s">
        <v>364</v>
      </c>
      <c r="B395" s="51" t="s">
        <v>365</v>
      </c>
      <c r="C395" s="253" t="s">
        <v>327</v>
      </c>
      <c r="D395" s="238">
        <f t="shared" si="31"/>
        <v>28</v>
      </c>
      <c r="E395" s="86">
        <f>SUMIFS('BAZA DANYCH'!$AA:$AA,'BAZA DANYCH'!$U:$U,E$199,'BAZA DANYCH'!$K:$K,$C395,'BAZA DANYCH'!$A:$A,$A395,'BAZA DANYCH'!$F:$F,STATYSTYKI!$B395)</f>
        <v>0</v>
      </c>
      <c r="F395" s="86">
        <f>SUMIFS('BAZA DANYCH'!$AA:$AA,'BAZA DANYCH'!$U:$U,F$199,'BAZA DANYCH'!$K:$K,$C395,'BAZA DANYCH'!$A:$A,$A395,'BAZA DANYCH'!$F:$F,STATYSTYKI!$B395)</f>
        <v>0</v>
      </c>
      <c r="G395" s="86">
        <f>SUMIFS('BAZA DANYCH'!$AA:$AA,'BAZA DANYCH'!$U:$U,G$199,'BAZA DANYCH'!$K:$K,$C395,'BAZA DANYCH'!$A:$A,$A395,'BAZA DANYCH'!$F:$F,STATYSTYKI!$B395)</f>
        <v>0</v>
      </c>
      <c r="H395" s="86">
        <f>SUMIFS('BAZA DANYCH'!$AA:$AA,'BAZA DANYCH'!$U:$U,H$199,'BAZA DANYCH'!$K:$K,$C395,'BAZA DANYCH'!$A:$A,$A395,'BAZA DANYCH'!$F:$F,STATYSTYKI!$B395)</f>
        <v>0</v>
      </c>
      <c r="I395" s="86">
        <f>SUMIFS('BAZA DANYCH'!$AA:$AA,'BAZA DANYCH'!$U:$U,I$199,'BAZA DANYCH'!$K:$K,$C395,'BAZA DANYCH'!$A:$A,$A395,'BAZA DANYCH'!$F:$F,STATYSTYKI!$B395)</f>
        <v>0</v>
      </c>
      <c r="J395" s="86">
        <f>SUMIFS('BAZA DANYCH'!$AA:$AA,'BAZA DANYCH'!$U:$U,J$199,'BAZA DANYCH'!$K:$K,$C395,'BAZA DANYCH'!$A:$A,$A395,'BAZA DANYCH'!$F:$F,STATYSTYKI!$B395)</f>
        <v>28</v>
      </c>
      <c r="K395" s="86">
        <f>SUMIFS('BAZA DANYCH'!$AA:$AA,'BAZA DANYCH'!$U:$U,K$199,'BAZA DANYCH'!$K:$K,$C395,'BAZA DANYCH'!$A:$A,$A395,'BAZA DANYCH'!$F:$F,STATYSTYKI!$B395)</f>
        <v>0</v>
      </c>
      <c r="L395" s="86">
        <f>SUMIFS('BAZA DANYCH'!$AA:$AA,'BAZA DANYCH'!$U:$U,L$199,'BAZA DANYCH'!$K:$K,$C395,'BAZA DANYCH'!$A:$A,$A395,'BAZA DANYCH'!$F:$F,STATYSTYKI!$B395)</f>
        <v>0</v>
      </c>
      <c r="O395" s="107"/>
      <c r="P395" s="207"/>
      <c r="Q395" s="228"/>
      <c r="R395" s="207"/>
      <c r="S395" s="207"/>
      <c r="T395" s="107"/>
      <c r="U395" s="107"/>
      <c r="V395" s="107"/>
      <c r="W395" s="107"/>
      <c r="X395" s="229"/>
      <c r="Y395" s="229"/>
      <c r="Z395" s="229"/>
      <c r="AA395" s="229"/>
      <c r="AB395" s="229"/>
      <c r="AC395" s="229"/>
      <c r="AD395" s="107"/>
    </row>
    <row r="396" spans="1:30" ht="15" x14ac:dyDescent="0.25">
      <c r="A396" s="28" t="s">
        <v>364</v>
      </c>
      <c r="B396" s="51" t="s">
        <v>365</v>
      </c>
      <c r="C396" s="51" t="s">
        <v>371</v>
      </c>
      <c r="D396" s="238">
        <f t="shared" si="31"/>
        <v>78</v>
      </c>
      <c r="E396" s="86">
        <f>SUMIFS('BAZA DANYCH'!$AA:$AA,'BAZA DANYCH'!$U:$U,E$199,'BAZA DANYCH'!$K:$K,$C396,'BAZA DANYCH'!$A:$A,$A396,'BAZA DANYCH'!$F:$F,STATYSTYKI!$B396)</f>
        <v>0</v>
      </c>
      <c r="F396" s="86">
        <f>SUMIFS('BAZA DANYCH'!$AA:$AA,'BAZA DANYCH'!$U:$U,F$199,'BAZA DANYCH'!$K:$K,$C396,'BAZA DANYCH'!$A:$A,$A396,'BAZA DANYCH'!$F:$F,STATYSTYKI!$B396)</f>
        <v>0</v>
      </c>
      <c r="G396" s="86">
        <f>SUMIFS('BAZA DANYCH'!$AA:$AA,'BAZA DANYCH'!$U:$U,G$199,'BAZA DANYCH'!$K:$K,$C396,'BAZA DANYCH'!$A:$A,$A396,'BAZA DANYCH'!$F:$F,STATYSTYKI!$B396)</f>
        <v>0</v>
      </c>
      <c r="H396" s="86">
        <f>SUMIFS('BAZA DANYCH'!$AA:$AA,'BAZA DANYCH'!$U:$U,H$199,'BAZA DANYCH'!$K:$K,$C396,'BAZA DANYCH'!$A:$A,$A396,'BAZA DANYCH'!$F:$F,STATYSTYKI!$B396)</f>
        <v>0</v>
      </c>
      <c r="I396" s="86">
        <f>SUMIFS('BAZA DANYCH'!$AA:$AA,'BAZA DANYCH'!$U:$U,I$199,'BAZA DANYCH'!$K:$K,$C396,'BAZA DANYCH'!$A:$A,$A396,'BAZA DANYCH'!$F:$F,STATYSTYKI!$B396)</f>
        <v>0</v>
      </c>
      <c r="J396" s="86">
        <f>SUMIFS('BAZA DANYCH'!$AA:$AA,'BAZA DANYCH'!$U:$U,J$199,'BAZA DANYCH'!$K:$K,$C396,'BAZA DANYCH'!$A:$A,$A396,'BAZA DANYCH'!$F:$F,STATYSTYKI!$B396)</f>
        <v>0</v>
      </c>
      <c r="K396" s="86">
        <f>SUMIFS('BAZA DANYCH'!$AA:$AA,'BAZA DANYCH'!$U:$U,K$199,'BAZA DANYCH'!$K:$K,$C396,'BAZA DANYCH'!$A:$A,$A396,'BAZA DANYCH'!$F:$F,STATYSTYKI!$B396)</f>
        <v>78</v>
      </c>
      <c r="L396" s="86">
        <f>SUMIFS('BAZA DANYCH'!$AA:$AA,'BAZA DANYCH'!$U:$U,L$199,'BAZA DANYCH'!$K:$K,$C396,'BAZA DANYCH'!$A:$A,$A396,'BAZA DANYCH'!$F:$F,STATYSTYKI!$B396)</f>
        <v>0</v>
      </c>
      <c r="O396" s="107"/>
      <c r="P396" s="207"/>
      <c r="Q396" s="228"/>
      <c r="R396" s="207"/>
      <c r="S396" s="207"/>
      <c r="T396" s="107"/>
      <c r="U396" s="107"/>
      <c r="V396" s="107"/>
      <c r="W396" s="107"/>
      <c r="X396" s="229"/>
      <c r="Y396" s="229"/>
      <c r="Z396" s="229"/>
      <c r="AA396" s="229"/>
      <c r="AB396" s="229"/>
      <c r="AC396" s="229"/>
      <c r="AD396" s="107"/>
    </row>
    <row r="397" spans="1:30" ht="15" x14ac:dyDescent="0.25">
      <c r="A397" s="28" t="s">
        <v>372</v>
      </c>
      <c r="B397" s="51" t="s">
        <v>373</v>
      </c>
      <c r="C397" s="254" t="s">
        <v>180</v>
      </c>
      <c r="D397" s="238">
        <f t="shared" si="31"/>
        <v>20</v>
      </c>
      <c r="E397" s="86">
        <f>SUMIFS('BAZA DANYCH'!$AA:$AA,'BAZA DANYCH'!$U:$U,E$199,'BAZA DANYCH'!$K:$K,$C397,'BAZA DANYCH'!$A:$A,$A397,'BAZA DANYCH'!$F:$F,STATYSTYKI!$B397)</f>
        <v>0</v>
      </c>
      <c r="F397" s="86">
        <f>SUMIFS('BAZA DANYCH'!$AA:$AA,'BAZA DANYCH'!$U:$U,F$199,'BAZA DANYCH'!$K:$K,$C397,'BAZA DANYCH'!$A:$A,$A397,'BAZA DANYCH'!$F:$F,STATYSTYKI!$B397)</f>
        <v>10</v>
      </c>
      <c r="G397" s="86">
        <f>SUMIFS('BAZA DANYCH'!$AA:$AA,'BAZA DANYCH'!$U:$U,G$199,'BAZA DANYCH'!$K:$K,$C397,'BAZA DANYCH'!$A:$A,$A397,'BAZA DANYCH'!$F:$F,STATYSTYKI!$B397)</f>
        <v>0</v>
      </c>
      <c r="H397" s="86">
        <f>SUMIFS('BAZA DANYCH'!$AA:$AA,'BAZA DANYCH'!$U:$U,H$199,'BAZA DANYCH'!$K:$K,$C397,'BAZA DANYCH'!$A:$A,$A397,'BAZA DANYCH'!$F:$F,STATYSTYKI!$B397)</f>
        <v>0</v>
      </c>
      <c r="I397" s="86">
        <f>SUMIFS('BAZA DANYCH'!$AA:$AA,'BAZA DANYCH'!$U:$U,I$199,'BAZA DANYCH'!$K:$K,$C397,'BAZA DANYCH'!$A:$A,$A397,'BAZA DANYCH'!$F:$F,STATYSTYKI!$B397)</f>
        <v>10</v>
      </c>
      <c r="J397" s="86">
        <f>SUMIFS('BAZA DANYCH'!$AA:$AA,'BAZA DANYCH'!$U:$U,J$199,'BAZA DANYCH'!$K:$K,$C397,'BAZA DANYCH'!$A:$A,$A397,'BAZA DANYCH'!$F:$F,STATYSTYKI!$B397)</f>
        <v>0</v>
      </c>
      <c r="K397" s="86">
        <f>SUMIFS('BAZA DANYCH'!$AA:$AA,'BAZA DANYCH'!$U:$U,K$199,'BAZA DANYCH'!$K:$K,$C397,'BAZA DANYCH'!$A:$A,$A397,'BAZA DANYCH'!$F:$F,STATYSTYKI!$B397)</f>
        <v>0</v>
      </c>
      <c r="L397" s="86">
        <f>SUMIFS('BAZA DANYCH'!$AA:$AA,'BAZA DANYCH'!$U:$U,L$199,'BAZA DANYCH'!$K:$K,$C397,'BAZA DANYCH'!$A:$A,$A397,'BAZA DANYCH'!$F:$F,STATYSTYKI!$B397)</f>
        <v>0</v>
      </c>
      <c r="O397" s="107"/>
      <c r="P397" s="207"/>
      <c r="Q397" s="228"/>
      <c r="R397" s="207"/>
      <c r="S397" s="207"/>
      <c r="T397" s="107"/>
      <c r="U397" s="107"/>
      <c r="V397" s="107"/>
      <c r="W397" s="107"/>
      <c r="X397" s="229"/>
      <c r="Y397" s="229"/>
      <c r="Z397" s="229"/>
      <c r="AA397" s="229"/>
      <c r="AB397" s="229"/>
      <c r="AC397" s="229"/>
      <c r="AD397" s="107"/>
    </row>
    <row r="398" spans="1:30" ht="15" x14ac:dyDescent="0.25">
      <c r="A398" s="28" t="s">
        <v>372</v>
      </c>
      <c r="B398" s="51" t="s">
        <v>375</v>
      </c>
      <c r="C398" s="254" t="s">
        <v>158</v>
      </c>
      <c r="D398" s="238">
        <f t="shared" si="31"/>
        <v>28</v>
      </c>
      <c r="E398" s="86">
        <f>SUMIFS('BAZA DANYCH'!$AA:$AA,'BAZA DANYCH'!$U:$U,E$199,'BAZA DANYCH'!$K:$K,$C398,'BAZA DANYCH'!$A:$A,$A398,'BAZA DANYCH'!$F:$F,STATYSTYKI!$B398)</f>
        <v>28</v>
      </c>
      <c r="F398" s="86">
        <f>SUMIFS('BAZA DANYCH'!$AA:$AA,'BAZA DANYCH'!$U:$U,F$199,'BAZA DANYCH'!$K:$K,$C398,'BAZA DANYCH'!$A:$A,$A398,'BAZA DANYCH'!$F:$F,STATYSTYKI!$B398)</f>
        <v>0</v>
      </c>
      <c r="G398" s="86">
        <f>SUMIFS('BAZA DANYCH'!$AA:$AA,'BAZA DANYCH'!$U:$U,G$199,'BAZA DANYCH'!$K:$K,$C398,'BAZA DANYCH'!$A:$A,$A398,'BAZA DANYCH'!$F:$F,STATYSTYKI!$B398)</f>
        <v>0</v>
      </c>
      <c r="H398" s="86">
        <f>SUMIFS('BAZA DANYCH'!$AA:$AA,'BAZA DANYCH'!$U:$U,H$199,'BAZA DANYCH'!$K:$K,$C398,'BAZA DANYCH'!$A:$A,$A398,'BAZA DANYCH'!$F:$F,STATYSTYKI!$B398)</f>
        <v>0</v>
      </c>
      <c r="I398" s="86">
        <f>SUMIFS('BAZA DANYCH'!$AA:$AA,'BAZA DANYCH'!$U:$U,I$199,'BAZA DANYCH'!$K:$K,$C398,'BAZA DANYCH'!$A:$A,$A398,'BAZA DANYCH'!$F:$F,STATYSTYKI!$B398)</f>
        <v>0</v>
      </c>
      <c r="J398" s="86">
        <f>SUMIFS('BAZA DANYCH'!$AA:$AA,'BAZA DANYCH'!$U:$U,J$199,'BAZA DANYCH'!$K:$K,$C398,'BAZA DANYCH'!$A:$A,$A398,'BAZA DANYCH'!$F:$F,STATYSTYKI!$B398)</f>
        <v>0</v>
      </c>
      <c r="K398" s="86">
        <f>SUMIFS('BAZA DANYCH'!$AA:$AA,'BAZA DANYCH'!$U:$U,K$199,'BAZA DANYCH'!$K:$K,$C398,'BAZA DANYCH'!$A:$A,$A398,'BAZA DANYCH'!$F:$F,STATYSTYKI!$B398)</f>
        <v>0</v>
      </c>
      <c r="L398" s="86">
        <f>SUMIFS('BAZA DANYCH'!$AA:$AA,'BAZA DANYCH'!$U:$U,L$199,'BAZA DANYCH'!$K:$K,$C398,'BAZA DANYCH'!$A:$A,$A398,'BAZA DANYCH'!$F:$F,STATYSTYKI!$B398)</f>
        <v>0</v>
      </c>
      <c r="O398" s="107"/>
      <c r="P398" s="207"/>
      <c r="Q398" s="228"/>
      <c r="R398" s="207"/>
      <c r="S398" s="207"/>
      <c r="T398" s="107"/>
      <c r="U398" s="107"/>
      <c r="V398" s="107"/>
      <c r="W398" s="107"/>
      <c r="X398" s="229"/>
      <c r="Y398" s="229"/>
      <c r="Z398" s="229"/>
      <c r="AA398" s="229"/>
      <c r="AB398" s="229"/>
      <c r="AC398" s="229"/>
      <c r="AD398" s="107"/>
    </row>
    <row r="399" spans="1:30" ht="15" x14ac:dyDescent="0.25">
      <c r="A399" s="28" t="s">
        <v>372</v>
      </c>
      <c r="B399" s="51" t="s">
        <v>375</v>
      </c>
      <c r="C399" s="254" t="s">
        <v>180</v>
      </c>
      <c r="D399" s="238">
        <f t="shared" si="31"/>
        <v>50</v>
      </c>
      <c r="E399" s="86">
        <f>SUMIFS('BAZA DANYCH'!$AA:$AA,'BAZA DANYCH'!$U:$U,E$199,'BAZA DANYCH'!$K:$K,$C399,'BAZA DANYCH'!$A:$A,$A399,'BAZA DANYCH'!$F:$F,STATYSTYKI!$B399)</f>
        <v>0</v>
      </c>
      <c r="F399" s="86">
        <f>SUMIFS('BAZA DANYCH'!$AA:$AA,'BAZA DANYCH'!$U:$U,F$199,'BAZA DANYCH'!$K:$K,$C399,'BAZA DANYCH'!$A:$A,$A399,'BAZA DANYCH'!$F:$F,STATYSTYKI!$B399)</f>
        <v>28</v>
      </c>
      <c r="G399" s="86">
        <f>SUMIFS('BAZA DANYCH'!$AA:$AA,'BAZA DANYCH'!$U:$U,G$199,'BAZA DANYCH'!$K:$K,$C399,'BAZA DANYCH'!$A:$A,$A399,'BAZA DANYCH'!$F:$F,STATYSTYKI!$B399)</f>
        <v>0</v>
      </c>
      <c r="H399" s="86">
        <f>SUMIFS('BAZA DANYCH'!$AA:$AA,'BAZA DANYCH'!$U:$U,H$199,'BAZA DANYCH'!$K:$K,$C399,'BAZA DANYCH'!$A:$A,$A399,'BAZA DANYCH'!$F:$F,STATYSTYKI!$B399)</f>
        <v>0</v>
      </c>
      <c r="I399" s="86">
        <f>SUMIFS('BAZA DANYCH'!$AA:$AA,'BAZA DANYCH'!$U:$U,I$199,'BAZA DANYCH'!$K:$K,$C399,'BAZA DANYCH'!$A:$A,$A399,'BAZA DANYCH'!$F:$F,STATYSTYKI!$B399)</f>
        <v>6</v>
      </c>
      <c r="J399" s="86">
        <f>SUMIFS('BAZA DANYCH'!$AA:$AA,'BAZA DANYCH'!$U:$U,J$199,'BAZA DANYCH'!$K:$K,$C399,'BAZA DANYCH'!$A:$A,$A399,'BAZA DANYCH'!$F:$F,STATYSTYKI!$B399)</f>
        <v>16</v>
      </c>
      <c r="K399" s="86">
        <f>SUMIFS('BAZA DANYCH'!$AA:$AA,'BAZA DANYCH'!$U:$U,K$199,'BAZA DANYCH'!$K:$K,$C399,'BAZA DANYCH'!$A:$A,$A399,'BAZA DANYCH'!$F:$F,STATYSTYKI!$B399)</f>
        <v>0</v>
      </c>
      <c r="L399" s="86">
        <f>SUMIFS('BAZA DANYCH'!$AA:$AA,'BAZA DANYCH'!$U:$U,L$199,'BAZA DANYCH'!$K:$K,$C399,'BAZA DANYCH'!$A:$A,$A399,'BAZA DANYCH'!$F:$F,STATYSTYKI!$B399)</f>
        <v>0</v>
      </c>
      <c r="O399" s="107"/>
      <c r="P399" s="207"/>
      <c r="Q399" s="228"/>
      <c r="R399" s="207"/>
      <c r="S399" s="207"/>
      <c r="T399" s="107"/>
      <c r="U399" s="107"/>
      <c r="V399" s="107"/>
      <c r="W399" s="107"/>
      <c r="X399" s="229"/>
      <c r="Y399" s="229"/>
      <c r="Z399" s="229"/>
      <c r="AA399" s="229"/>
      <c r="AB399" s="229"/>
      <c r="AC399" s="229"/>
      <c r="AD399" s="107"/>
    </row>
    <row r="400" spans="1:30" ht="15" x14ac:dyDescent="0.25">
      <c r="A400" s="28" t="s">
        <v>372</v>
      </c>
      <c r="B400" s="51" t="s">
        <v>375</v>
      </c>
      <c r="C400" s="51" t="s">
        <v>376</v>
      </c>
      <c r="D400" s="238">
        <f t="shared" si="31"/>
        <v>18</v>
      </c>
      <c r="E400" s="86">
        <f>SUMIFS('BAZA DANYCH'!$AA:$AA,'BAZA DANYCH'!$U:$U,E$199,'BAZA DANYCH'!$K:$K,$C400,'BAZA DANYCH'!$A:$A,$A400,'BAZA DANYCH'!$F:$F,STATYSTYKI!$B400)</f>
        <v>0</v>
      </c>
      <c r="F400" s="86">
        <f>SUMIFS('BAZA DANYCH'!$AA:$AA,'BAZA DANYCH'!$U:$U,F$199,'BAZA DANYCH'!$K:$K,$C400,'BAZA DANYCH'!$A:$A,$A400,'BAZA DANYCH'!$F:$F,STATYSTYKI!$B400)</f>
        <v>0</v>
      </c>
      <c r="G400" s="86">
        <f>SUMIFS('BAZA DANYCH'!$AA:$AA,'BAZA DANYCH'!$U:$U,G$199,'BAZA DANYCH'!$K:$K,$C400,'BAZA DANYCH'!$A:$A,$A400,'BAZA DANYCH'!$F:$F,STATYSTYKI!$B400)</f>
        <v>0</v>
      </c>
      <c r="H400" s="86">
        <f>SUMIFS('BAZA DANYCH'!$AA:$AA,'BAZA DANYCH'!$U:$U,H$199,'BAZA DANYCH'!$K:$K,$C400,'BAZA DANYCH'!$A:$A,$A400,'BAZA DANYCH'!$F:$F,STATYSTYKI!$B400)</f>
        <v>0</v>
      </c>
      <c r="I400" s="86">
        <f>SUMIFS('BAZA DANYCH'!$AA:$AA,'BAZA DANYCH'!$U:$U,I$199,'BAZA DANYCH'!$K:$K,$C400,'BAZA DANYCH'!$A:$A,$A400,'BAZA DANYCH'!$F:$F,STATYSTYKI!$B400)</f>
        <v>18</v>
      </c>
      <c r="J400" s="86">
        <f>SUMIFS('BAZA DANYCH'!$AA:$AA,'BAZA DANYCH'!$U:$U,J$199,'BAZA DANYCH'!$K:$K,$C400,'BAZA DANYCH'!$A:$A,$A400,'BAZA DANYCH'!$F:$F,STATYSTYKI!$B400)</f>
        <v>0</v>
      </c>
      <c r="K400" s="86">
        <f>SUMIFS('BAZA DANYCH'!$AA:$AA,'BAZA DANYCH'!$U:$U,K$199,'BAZA DANYCH'!$K:$K,$C400,'BAZA DANYCH'!$A:$A,$A400,'BAZA DANYCH'!$F:$F,STATYSTYKI!$B400)</f>
        <v>0</v>
      </c>
      <c r="L400" s="86">
        <f>SUMIFS('BAZA DANYCH'!$AA:$AA,'BAZA DANYCH'!$U:$U,L$199,'BAZA DANYCH'!$K:$K,$C400,'BAZA DANYCH'!$A:$A,$A400,'BAZA DANYCH'!$F:$F,STATYSTYKI!$B400)</f>
        <v>0</v>
      </c>
      <c r="O400" s="107"/>
      <c r="P400" s="207"/>
      <c r="Q400" s="228"/>
      <c r="R400" s="207"/>
      <c r="S400" s="207"/>
      <c r="T400" s="107"/>
      <c r="U400" s="107"/>
      <c r="V400" s="107"/>
      <c r="W400" s="107"/>
      <c r="X400" s="229"/>
      <c r="Y400" s="229"/>
      <c r="Z400" s="229"/>
      <c r="AA400" s="229"/>
      <c r="AB400" s="229"/>
      <c r="AC400" s="229"/>
      <c r="AD400" s="107"/>
    </row>
    <row r="401" spans="1:44" x14ac:dyDescent="0.2">
      <c r="A401" s="258" t="s">
        <v>138</v>
      </c>
      <c r="B401" s="258"/>
      <c r="C401" s="258"/>
      <c r="D401" s="241">
        <f t="shared" ref="D401:L401" si="32">SUM(D201:D400)</f>
        <v>11385</v>
      </c>
      <c r="E401" s="241">
        <f t="shared" si="32"/>
        <v>1390</v>
      </c>
      <c r="F401" s="241">
        <f t="shared" si="32"/>
        <v>1441</v>
      </c>
      <c r="G401" s="241">
        <f t="shared" si="32"/>
        <v>1202</v>
      </c>
      <c r="H401" s="241">
        <f t="shared" si="32"/>
        <v>896</v>
      </c>
      <c r="I401" s="241">
        <f t="shared" si="32"/>
        <v>1616</v>
      </c>
      <c r="J401" s="241">
        <f t="shared" si="32"/>
        <v>1714</v>
      </c>
      <c r="K401" s="241">
        <f t="shared" si="32"/>
        <v>1774</v>
      </c>
      <c r="L401" s="241">
        <f t="shared" si="32"/>
        <v>1352</v>
      </c>
      <c r="O401" s="107"/>
      <c r="P401" s="106"/>
      <c r="Q401" s="106"/>
      <c r="R401" s="106"/>
      <c r="S401" s="106"/>
      <c r="T401" s="107"/>
      <c r="U401" s="107"/>
      <c r="V401" s="107"/>
      <c r="W401" s="107"/>
      <c r="X401" s="106"/>
      <c r="Y401" s="106"/>
      <c r="Z401" s="106"/>
      <c r="AA401" s="106"/>
      <c r="AB401" s="106"/>
      <c r="AC401" s="106"/>
      <c r="AD401" s="107"/>
    </row>
    <row r="402" spans="1:44" x14ac:dyDescent="0.2">
      <c r="C402" s="78" t="b">
        <f>D401=C25</f>
        <v>1</v>
      </c>
      <c r="D402" s="252"/>
      <c r="E402" s="207"/>
      <c r="F402" s="207"/>
      <c r="G402" s="207"/>
      <c r="H402" s="207"/>
      <c r="I402" s="208"/>
      <c r="J402" s="208"/>
      <c r="O402" s="107"/>
      <c r="P402" s="107"/>
      <c r="Q402" s="107"/>
      <c r="R402" s="107"/>
      <c r="S402" s="109"/>
      <c r="T402" s="228"/>
      <c r="U402" s="107"/>
      <c r="V402" s="107"/>
      <c r="W402" s="107"/>
      <c r="X402" s="107"/>
      <c r="Y402" s="107"/>
      <c r="Z402" s="107"/>
      <c r="AA402" s="107"/>
      <c r="AB402" s="107"/>
      <c r="AC402" s="107"/>
      <c r="AD402" s="107"/>
    </row>
    <row r="403" spans="1:44" x14ac:dyDescent="0.2">
      <c r="C403" s="78"/>
      <c r="D403" s="78"/>
      <c r="E403" s="78"/>
      <c r="F403" s="78"/>
      <c r="G403" s="78"/>
      <c r="H403" s="78"/>
      <c r="I403" s="78"/>
      <c r="J403" s="78"/>
    </row>
    <row r="404" spans="1:44" ht="14.25" x14ac:dyDescent="0.2">
      <c r="A404" s="114" t="s">
        <v>162</v>
      </c>
      <c r="B404" s="123"/>
      <c r="C404" s="91"/>
      <c r="D404" s="91"/>
      <c r="E404" s="91"/>
      <c r="F404" s="91"/>
      <c r="G404" s="91"/>
      <c r="H404" s="91"/>
      <c r="I404" s="91"/>
      <c r="J404" s="91"/>
      <c r="K404" s="89"/>
      <c r="L404" s="89"/>
      <c r="M404" s="89"/>
      <c r="N404" s="89"/>
      <c r="O404" s="89"/>
      <c r="P404" s="89"/>
      <c r="Q404" s="89"/>
      <c r="R404" s="89"/>
      <c r="S404" s="89"/>
      <c r="T404" s="89"/>
      <c r="U404" s="89"/>
      <c r="V404" s="89"/>
      <c r="W404" s="89"/>
      <c r="X404" s="89"/>
      <c r="Y404" s="89"/>
      <c r="Z404" s="89"/>
      <c r="AA404" s="89"/>
      <c r="AB404" s="89"/>
      <c r="AC404" s="89"/>
      <c r="AD404" s="89"/>
      <c r="AE404" s="89"/>
      <c r="AF404" s="89"/>
      <c r="AG404" s="89"/>
      <c r="AH404" s="89"/>
      <c r="AI404" s="89"/>
      <c r="AJ404" s="89"/>
      <c r="AK404" s="89"/>
      <c r="AL404" s="89"/>
      <c r="AM404" s="89"/>
      <c r="AN404" s="89"/>
      <c r="AO404" s="89"/>
      <c r="AP404" s="89"/>
      <c r="AQ404" s="89"/>
      <c r="AR404" s="89"/>
    </row>
    <row r="405" spans="1:44" x14ac:dyDescent="0.2">
      <c r="C405" s="78"/>
      <c r="D405" s="78"/>
      <c r="E405" s="78"/>
      <c r="F405" s="78"/>
      <c r="G405" s="78"/>
      <c r="H405" s="78"/>
      <c r="I405" s="78"/>
      <c r="J405" s="78"/>
    </row>
    <row r="406" spans="1:44" x14ac:dyDescent="0.2">
      <c r="A406" s="325" t="s">
        <v>624</v>
      </c>
      <c r="B406" s="321" t="str">
        <f>B199</f>
        <v>Nazwa punktu pomiarowego</v>
      </c>
      <c r="C406" s="324" t="s">
        <v>1</v>
      </c>
      <c r="D406" s="132" t="str">
        <f>$C$31</f>
        <v>RAZEM</v>
      </c>
      <c r="E406" s="130">
        <v>0.25</v>
      </c>
      <c r="F406" s="200">
        <v>0.26041666666666669</v>
      </c>
      <c r="G406" s="121">
        <v>0.27083333333333298</v>
      </c>
      <c r="H406" s="121">
        <v>0.28125</v>
      </c>
      <c r="I406" s="121">
        <v>0.29166666666666702</v>
      </c>
      <c r="J406" s="121">
        <v>0.30208333333333298</v>
      </c>
      <c r="K406" s="121">
        <v>0.3125</v>
      </c>
      <c r="L406" s="121">
        <v>0.32291666666666702</v>
      </c>
      <c r="M406" s="121">
        <v>0.33333333333333298</v>
      </c>
      <c r="N406" s="121">
        <v>0.34375</v>
      </c>
      <c r="O406" s="121">
        <v>0.35416666666666702</v>
      </c>
      <c r="P406" s="121">
        <v>0.36458333333333331</v>
      </c>
      <c r="Q406" s="121">
        <v>0.375</v>
      </c>
      <c r="R406" s="121">
        <v>0.38541666666666702</v>
      </c>
      <c r="S406" s="121">
        <v>0.39583333333333331</v>
      </c>
      <c r="T406" s="121">
        <v>0.40625</v>
      </c>
      <c r="U406" s="121">
        <v>0.58333333333333337</v>
      </c>
      <c r="V406" s="121">
        <v>0.59375</v>
      </c>
      <c r="W406" s="121">
        <v>0.60416666666666696</v>
      </c>
      <c r="X406" s="121">
        <v>0.61458333333333337</v>
      </c>
      <c r="Y406" s="121">
        <v>0.625</v>
      </c>
      <c r="Z406" s="121">
        <v>0.63541666666666696</v>
      </c>
      <c r="AA406" s="121">
        <v>0.64583333333333337</v>
      </c>
      <c r="AB406" s="121">
        <v>0.65625</v>
      </c>
      <c r="AC406" s="121">
        <v>0.66666666666666696</v>
      </c>
      <c r="AD406" s="121">
        <v>0.67708333333333337</v>
      </c>
      <c r="AE406" s="121">
        <v>0.6875</v>
      </c>
      <c r="AF406" s="121">
        <v>0.69791666666666696</v>
      </c>
      <c r="AG406" s="121">
        <v>0.70833333333333337</v>
      </c>
      <c r="AH406" s="121">
        <v>0.71875</v>
      </c>
      <c r="AI406" s="200">
        <v>0.72916666666666663</v>
      </c>
      <c r="AJ406" s="200">
        <v>0.73958333333333337</v>
      </c>
    </row>
    <row r="407" spans="1:44" ht="15" customHeight="1" thickBot="1" x14ac:dyDescent="0.25">
      <c r="A407" s="326"/>
      <c r="B407" s="322"/>
      <c r="C407" s="332"/>
      <c r="D407" s="133" t="str">
        <f>$C$31</f>
        <v>RAZEM</v>
      </c>
      <c r="E407" s="131">
        <v>0.26041666666666669</v>
      </c>
      <c r="F407" s="201">
        <v>0.27083333333333298</v>
      </c>
      <c r="G407" s="122">
        <v>0.28125</v>
      </c>
      <c r="H407" s="122">
        <v>0.29166666666666702</v>
      </c>
      <c r="I407" s="122">
        <v>0.30208333333333298</v>
      </c>
      <c r="J407" s="122">
        <v>0.3125</v>
      </c>
      <c r="K407" s="122">
        <v>0.32291666666666702</v>
      </c>
      <c r="L407" s="122">
        <v>0.33333333333333298</v>
      </c>
      <c r="M407" s="122">
        <v>0.34375</v>
      </c>
      <c r="N407" s="122">
        <v>0.35416666666666702</v>
      </c>
      <c r="O407" s="122">
        <v>0.36458333333333398</v>
      </c>
      <c r="P407" s="122">
        <v>0.375</v>
      </c>
      <c r="Q407" s="122">
        <v>0.38541666666666702</v>
      </c>
      <c r="R407" s="122">
        <v>0.39583333333333398</v>
      </c>
      <c r="S407" s="122">
        <v>0.40625</v>
      </c>
      <c r="T407" s="122">
        <v>0.41666666666666669</v>
      </c>
      <c r="U407" s="122">
        <v>0.593750000000001</v>
      </c>
      <c r="V407" s="122">
        <v>0.60416666666666696</v>
      </c>
      <c r="W407" s="122">
        <v>0.61458333333333404</v>
      </c>
      <c r="X407" s="122">
        <v>0.625000000000001</v>
      </c>
      <c r="Y407" s="122">
        <v>0.63541666666666696</v>
      </c>
      <c r="Z407" s="122">
        <v>0.64583333333333404</v>
      </c>
      <c r="AA407" s="122">
        <v>0.656250000000001</v>
      </c>
      <c r="AB407" s="122">
        <v>0.66666666666666696</v>
      </c>
      <c r="AC407" s="122">
        <v>0.67708333333333404</v>
      </c>
      <c r="AD407" s="122">
        <v>0.687500000000001</v>
      </c>
      <c r="AE407" s="122">
        <v>0.69791666666666696</v>
      </c>
      <c r="AF407" s="122">
        <v>0.70833333333333404</v>
      </c>
      <c r="AG407" s="122">
        <v>0.718750000000001</v>
      </c>
      <c r="AH407" s="122">
        <v>0.72916666666666796</v>
      </c>
      <c r="AI407" s="201">
        <v>0.73958333333333404</v>
      </c>
      <c r="AJ407" s="201">
        <v>0.750000000000001</v>
      </c>
    </row>
    <row r="408" spans="1:44" ht="13.5" thickTop="1" x14ac:dyDescent="0.2">
      <c r="A408" s="87" t="str">
        <f>A201</f>
        <v>Oborniki Śląskie</v>
      </c>
      <c r="B408" s="87" t="str">
        <f t="shared" ref="B408:C408" si="33">B201</f>
        <v>rk_01_DW342</v>
      </c>
      <c r="C408" s="87" t="str">
        <f t="shared" si="33"/>
        <v>Szkolny</v>
      </c>
      <c r="D408" s="129">
        <f t="shared" ref="D408:D439" si="34">SUM(E408:T408,U408:AJ408,)</f>
        <v>58</v>
      </c>
      <c r="E408" s="85">
        <f>SUMIFS('BAZA DANYCH'!$AA:$AA,'BAZA DANYCH'!$T:$T,E$406,'BAZA DANYCH'!$K:$K,$C408,'BAZA DANYCH'!$A:$A,$A408,'BAZA DANYCH'!$F:$F,STATYSTYKI!$B408)</f>
        <v>0</v>
      </c>
      <c r="F408" s="85">
        <f>SUMIFS('BAZA DANYCH'!$AA:$AA,'BAZA DANYCH'!$T:$T,F$406,'BAZA DANYCH'!$K:$K,$C408,'BAZA DANYCH'!$A:$A,$A408,'BAZA DANYCH'!$F:$F,STATYSTYKI!$B408)</f>
        <v>0</v>
      </c>
      <c r="G408" s="85">
        <f>SUMIFS('BAZA DANYCH'!$AA:$AA,'BAZA DANYCH'!$T:$T,G$406,'BAZA DANYCH'!$K:$K,$C408,'BAZA DANYCH'!$A:$A,$A408,'BAZA DANYCH'!$F:$F,STATYSTYKI!$B408)</f>
        <v>0</v>
      </c>
      <c r="H408" s="85">
        <f>SUMIFS('BAZA DANYCH'!$AA:$AA,'BAZA DANYCH'!$T:$T,H$406,'BAZA DANYCH'!$K:$K,$C408,'BAZA DANYCH'!$A:$A,$A408,'BAZA DANYCH'!$F:$F,STATYSTYKI!$B408)</f>
        <v>6</v>
      </c>
      <c r="I408" s="85">
        <f>SUMIFS('BAZA DANYCH'!$AA:$AA,'BAZA DANYCH'!$T:$T,I$406,'BAZA DANYCH'!$K:$K,$C408,'BAZA DANYCH'!$A:$A,$A408,'BAZA DANYCH'!$F:$F,STATYSTYKI!$B408)</f>
        <v>0</v>
      </c>
      <c r="J408" s="85">
        <f>SUMIFS('BAZA DANYCH'!$AA:$AA,'BAZA DANYCH'!$T:$T,J$406,'BAZA DANYCH'!$K:$K,$C408,'BAZA DANYCH'!$A:$A,$A408,'BAZA DANYCH'!$F:$F,STATYSTYKI!$B408)</f>
        <v>0</v>
      </c>
      <c r="K408" s="85">
        <f>SUMIFS('BAZA DANYCH'!$AA:$AA,'BAZA DANYCH'!$T:$T,K$406,'BAZA DANYCH'!$K:$K,$C408,'BAZA DANYCH'!$A:$A,$A408,'BAZA DANYCH'!$F:$F,STATYSTYKI!$B408)</f>
        <v>28</v>
      </c>
      <c r="L408" s="85">
        <f>SUMIFS('BAZA DANYCH'!$AA:$AA,'BAZA DANYCH'!$T:$T,L$406,'BAZA DANYCH'!$K:$K,$C408,'BAZA DANYCH'!$A:$A,$A408,'BAZA DANYCH'!$F:$F,STATYSTYKI!$B408)</f>
        <v>6</v>
      </c>
      <c r="M408" s="85">
        <f>SUMIFS('BAZA DANYCH'!$AA:$AA,'BAZA DANYCH'!$T:$T,M$406,'BAZA DANYCH'!$K:$K,$C408,'BAZA DANYCH'!$A:$A,$A408,'BAZA DANYCH'!$F:$F,STATYSTYKI!$B408)</f>
        <v>0</v>
      </c>
      <c r="N408" s="85">
        <f>SUMIFS('BAZA DANYCH'!$AA:$AA,'BAZA DANYCH'!$T:$T,N$406,'BAZA DANYCH'!$K:$K,$C408,'BAZA DANYCH'!$A:$A,$A408,'BAZA DANYCH'!$F:$F,STATYSTYKI!$B408)</f>
        <v>0</v>
      </c>
      <c r="O408" s="85">
        <f>SUMIFS('BAZA DANYCH'!$AA:$AA,'BAZA DANYCH'!$T:$T,O$406,'BAZA DANYCH'!$K:$K,$C408,'BAZA DANYCH'!$A:$A,$A408,'BAZA DANYCH'!$F:$F,STATYSTYKI!$B408)</f>
        <v>0</v>
      </c>
      <c r="P408" s="85">
        <f>SUMIFS('BAZA DANYCH'!$AA:$AA,'BAZA DANYCH'!$T:$T,P$406,'BAZA DANYCH'!$K:$K,$C408,'BAZA DANYCH'!$A:$A,$A408,'BAZA DANYCH'!$F:$F,STATYSTYKI!$B408)</f>
        <v>0</v>
      </c>
      <c r="Q408" s="85">
        <f>SUMIFS('BAZA DANYCH'!$AA:$AA,'BAZA DANYCH'!$T:$T,Q$406,'BAZA DANYCH'!$K:$K,$C408,'BAZA DANYCH'!$A:$A,$A408,'BAZA DANYCH'!$F:$F,STATYSTYKI!$B408)</f>
        <v>0</v>
      </c>
      <c r="R408" s="85">
        <f>SUMIFS('BAZA DANYCH'!$AA:$AA,'BAZA DANYCH'!$T:$T,R$406,'BAZA DANYCH'!$K:$K,$C408,'BAZA DANYCH'!$A:$A,$A408,'BAZA DANYCH'!$F:$F,STATYSTYKI!$B408)</f>
        <v>0</v>
      </c>
      <c r="S408" s="85">
        <f>SUMIFS('BAZA DANYCH'!$AA:$AA,'BAZA DANYCH'!$T:$T,S$406,'BAZA DANYCH'!$K:$K,$C408,'BAZA DANYCH'!$A:$A,$A408,'BAZA DANYCH'!$F:$F,STATYSTYKI!$B408)</f>
        <v>0</v>
      </c>
      <c r="T408" s="85">
        <f>SUMIFS('BAZA DANYCH'!$AA:$AA,'BAZA DANYCH'!$T:$T,T$406,'BAZA DANYCH'!$K:$K,$C408,'BAZA DANYCH'!$A:$A,$A408,'BAZA DANYCH'!$F:$F,STATYSTYKI!$B408)</f>
        <v>0</v>
      </c>
      <c r="U408" s="85">
        <f>SUMIFS('BAZA DANYCH'!$AA:$AA,'BAZA DANYCH'!$T:$T,U$406,'BAZA DANYCH'!$K:$K,$C408,'BAZA DANYCH'!$A:$A,$A408,'BAZA DANYCH'!$F:$F,STATYSTYKI!$B408)</f>
        <v>0</v>
      </c>
      <c r="V408" s="85">
        <f>SUMIFS('BAZA DANYCH'!$AA:$AA,'BAZA DANYCH'!$T:$T,V$406,'BAZA DANYCH'!$K:$K,$C408,'BAZA DANYCH'!$A:$A,$A408,'BAZA DANYCH'!$F:$F,STATYSTYKI!$B408)</f>
        <v>0</v>
      </c>
      <c r="W408" s="85">
        <f>SUMIFS('BAZA DANYCH'!$AA:$AA,'BAZA DANYCH'!$T:$T,W$406,'BAZA DANYCH'!$K:$K,$C408,'BAZA DANYCH'!$A:$A,$A408,'BAZA DANYCH'!$F:$F,STATYSTYKI!$B408)</f>
        <v>0</v>
      </c>
      <c r="X408" s="85">
        <f>SUMIFS('BAZA DANYCH'!$AA:$AA,'BAZA DANYCH'!$T:$T,X$406,'BAZA DANYCH'!$K:$K,$C408,'BAZA DANYCH'!$A:$A,$A408,'BAZA DANYCH'!$F:$F,STATYSTYKI!$B408)</f>
        <v>6</v>
      </c>
      <c r="Y408" s="85">
        <f>SUMIFS('BAZA DANYCH'!$AA:$AA,'BAZA DANYCH'!$T:$T,Y$406,'BAZA DANYCH'!$K:$K,$C408,'BAZA DANYCH'!$A:$A,$A408,'BAZA DANYCH'!$F:$F,STATYSTYKI!$B408)</f>
        <v>0</v>
      </c>
      <c r="Z408" s="85">
        <f>SUMIFS('BAZA DANYCH'!$AA:$AA,'BAZA DANYCH'!$T:$T,Z$406,'BAZA DANYCH'!$K:$K,$C408,'BAZA DANYCH'!$A:$A,$A408,'BAZA DANYCH'!$F:$F,STATYSTYKI!$B408)</f>
        <v>0</v>
      </c>
      <c r="AA408" s="85">
        <f>SUMIFS('BAZA DANYCH'!$AA:$AA,'BAZA DANYCH'!$T:$T,AA$406,'BAZA DANYCH'!$K:$K,$C408,'BAZA DANYCH'!$A:$A,$A408,'BAZA DANYCH'!$F:$F,STATYSTYKI!$B408)</f>
        <v>6</v>
      </c>
      <c r="AB408" s="85">
        <f>SUMIFS('BAZA DANYCH'!$AA:$AA,'BAZA DANYCH'!$T:$T,AB$406,'BAZA DANYCH'!$K:$K,$C408,'BAZA DANYCH'!$A:$A,$A408,'BAZA DANYCH'!$F:$F,STATYSTYKI!$B408)</f>
        <v>6</v>
      </c>
      <c r="AC408" s="85">
        <f>SUMIFS('BAZA DANYCH'!$AA:$AA,'BAZA DANYCH'!$T:$T,AC$406,'BAZA DANYCH'!$K:$K,$C408,'BAZA DANYCH'!$A:$A,$A408,'BAZA DANYCH'!$F:$F,STATYSTYKI!$B408)</f>
        <v>0</v>
      </c>
      <c r="AD408" s="85">
        <f>SUMIFS('BAZA DANYCH'!$AA:$AA,'BAZA DANYCH'!$T:$T,AD$406,'BAZA DANYCH'!$K:$K,$C408,'BAZA DANYCH'!$A:$A,$A408,'BAZA DANYCH'!$F:$F,STATYSTYKI!$B408)</f>
        <v>0</v>
      </c>
      <c r="AE408" s="85">
        <f>SUMIFS('BAZA DANYCH'!$AA:$AA,'BAZA DANYCH'!$T:$T,AE$406,'BAZA DANYCH'!$K:$K,$C408,'BAZA DANYCH'!$A:$A,$A408,'BAZA DANYCH'!$F:$F,STATYSTYKI!$B408)</f>
        <v>0</v>
      </c>
      <c r="AF408" s="85">
        <f>SUMIFS('BAZA DANYCH'!$AA:$AA,'BAZA DANYCH'!$T:$T,AF$406,'BAZA DANYCH'!$K:$K,$C408,'BAZA DANYCH'!$A:$A,$A408,'BAZA DANYCH'!$F:$F,STATYSTYKI!$B408)</f>
        <v>0</v>
      </c>
      <c r="AG408" s="85">
        <f>SUMIFS('BAZA DANYCH'!$AA:$AA,'BAZA DANYCH'!$T:$T,AG$406,'BAZA DANYCH'!$K:$K,$C408,'BAZA DANYCH'!$A:$A,$A408,'BAZA DANYCH'!$F:$F,STATYSTYKI!$B408)</f>
        <v>0</v>
      </c>
      <c r="AH408" s="85">
        <f>SUMIFS('BAZA DANYCH'!$AA:$AA,'BAZA DANYCH'!$T:$T,AH$406,'BAZA DANYCH'!$K:$K,$C408,'BAZA DANYCH'!$A:$A,$A408,'BAZA DANYCH'!$F:$F,STATYSTYKI!$B408)</f>
        <v>0</v>
      </c>
      <c r="AI408" s="85">
        <f>SUMIFS('BAZA DANYCH'!$AA:$AA,'BAZA DANYCH'!$T:$T,AI$406,'BAZA DANYCH'!$K:$K,$C408,'BAZA DANYCH'!$A:$A,$A408,'BAZA DANYCH'!$F:$F,STATYSTYKI!$B408)</f>
        <v>0</v>
      </c>
      <c r="AJ408" s="85">
        <f>SUMIFS('BAZA DANYCH'!$AA:$AA,'BAZA DANYCH'!$T:$T,AJ$406,'BAZA DANYCH'!$K:$K,$C408,'BAZA DANYCH'!$A:$A,$A408,'BAZA DANYCH'!$F:$F,STATYSTYKI!$B408)</f>
        <v>0</v>
      </c>
    </row>
    <row r="409" spans="1:44" x14ac:dyDescent="0.2">
      <c r="A409" s="87" t="str">
        <f t="shared" ref="A409:C409" si="35">A202</f>
        <v>Oborniki Śląskie</v>
      </c>
      <c r="B409" s="87" t="str">
        <f t="shared" si="35"/>
        <v>rk_01_DW342</v>
      </c>
      <c r="C409" s="87" t="str">
        <f t="shared" si="35"/>
        <v>Turbo Trans</v>
      </c>
      <c r="D409" s="129">
        <f t="shared" si="34"/>
        <v>4</v>
      </c>
      <c r="E409" s="85">
        <f>SUMIFS('BAZA DANYCH'!$AA:$AA,'BAZA DANYCH'!$T:$T,E$406,'BAZA DANYCH'!$K:$K,$C409,'BAZA DANYCH'!$A:$A,$A409,'BAZA DANYCH'!$F:$F,STATYSTYKI!$B409)</f>
        <v>0</v>
      </c>
      <c r="F409" s="85">
        <f>SUMIFS('BAZA DANYCH'!$AA:$AA,'BAZA DANYCH'!$T:$T,F$406,'BAZA DANYCH'!$K:$K,$C409,'BAZA DANYCH'!$A:$A,$A409,'BAZA DANYCH'!$F:$F,STATYSTYKI!$B409)</f>
        <v>0</v>
      </c>
      <c r="G409" s="85">
        <f>SUMIFS('BAZA DANYCH'!$AA:$AA,'BAZA DANYCH'!$T:$T,G$406,'BAZA DANYCH'!$K:$K,$C409,'BAZA DANYCH'!$A:$A,$A409,'BAZA DANYCH'!$F:$F,STATYSTYKI!$B409)</f>
        <v>0</v>
      </c>
      <c r="H409" s="85">
        <f>SUMIFS('BAZA DANYCH'!$AA:$AA,'BAZA DANYCH'!$T:$T,H$406,'BAZA DANYCH'!$K:$K,$C409,'BAZA DANYCH'!$A:$A,$A409,'BAZA DANYCH'!$F:$F,STATYSTYKI!$B409)</f>
        <v>0</v>
      </c>
      <c r="I409" s="85">
        <f>SUMIFS('BAZA DANYCH'!$AA:$AA,'BAZA DANYCH'!$T:$T,I$406,'BAZA DANYCH'!$K:$K,$C409,'BAZA DANYCH'!$A:$A,$A409,'BAZA DANYCH'!$F:$F,STATYSTYKI!$B409)</f>
        <v>0</v>
      </c>
      <c r="J409" s="85">
        <f>SUMIFS('BAZA DANYCH'!$AA:$AA,'BAZA DANYCH'!$T:$T,J$406,'BAZA DANYCH'!$K:$K,$C409,'BAZA DANYCH'!$A:$A,$A409,'BAZA DANYCH'!$F:$F,STATYSTYKI!$B409)</f>
        <v>2</v>
      </c>
      <c r="K409" s="85">
        <f>SUMIFS('BAZA DANYCH'!$AA:$AA,'BAZA DANYCH'!$T:$T,K$406,'BAZA DANYCH'!$K:$K,$C409,'BAZA DANYCH'!$A:$A,$A409,'BAZA DANYCH'!$F:$F,STATYSTYKI!$B409)</f>
        <v>0</v>
      </c>
      <c r="L409" s="85">
        <f>SUMIFS('BAZA DANYCH'!$AA:$AA,'BAZA DANYCH'!$T:$T,L$406,'BAZA DANYCH'!$K:$K,$C409,'BAZA DANYCH'!$A:$A,$A409,'BAZA DANYCH'!$F:$F,STATYSTYKI!$B409)</f>
        <v>0</v>
      </c>
      <c r="M409" s="85">
        <f>SUMIFS('BAZA DANYCH'!$AA:$AA,'BAZA DANYCH'!$T:$T,M$406,'BAZA DANYCH'!$K:$K,$C409,'BAZA DANYCH'!$A:$A,$A409,'BAZA DANYCH'!$F:$F,STATYSTYKI!$B409)</f>
        <v>0</v>
      </c>
      <c r="N409" s="85">
        <f>SUMIFS('BAZA DANYCH'!$AA:$AA,'BAZA DANYCH'!$T:$T,N$406,'BAZA DANYCH'!$K:$K,$C409,'BAZA DANYCH'!$A:$A,$A409,'BAZA DANYCH'!$F:$F,STATYSTYKI!$B409)</f>
        <v>0</v>
      </c>
      <c r="O409" s="85">
        <f>SUMIFS('BAZA DANYCH'!$AA:$AA,'BAZA DANYCH'!$T:$T,O$406,'BAZA DANYCH'!$K:$K,$C409,'BAZA DANYCH'!$A:$A,$A409,'BAZA DANYCH'!$F:$F,STATYSTYKI!$B409)</f>
        <v>0</v>
      </c>
      <c r="P409" s="85">
        <f>SUMIFS('BAZA DANYCH'!$AA:$AA,'BAZA DANYCH'!$T:$T,P$406,'BAZA DANYCH'!$K:$K,$C409,'BAZA DANYCH'!$A:$A,$A409,'BAZA DANYCH'!$F:$F,STATYSTYKI!$B409)</f>
        <v>0</v>
      </c>
      <c r="Q409" s="85">
        <f>SUMIFS('BAZA DANYCH'!$AA:$AA,'BAZA DANYCH'!$T:$T,Q$406,'BAZA DANYCH'!$K:$K,$C409,'BAZA DANYCH'!$A:$A,$A409,'BAZA DANYCH'!$F:$F,STATYSTYKI!$B409)</f>
        <v>0</v>
      </c>
      <c r="R409" s="85">
        <f>SUMIFS('BAZA DANYCH'!$AA:$AA,'BAZA DANYCH'!$T:$T,R$406,'BAZA DANYCH'!$K:$K,$C409,'BAZA DANYCH'!$A:$A,$A409,'BAZA DANYCH'!$F:$F,STATYSTYKI!$B409)</f>
        <v>0</v>
      </c>
      <c r="S409" s="85">
        <f>SUMIFS('BAZA DANYCH'!$AA:$AA,'BAZA DANYCH'!$T:$T,S$406,'BAZA DANYCH'!$K:$K,$C409,'BAZA DANYCH'!$A:$A,$A409,'BAZA DANYCH'!$F:$F,STATYSTYKI!$B409)</f>
        <v>0</v>
      </c>
      <c r="T409" s="85">
        <f>SUMIFS('BAZA DANYCH'!$AA:$AA,'BAZA DANYCH'!$T:$T,T$406,'BAZA DANYCH'!$K:$K,$C409,'BAZA DANYCH'!$A:$A,$A409,'BAZA DANYCH'!$F:$F,STATYSTYKI!$B409)</f>
        <v>0</v>
      </c>
      <c r="U409" s="85">
        <f>SUMIFS('BAZA DANYCH'!$AA:$AA,'BAZA DANYCH'!$T:$T,U$406,'BAZA DANYCH'!$K:$K,$C409,'BAZA DANYCH'!$A:$A,$A409,'BAZA DANYCH'!$F:$F,STATYSTYKI!$B409)</f>
        <v>0</v>
      </c>
      <c r="V409" s="85">
        <f>SUMIFS('BAZA DANYCH'!$AA:$AA,'BAZA DANYCH'!$T:$T,V$406,'BAZA DANYCH'!$K:$K,$C409,'BAZA DANYCH'!$A:$A,$A409,'BAZA DANYCH'!$F:$F,STATYSTYKI!$B409)</f>
        <v>2</v>
      </c>
      <c r="W409" s="85">
        <f>SUMIFS('BAZA DANYCH'!$AA:$AA,'BAZA DANYCH'!$T:$T,W$406,'BAZA DANYCH'!$K:$K,$C409,'BAZA DANYCH'!$A:$A,$A409,'BAZA DANYCH'!$F:$F,STATYSTYKI!$B409)</f>
        <v>0</v>
      </c>
      <c r="X409" s="85">
        <f>SUMIFS('BAZA DANYCH'!$AA:$AA,'BAZA DANYCH'!$T:$T,X$406,'BAZA DANYCH'!$K:$K,$C409,'BAZA DANYCH'!$A:$A,$A409,'BAZA DANYCH'!$F:$F,STATYSTYKI!$B409)</f>
        <v>0</v>
      </c>
      <c r="Y409" s="85">
        <f>SUMIFS('BAZA DANYCH'!$AA:$AA,'BAZA DANYCH'!$T:$T,Y$406,'BAZA DANYCH'!$K:$K,$C409,'BAZA DANYCH'!$A:$A,$A409,'BAZA DANYCH'!$F:$F,STATYSTYKI!$B409)</f>
        <v>0</v>
      </c>
      <c r="Z409" s="85">
        <f>SUMIFS('BAZA DANYCH'!$AA:$AA,'BAZA DANYCH'!$T:$T,Z$406,'BAZA DANYCH'!$K:$K,$C409,'BAZA DANYCH'!$A:$A,$A409,'BAZA DANYCH'!$F:$F,STATYSTYKI!$B409)</f>
        <v>0</v>
      </c>
      <c r="AA409" s="85">
        <f>SUMIFS('BAZA DANYCH'!$AA:$AA,'BAZA DANYCH'!$T:$T,AA$406,'BAZA DANYCH'!$K:$K,$C409,'BAZA DANYCH'!$A:$A,$A409,'BAZA DANYCH'!$F:$F,STATYSTYKI!$B409)</f>
        <v>0</v>
      </c>
      <c r="AB409" s="85">
        <f>SUMIFS('BAZA DANYCH'!$AA:$AA,'BAZA DANYCH'!$T:$T,AB$406,'BAZA DANYCH'!$K:$K,$C409,'BAZA DANYCH'!$A:$A,$A409,'BAZA DANYCH'!$F:$F,STATYSTYKI!$B409)</f>
        <v>0</v>
      </c>
      <c r="AC409" s="85">
        <f>SUMIFS('BAZA DANYCH'!$AA:$AA,'BAZA DANYCH'!$T:$T,AC$406,'BAZA DANYCH'!$K:$K,$C409,'BAZA DANYCH'!$A:$A,$A409,'BAZA DANYCH'!$F:$F,STATYSTYKI!$B409)</f>
        <v>0</v>
      </c>
      <c r="AD409" s="85">
        <f>SUMIFS('BAZA DANYCH'!$AA:$AA,'BAZA DANYCH'!$T:$T,AD$406,'BAZA DANYCH'!$K:$K,$C409,'BAZA DANYCH'!$A:$A,$A409,'BAZA DANYCH'!$F:$F,STATYSTYKI!$B409)</f>
        <v>0</v>
      </c>
      <c r="AE409" s="85">
        <f>SUMIFS('BAZA DANYCH'!$AA:$AA,'BAZA DANYCH'!$T:$T,AE$406,'BAZA DANYCH'!$K:$K,$C409,'BAZA DANYCH'!$A:$A,$A409,'BAZA DANYCH'!$F:$F,STATYSTYKI!$B409)</f>
        <v>0</v>
      </c>
      <c r="AF409" s="85">
        <f>SUMIFS('BAZA DANYCH'!$AA:$AA,'BAZA DANYCH'!$T:$T,AF$406,'BAZA DANYCH'!$K:$K,$C409,'BAZA DANYCH'!$A:$A,$A409,'BAZA DANYCH'!$F:$F,STATYSTYKI!$B409)</f>
        <v>0</v>
      </c>
      <c r="AG409" s="85">
        <f>SUMIFS('BAZA DANYCH'!$AA:$AA,'BAZA DANYCH'!$T:$T,AG$406,'BAZA DANYCH'!$K:$K,$C409,'BAZA DANYCH'!$A:$A,$A409,'BAZA DANYCH'!$F:$F,STATYSTYKI!$B409)</f>
        <v>0</v>
      </c>
      <c r="AH409" s="85">
        <f>SUMIFS('BAZA DANYCH'!$AA:$AA,'BAZA DANYCH'!$T:$T,AH$406,'BAZA DANYCH'!$K:$K,$C409,'BAZA DANYCH'!$A:$A,$A409,'BAZA DANYCH'!$F:$F,STATYSTYKI!$B409)</f>
        <v>0</v>
      </c>
      <c r="AI409" s="85">
        <f>SUMIFS('BAZA DANYCH'!$AA:$AA,'BAZA DANYCH'!$T:$T,AI$406,'BAZA DANYCH'!$K:$K,$C409,'BAZA DANYCH'!$A:$A,$A409,'BAZA DANYCH'!$F:$F,STATYSTYKI!$B409)</f>
        <v>0</v>
      </c>
      <c r="AJ409" s="85">
        <f>SUMIFS('BAZA DANYCH'!$AA:$AA,'BAZA DANYCH'!$T:$T,AJ$406,'BAZA DANYCH'!$K:$K,$C409,'BAZA DANYCH'!$A:$A,$A409,'BAZA DANYCH'!$F:$F,STATYSTYKI!$B409)</f>
        <v>0</v>
      </c>
    </row>
    <row r="410" spans="1:44" x14ac:dyDescent="0.2">
      <c r="A410" s="87" t="str">
        <f t="shared" ref="A410:C410" si="36">A203</f>
        <v>Trzebnica</v>
      </c>
      <c r="B410" s="87" t="str">
        <f t="shared" si="36"/>
        <v>rk_02_DK5</v>
      </c>
      <c r="C410" s="87" t="str">
        <f t="shared" si="36"/>
        <v>PKS Wołów</v>
      </c>
      <c r="D410" s="129">
        <f t="shared" si="34"/>
        <v>66</v>
      </c>
      <c r="E410" s="85">
        <f>SUMIFS('BAZA DANYCH'!$AA:$AA,'BAZA DANYCH'!$T:$T,E$406,'BAZA DANYCH'!$K:$K,$C410,'BAZA DANYCH'!$A:$A,$A410,'BAZA DANYCH'!$F:$F,STATYSTYKI!$B410)</f>
        <v>0</v>
      </c>
      <c r="F410" s="85">
        <f>SUMIFS('BAZA DANYCH'!$AA:$AA,'BAZA DANYCH'!$T:$T,F$406,'BAZA DANYCH'!$K:$K,$C410,'BAZA DANYCH'!$A:$A,$A410,'BAZA DANYCH'!$F:$F,STATYSTYKI!$B410)</f>
        <v>0</v>
      </c>
      <c r="G410" s="85">
        <f>SUMIFS('BAZA DANYCH'!$AA:$AA,'BAZA DANYCH'!$T:$T,G$406,'BAZA DANYCH'!$K:$K,$C410,'BAZA DANYCH'!$A:$A,$A410,'BAZA DANYCH'!$F:$F,STATYSTYKI!$B410)</f>
        <v>6</v>
      </c>
      <c r="H410" s="85">
        <f>SUMIFS('BAZA DANYCH'!$AA:$AA,'BAZA DANYCH'!$T:$T,H$406,'BAZA DANYCH'!$K:$K,$C410,'BAZA DANYCH'!$A:$A,$A410,'BAZA DANYCH'!$F:$F,STATYSTYKI!$B410)</f>
        <v>0</v>
      </c>
      <c r="I410" s="85">
        <f>SUMIFS('BAZA DANYCH'!$AA:$AA,'BAZA DANYCH'!$T:$T,I$406,'BAZA DANYCH'!$K:$K,$C410,'BAZA DANYCH'!$A:$A,$A410,'BAZA DANYCH'!$F:$F,STATYSTYKI!$B410)</f>
        <v>0</v>
      </c>
      <c r="J410" s="85">
        <f>SUMIFS('BAZA DANYCH'!$AA:$AA,'BAZA DANYCH'!$T:$T,J$406,'BAZA DANYCH'!$K:$K,$C410,'BAZA DANYCH'!$A:$A,$A410,'BAZA DANYCH'!$F:$F,STATYSTYKI!$B410)</f>
        <v>0</v>
      </c>
      <c r="K410" s="85">
        <f>SUMIFS('BAZA DANYCH'!$AA:$AA,'BAZA DANYCH'!$T:$T,K$406,'BAZA DANYCH'!$K:$K,$C410,'BAZA DANYCH'!$A:$A,$A410,'BAZA DANYCH'!$F:$F,STATYSTYKI!$B410)</f>
        <v>6</v>
      </c>
      <c r="L410" s="85">
        <f>SUMIFS('BAZA DANYCH'!$AA:$AA,'BAZA DANYCH'!$T:$T,L$406,'BAZA DANYCH'!$K:$K,$C410,'BAZA DANYCH'!$A:$A,$A410,'BAZA DANYCH'!$F:$F,STATYSTYKI!$B410)</f>
        <v>6</v>
      </c>
      <c r="M410" s="85">
        <f>SUMIFS('BAZA DANYCH'!$AA:$AA,'BAZA DANYCH'!$T:$T,M$406,'BAZA DANYCH'!$K:$K,$C410,'BAZA DANYCH'!$A:$A,$A410,'BAZA DANYCH'!$F:$F,STATYSTYKI!$B410)</f>
        <v>0</v>
      </c>
      <c r="N410" s="85">
        <f>SUMIFS('BAZA DANYCH'!$AA:$AA,'BAZA DANYCH'!$T:$T,N$406,'BAZA DANYCH'!$K:$K,$C410,'BAZA DANYCH'!$A:$A,$A410,'BAZA DANYCH'!$F:$F,STATYSTYKI!$B410)</f>
        <v>0</v>
      </c>
      <c r="O410" s="85">
        <f>SUMIFS('BAZA DANYCH'!$AA:$AA,'BAZA DANYCH'!$T:$T,O$406,'BAZA DANYCH'!$K:$K,$C410,'BAZA DANYCH'!$A:$A,$A410,'BAZA DANYCH'!$F:$F,STATYSTYKI!$B410)</f>
        <v>0</v>
      </c>
      <c r="P410" s="85">
        <f>SUMIFS('BAZA DANYCH'!$AA:$AA,'BAZA DANYCH'!$T:$T,P$406,'BAZA DANYCH'!$K:$K,$C410,'BAZA DANYCH'!$A:$A,$A410,'BAZA DANYCH'!$F:$F,STATYSTYKI!$B410)</f>
        <v>0</v>
      </c>
      <c r="Q410" s="85">
        <f>SUMIFS('BAZA DANYCH'!$AA:$AA,'BAZA DANYCH'!$T:$T,Q$406,'BAZA DANYCH'!$K:$K,$C410,'BAZA DANYCH'!$A:$A,$A410,'BAZA DANYCH'!$F:$F,STATYSTYKI!$B410)</f>
        <v>0</v>
      </c>
      <c r="R410" s="85">
        <f>SUMIFS('BAZA DANYCH'!$AA:$AA,'BAZA DANYCH'!$T:$T,R$406,'BAZA DANYCH'!$K:$K,$C410,'BAZA DANYCH'!$A:$A,$A410,'BAZA DANYCH'!$F:$F,STATYSTYKI!$B410)</f>
        <v>0</v>
      </c>
      <c r="S410" s="85">
        <f>SUMIFS('BAZA DANYCH'!$AA:$AA,'BAZA DANYCH'!$T:$T,S$406,'BAZA DANYCH'!$K:$K,$C410,'BAZA DANYCH'!$A:$A,$A410,'BAZA DANYCH'!$F:$F,STATYSTYKI!$B410)</f>
        <v>0</v>
      </c>
      <c r="T410" s="85">
        <f>SUMIFS('BAZA DANYCH'!$AA:$AA,'BAZA DANYCH'!$T:$T,T$406,'BAZA DANYCH'!$K:$K,$C410,'BAZA DANYCH'!$A:$A,$A410,'BAZA DANYCH'!$F:$F,STATYSTYKI!$B410)</f>
        <v>0</v>
      </c>
      <c r="U410" s="85">
        <f>SUMIFS('BAZA DANYCH'!$AA:$AA,'BAZA DANYCH'!$T:$T,U$406,'BAZA DANYCH'!$K:$K,$C410,'BAZA DANYCH'!$A:$A,$A410,'BAZA DANYCH'!$F:$F,STATYSTYKI!$B410)</f>
        <v>0</v>
      </c>
      <c r="V410" s="85">
        <f>SUMIFS('BAZA DANYCH'!$AA:$AA,'BAZA DANYCH'!$T:$T,V$406,'BAZA DANYCH'!$K:$K,$C410,'BAZA DANYCH'!$A:$A,$A410,'BAZA DANYCH'!$F:$F,STATYSTYKI!$B410)</f>
        <v>0</v>
      </c>
      <c r="W410" s="85">
        <f>SUMIFS('BAZA DANYCH'!$AA:$AA,'BAZA DANYCH'!$T:$T,W$406,'BAZA DANYCH'!$K:$K,$C410,'BAZA DANYCH'!$A:$A,$A410,'BAZA DANYCH'!$F:$F,STATYSTYKI!$B410)</f>
        <v>0</v>
      </c>
      <c r="X410" s="85">
        <f>SUMIFS('BAZA DANYCH'!$AA:$AA,'BAZA DANYCH'!$T:$T,X$406,'BAZA DANYCH'!$K:$K,$C410,'BAZA DANYCH'!$A:$A,$A410,'BAZA DANYCH'!$F:$F,STATYSTYKI!$B410)</f>
        <v>42</v>
      </c>
      <c r="Y410" s="85">
        <f>SUMIFS('BAZA DANYCH'!$AA:$AA,'BAZA DANYCH'!$T:$T,Y$406,'BAZA DANYCH'!$K:$K,$C410,'BAZA DANYCH'!$A:$A,$A410,'BAZA DANYCH'!$F:$F,STATYSTYKI!$B410)</f>
        <v>0</v>
      </c>
      <c r="Z410" s="85">
        <f>SUMIFS('BAZA DANYCH'!$AA:$AA,'BAZA DANYCH'!$T:$T,Z$406,'BAZA DANYCH'!$K:$K,$C410,'BAZA DANYCH'!$A:$A,$A410,'BAZA DANYCH'!$F:$F,STATYSTYKI!$B410)</f>
        <v>0</v>
      </c>
      <c r="AA410" s="85">
        <f>SUMIFS('BAZA DANYCH'!$AA:$AA,'BAZA DANYCH'!$T:$T,AA$406,'BAZA DANYCH'!$K:$K,$C410,'BAZA DANYCH'!$A:$A,$A410,'BAZA DANYCH'!$F:$F,STATYSTYKI!$B410)</f>
        <v>6</v>
      </c>
      <c r="AB410" s="85">
        <f>SUMIFS('BAZA DANYCH'!$AA:$AA,'BAZA DANYCH'!$T:$T,AB$406,'BAZA DANYCH'!$K:$K,$C410,'BAZA DANYCH'!$A:$A,$A410,'BAZA DANYCH'!$F:$F,STATYSTYKI!$B410)</f>
        <v>0</v>
      </c>
      <c r="AC410" s="85">
        <f>SUMIFS('BAZA DANYCH'!$AA:$AA,'BAZA DANYCH'!$T:$T,AC$406,'BAZA DANYCH'!$K:$K,$C410,'BAZA DANYCH'!$A:$A,$A410,'BAZA DANYCH'!$F:$F,STATYSTYKI!$B410)</f>
        <v>0</v>
      </c>
      <c r="AD410" s="85">
        <f>SUMIFS('BAZA DANYCH'!$AA:$AA,'BAZA DANYCH'!$T:$T,AD$406,'BAZA DANYCH'!$K:$K,$C410,'BAZA DANYCH'!$A:$A,$A410,'BAZA DANYCH'!$F:$F,STATYSTYKI!$B410)</f>
        <v>0</v>
      </c>
      <c r="AE410" s="85">
        <f>SUMIFS('BAZA DANYCH'!$AA:$AA,'BAZA DANYCH'!$T:$T,AE$406,'BAZA DANYCH'!$K:$K,$C410,'BAZA DANYCH'!$A:$A,$A410,'BAZA DANYCH'!$F:$F,STATYSTYKI!$B410)</f>
        <v>0</v>
      </c>
      <c r="AF410" s="85">
        <f>SUMIFS('BAZA DANYCH'!$AA:$AA,'BAZA DANYCH'!$T:$T,AF$406,'BAZA DANYCH'!$K:$K,$C410,'BAZA DANYCH'!$A:$A,$A410,'BAZA DANYCH'!$F:$F,STATYSTYKI!$B410)</f>
        <v>0</v>
      </c>
      <c r="AG410" s="85">
        <f>SUMIFS('BAZA DANYCH'!$AA:$AA,'BAZA DANYCH'!$T:$T,AG$406,'BAZA DANYCH'!$K:$K,$C410,'BAZA DANYCH'!$A:$A,$A410,'BAZA DANYCH'!$F:$F,STATYSTYKI!$B410)</f>
        <v>0</v>
      </c>
      <c r="AH410" s="85">
        <f>SUMIFS('BAZA DANYCH'!$AA:$AA,'BAZA DANYCH'!$T:$T,AH$406,'BAZA DANYCH'!$K:$K,$C410,'BAZA DANYCH'!$A:$A,$A410,'BAZA DANYCH'!$F:$F,STATYSTYKI!$B410)</f>
        <v>0</v>
      </c>
      <c r="AI410" s="85">
        <f>SUMIFS('BAZA DANYCH'!$AA:$AA,'BAZA DANYCH'!$T:$T,AI$406,'BAZA DANYCH'!$K:$K,$C410,'BAZA DANYCH'!$A:$A,$A410,'BAZA DANYCH'!$F:$F,STATYSTYKI!$B410)</f>
        <v>0</v>
      </c>
      <c r="AJ410" s="85">
        <f>SUMIFS('BAZA DANYCH'!$AA:$AA,'BAZA DANYCH'!$T:$T,AJ$406,'BAZA DANYCH'!$K:$K,$C410,'BAZA DANYCH'!$A:$A,$A410,'BAZA DANYCH'!$F:$F,STATYSTYKI!$B410)</f>
        <v>0</v>
      </c>
    </row>
    <row r="411" spans="1:44" x14ac:dyDescent="0.2">
      <c r="A411" s="87" t="str">
        <f t="shared" ref="A411:C411" si="37">A204</f>
        <v>Trzebnica</v>
      </c>
      <c r="B411" s="87" t="str">
        <f t="shared" si="37"/>
        <v>rk_02_DK5</v>
      </c>
      <c r="C411" s="87" t="str">
        <f t="shared" si="37"/>
        <v>Turbo Trans</v>
      </c>
      <c r="D411" s="129">
        <f t="shared" si="34"/>
        <v>36</v>
      </c>
      <c r="E411" s="85">
        <f>SUMIFS('BAZA DANYCH'!$AA:$AA,'BAZA DANYCH'!$T:$T,E$406,'BAZA DANYCH'!$K:$K,$C411,'BAZA DANYCH'!$A:$A,$A411,'BAZA DANYCH'!$F:$F,STATYSTYKI!$B411)</f>
        <v>0</v>
      </c>
      <c r="F411" s="85">
        <f>SUMIFS('BAZA DANYCH'!$AA:$AA,'BAZA DANYCH'!$T:$T,F$406,'BAZA DANYCH'!$K:$K,$C411,'BAZA DANYCH'!$A:$A,$A411,'BAZA DANYCH'!$F:$F,STATYSTYKI!$B411)</f>
        <v>0</v>
      </c>
      <c r="G411" s="85">
        <f>SUMIFS('BAZA DANYCH'!$AA:$AA,'BAZA DANYCH'!$T:$T,G$406,'BAZA DANYCH'!$K:$K,$C411,'BAZA DANYCH'!$A:$A,$A411,'BAZA DANYCH'!$F:$F,STATYSTYKI!$B411)</f>
        <v>8</v>
      </c>
      <c r="H411" s="85">
        <f>SUMIFS('BAZA DANYCH'!$AA:$AA,'BAZA DANYCH'!$T:$T,H$406,'BAZA DANYCH'!$K:$K,$C411,'BAZA DANYCH'!$A:$A,$A411,'BAZA DANYCH'!$F:$F,STATYSTYKI!$B411)</f>
        <v>0</v>
      </c>
      <c r="I411" s="85">
        <f>SUMIFS('BAZA DANYCH'!$AA:$AA,'BAZA DANYCH'!$T:$T,I$406,'BAZA DANYCH'!$K:$K,$C411,'BAZA DANYCH'!$A:$A,$A411,'BAZA DANYCH'!$F:$F,STATYSTYKI!$B411)</f>
        <v>0</v>
      </c>
      <c r="J411" s="85">
        <f>SUMIFS('BAZA DANYCH'!$AA:$AA,'BAZA DANYCH'!$T:$T,J$406,'BAZA DANYCH'!$K:$K,$C411,'BAZA DANYCH'!$A:$A,$A411,'BAZA DANYCH'!$F:$F,STATYSTYKI!$B411)</f>
        <v>0</v>
      </c>
      <c r="K411" s="85">
        <f>SUMIFS('BAZA DANYCH'!$AA:$AA,'BAZA DANYCH'!$T:$T,K$406,'BAZA DANYCH'!$K:$K,$C411,'BAZA DANYCH'!$A:$A,$A411,'BAZA DANYCH'!$F:$F,STATYSTYKI!$B411)</f>
        <v>0</v>
      </c>
      <c r="L411" s="85">
        <f>SUMIFS('BAZA DANYCH'!$AA:$AA,'BAZA DANYCH'!$T:$T,L$406,'BAZA DANYCH'!$K:$K,$C411,'BAZA DANYCH'!$A:$A,$A411,'BAZA DANYCH'!$F:$F,STATYSTYKI!$B411)</f>
        <v>0</v>
      </c>
      <c r="M411" s="85">
        <f>SUMIFS('BAZA DANYCH'!$AA:$AA,'BAZA DANYCH'!$T:$T,M$406,'BAZA DANYCH'!$K:$K,$C411,'BAZA DANYCH'!$A:$A,$A411,'BAZA DANYCH'!$F:$F,STATYSTYKI!$B411)</f>
        <v>0</v>
      </c>
      <c r="N411" s="85">
        <f>SUMIFS('BAZA DANYCH'!$AA:$AA,'BAZA DANYCH'!$T:$T,N$406,'BAZA DANYCH'!$K:$K,$C411,'BAZA DANYCH'!$A:$A,$A411,'BAZA DANYCH'!$F:$F,STATYSTYKI!$B411)</f>
        <v>0</v>
      </c>
      <c r="O411" s="85">
        <f>SUMIFS('BAZA DANYCH'!$AA:$AA,'BAZA DANYCH'!$T:$T,O$406,'BAZA DANYCH'!$K:$K,$C411,'BAZA DANYCH'!$A:$A,$A411,'BAZA DANYCH'!$F:$F,STATYSTYKI!$B411)</f>
        <v>0</v>
      </c>
      <c r="P411" s="85">
        <f>SUMIFS('BAZA DANYCH'!$AA:$AA,'BAZA DANYCH'!$T:$T,P$406,'BAZA DANYCH'!$K:$K,$C411,'BAZA DANYCH'!$A:$A,$A411,'BAZA DANYCH'!$F:$F,STATYSTYKI!$B411)</f>
        <v>0</v>
      </c>
      <c r="Q411" s="85">
        <f>SUMIFS('BAZA DANYCH'!$AA:$AA,'BAZA DANYCH'!$T:$T,Q$406,'BAZA DANYCH'!$K:$K,$C411,'BAZA DANYCH'!$A:$A,$A411,'BAZA DANYCH'!$F:$F,STATYSTYKI!$B411)</f>
        <v>0</v>
      </c>
      <c r="R411" s="85">
        <f>SUMIFS('BAZA DANYCH'!$AA:$AA,'BAZA DANYCH'!$T:$T,R$406,'BAZA DANYCH'!$K:$K,$C411,'BAZA DANYCH'!$A:$A,$A411,'BAZA DANYCH'!$F:$F,STATYSTYKI!$B411)</f>
        <v>0</v>
      </c>
      <c r="S411" s="85">
        <f>SUMIFS('BAZA DANYCH'!$AA:$AA,'BAZA DANYCH'!$T:$T,S$406,'BAZA DANYCH'!$K:$K,$C411,'BAZA DANYCH'!$A:$A,$A411,'BAZA DANYCH'!$F:$F,STATYSTYKI!$B411)</f>
        <v>0</v>
      </c>
      <c r="T411" s="85">
        <f>SUMIFS('BAZA DANYCH'!$AA:$AA,'BAZA DANYCH'!$T:$T,T$406,'BAZA DANYCH'!$K:$K,$C411,'BAZA DANYCH'!$A:$A,$A411,'BAZA DANYCH'!$F:$F,STATYSTYKI!$B411)</f>
        <v>0</v>
      </c>
      <c r="U411" s="85">
        <f>SUMIFS('BAZA DANYCH'!$AA:$AA,'BAZA DANYCH'!$T:$T,U$406,'BAZA DANYCH'!$K:$K,$C411,'BAZA DANYCH'!$A:$A,$A411,'BAZA DANYCH'!$F:$F,STATYSTYKI!$B411)</f>
        <v>0</v>
      </c>
      <c r="V411" s="85">
        <f>SUMIFS('BAZA DANYCH'!$AA:$AA,'BAZA DANYCH'!$T:$T,V$406,'BAZA DANYCH'!$K:$K,$C411,'BAZA DANYCH'!$A:$A,$A411,'BAZA DANYCH'!$F:$F,STATYSTYKI!$B411)</f>
        <v>0</v>
      </c>
      <c r="W411" s="85">
        <f>SUMIFS('BAZA DANYCH'!$AA:$AA,'BAZA DANYCH'!$T:$T,W$406,'BAZA DANYCH'!$K:$K,$C411,'BAZA DANYCH'!$A:$A,$A411,'BAZA DANYCH'!$F:$F,STATYSTYKI!$B411)</f>
        <v>28</v>
      </c>
      <c r="X411" s="85">
        <f>SUMIFS('BAZA DANYCH'!$AA:$AA,'BAZA DANYCH'!$T:$T,X$406,'BAZA DANYCH'!$K:$K,$C411,'BAZA DANYCH'!$A:$A,$A411,'BAZA DANYCH'!$F:$F,STATYSTYKI!$B411)</f>
        <v>0</v>
      </c>
      <c r="Y411" s="85">
        <f>SUMIFS('BAZA DANYCH'!$AA:$AA,'BAZA DANYCH'!$T:$T,Y$406,'BAZA DANYCH'!$K:$K,$C411,'BAZA DANYCH'!$A:$A,$A411,'BAZA DANYCH'!$F:$F,STATYSTYKI!$B411)</f>
        <v>0</v>
      </c>
      <c r="Z411" s="85">
        <f>SUMIFS('BAZA DANYCH'!$AA:$AA,'BAZA DANYCH'!$T:$T,Z$406,'BAZA DANYCH'!$K:$K,$C411,'BAZA DANYCH'!$A:$A,$A411,'BAZA DANYCH'!$F:$F,STATYSTYKI!$B411)</f>
        <v>0</v>
      </c>
      <c r="AA411" s="85">
        <f>SUMIFS('BAZA DANYCH'!$AA:$AA,'BAZA DANYCH'!$T:$T,AA$406,'BAZA DANYCH'!$K:$K,$C411,'BAZA DANYCH'!$A:$A,$A411,'BAZA DANYCH'!$F:$F,STATYSTYKI!$B411)</f>
        <v>0</v>
      </c>
      <c r="AB411" s="85">
        <f>SUMIFS('BAZA DANYCH'!$AA:$AA,'BAZA DANYCH'!$T:$T,AB$406,'BAZA DANYCH'!$K:$K,$C411,'BAZA DANYCH'!$A:$A,$A411,'BAZA DANYCH'!$F:$F,STATYSTYKI!$B411)</f>
        <v>0</v>
      </c>
      <c r="AC411" s="85">
        <f>SUMIFS('BAZA DANYCH'!$AA:$AA,'BAZA DANYCH'!$T:$T,AC$406,'BAZA DANYCH'!$K:$K,$C411,'BAZA DANYCH'!$A:$A,$A411,'BAZA DANYCH'!$F:$F,STATYSTYKI!$B411)</f>
        <v>0</v>
      </c>
      <c r="AD411" s="85">
        <f>SUMIFS('BAZA DANYCH'!$AA:$AA,'BAZA DANYCH'!$T:$T,AD$406,'BAZA DANYCH'!$K:$K,$C411,'BAZA DANYCH'!$A:$A,$A411,'BAZA DANYCH'!$F:$F,STATYSTYKI!$B411)</f>
        <v>0</v>
      </c>
      <c r="AE411" s="85">
        <f>SUMIFS('BAZA DANYCH'!$AA:$AA,'BAZA DANYCH'!$T:$T,AE$406,'BAZA DANYCH'!$K:$K,$C411,'BAZA DANYCH'!$A:$A,$A411,'BAZA DANYCH'!$F:$F,STATYSTYKI!$B411)</f>
        <v>0</v>
      </c>
      <c r="AF411" s="85">
        <f>SUMIFS('BAZA DANYCH'!$AA:$AA,'BAZA DANYCH'!$T:$T,AF$406,'BAZA DANYCH'!$K:$K,$C411,'BAZA DANYCH'!$A:$A,$A411,'BAZA DANYCH'!$F:$F,STATYSTYKI!$B411)</f>
        <v>0</v>
      </c>
      <c r="AG411" s="85">
        <f>SUMIFS('BAZA DANYCH'!$AA:$AA,'BAZA DANYCH'!$T:$T,AG$406,'BAZA DANYCH'!$K:$K,$C411,'BAZA DANYCH'!$A:$A,$A411,'BAZA DANYCH'!$F:$F,STATYSTYKI!$B411)</f>
        <v>0</v>
      </c>
      <c r="AH411" s="85">
        <f>SUMIFS('BAZA DANYCH'!$AA:$AA,'BAZA DANYCH'!$T:$T,AH$406,'BAZA DANYCH'!$K:$K,$C411,'BAZA DANYCH'!$A:$A,$A411,'BAZA DANYCH'!$F:$F,STATYSTYKI!$B411)</f>
        <v>0</v>
      </c>
      <c r="AI411" s="85">
        <f>SUMIFS('BAZA DANYCH'!$AA:$AA,'BAZA DANYCH'!$T:$T,AI$406,'BAZA DANYCH'!$K:$K,$C411,'BAZA DANYCH'!$A:$A,$A411,'BAZA DANYCH'!$F:$F,STATYSTYKI!$B411)</f>
        <v>0</v>
      </c>
      <c r="AJ411" s="85">
        <f>SUMIFS('BAZA DANYCH'!$AA:$AA,'BAZA DANYCH'!$T:$T,AJ$406,'BAZA DANYCH'!$K:$K,$C411,'BAZA DANYCH'!$A:$A,$A411,'BAZA DANYCH'!$F:$F,STATYSTYKI!$B411)</f>
        <v>0</v>
      </c>
    </row>
    <row r="412" spans="1:44" x14ac:dyDescent="0.2">
      <c r="A412" s="87" t="str">
        <f t="shared" ref="A412:C412" si="38">A205</f>
        <v>Trzebnica</v>
      </c>
      <c r="B412" s="87" t="str">
        <f t="shared" si="38"/>
        <v>rk_02_DK5</v>
      </c>
      <c r="C412" s="87" t="str">
        <f t="shared" si="38"/>
        <v>Ekspres Bus</v>
      </c>
      <c r="D412" s="129">
        <f t="shared" si="34"/>
        <v>158</v>
      </c>
      <c r="E412" s="85">
        <f>SUMIFS('BAZA DANYCH'!$AA:$AA,'BAZA DANYCH'!$T:$T,E$406,'BAZA DANYCH'!$K:$K,$C412,'BAZA DANYCH'!$A:$A,$A412,'BAZA DANYCH'!$F:$F,STATYSTYKI!$B412)</f>
        <v>0</v>
      </c>
      <c r="F412" s="85">
        <f>SUMIFS('BAZA DANYCH'!$AA:$AA,'BAZA DANYCH'!$T:$T,F$406,'BAZA DANYCH'!$K:$K,$C412,'BAZA DANYCH'!$A:$A,$A412,'BAZA DANYCH'!$F:$F,STATYSTYKI!$B412)</f>
        <v>0</v>
      </c>
      <c r="G412" s="85">
        <f>SUMIFS('BAZA DANYCH'!$AA:$AA,'BAZA DANYCH'!$T:$T,G$406,'BAZA DANYCH'!$K:$K,$C412,'BAZA DANYCH'!$A:$A,$A412,'BAZA DANYCH'!$F:$F,STATYSTYKI!$B412)</f>
        <v>28</v>
      </c>
      <c r="H412" s="85">
        <f>SUMIFS('BAZA DANYCH'!$AA:$AA,'BAZA DANYCH'!$T:$T,H$406,'BAZA DANYCH'!$K:$K,$C412,'BAZA DANYCH'!$A:$A,$A412,'BAZA DANYCH'!$F:$F,STATYSTYKI!$B412)</f>
        <v>0</v>
      </c>
      <c r="I412" s="85">
        <f>SUMIFS('BAZA DANYCH'!$AA:$AA,'BAZA DANYCH'!$T:$T,I$406,'BAZA DANYCH'!$K:$K,$C412,'BAZA DANYCH'!$A:$A,$A412,'BAZA DANYCH'!$F:$F,STATYSTYKI!$B412)</f>
        <v>0</v>
      </c>
      <c r="J412" s="85">
        <f>SUMIFS('BAZA DANYCH'!$AA:$AA,'BAZA DANYCH'!$T:$T,J$406,'BAZA DANYCH'!$K:$K,$C412,'BAZA DANYCH'!$A:$A,$A412,'BAZA DANYCH'!$F:$F,STATYSTYKI!$B412)</f>
        <v>14</v>
      </c>
      <c r="K412" s="85">
        <f>SUMIFS('BAZA DANYCH'!$AA:$AA,'BAZA DANYCH'!$T:$T,K$406,'BAZA DANYCH'!$K:$K,$C412,'BAZA DANYCH'!$A:$A,$A412,'BAZA DANYCH'!$F:$F,STATYSTYKI!$B412)</f>
        <v>0</v>
      </c>
      <c r="L412" s="85">
        <f>SUMIFS('BAZA DANYCH'!$AA:$AA,'BAZA DANYCH'!$T:$T,L$406,'BAZA DANYCH'!$K:$K,$C412,'BAZA DANYCH'!$A:$A,$A412,'BAZA DANYCH'!$F:$F,STATYSTYKI!$B412)</f>
        <v>0</v>
      </c>
      <c r="M412" s="85">
        <f>SUMIFS('BAZA DANYCH'!$AA:$AA,'BAZA DANYCH'!$T:$T,M$406,'BAZA DANYCH'!$K:$K,$C412,'BAZA DANYCH'!$A:$A,$A412,'BAZA DANYCH'!$F:$F,STATYSTYKI!$B412)</f>
        <v>0</v>
      </c>
      <c r="N412" s="85">
        <f>SUMIFS('BAZA DANYCH'!$AA:$AA,'BAZA DANYCH'!$T:$T,N$406,'BAZA DANYCH'!$K:$K,$C412,'BAZA DANYCH'!$A:$A,$A412,'BAZA DANYCH'!$F:$F,STATYSTYKI!$B412)</f>
        <v>10</v>
      </c>
      <c r="O412" s="85">
        <f>SUMIFS('BAZA DANYCH'!$AA:$AA,'BAZA DANYCH'!$T:$T,O$406,'BAZA DANYCH'!$K:$K,$C412,'BAZA DANYCH'!$A:$A,$A412,'BAZA DANYCH'!$F:$F,STATYSTYKI!$B412)</f>
        <v>0</v>
      </c>
      <c r="P412" s="85">
        <f>SUMIFS('BAZA DANYCH'!$AA:$AA,'BAZA DANYCH'!$T:$T,P$406,'BAZA DANYCH'!$K:$K,$C412,'BAZA DANYCH'!$A:$A,$A412,'BAZA DANYCH'!$F:$F,STATYSTYKI!$B412)</f>
        <v>0</v>
      </c>
      <c r="Q412" s="85">
        <f>SUMIFS('BAZA DANYCH'!$AA:$AA,'BAZA DANYCH'!$T:$T,Q$406,'BAZA DANYCH'!$K:$K,$C412,'BAZA DANYCH'!$A:$A,$A412,'BAZA DANYCH'!$F:$F,STATYSTYKI!$B412)</f>
        <v>0</v>
      </c>
      <c r="R412" s="85">
        <f>SUMIFS('BAZA DANYCH'!$AA:$AA,'BAZA DANYCH'!$T:$T,R$406,'BAZA DANYCH'!$K:$K,$C412,'BAZA DANYCH'!$A:$A,$A412,'BAZA DANYCH'!$F:$F,STATYSTYKI!$B412)</f>
        <v>0</v>
      </c>
      <c r="S412" s="85">
        <f>SUMIFS('BAZA DANYCH'!$AA:$AA,'BAZA DANYCH'!$T:$T,S$406,'BAZA DANYCH'!$K:$K,$C412,'BAZA DANYCH'!$A:$A,$A412,'BAZA DANYCH'!$F:$F,STATYSTYKI!$B412)</f>
        <v>0</v>
      </c>
      <c r="T412" s="85">
        <f>SUMIFS('BAZA DANYCH'!$AA:$AA,'BAZA DANYCH'!$T:$T,T$406,'BAZA DANYCH'!$K:$K,$C412,'BAZA DANYCH'!$A:$A,$A412,'BAZA DANYCH'!$F:$F,STATYSTYKI!$B412)</f>
        <v>28</v>
      </c>
      <c r="U412" s="85">
        <f>SUMIFS('BAZA DANYCH'!$AA:$AA,'BAZA DANYCH'!$T:$T,U$406,'BAZA DANYCH'!$K:$K,$C412,'BAZA DANYCH'!$A:$A,$A412,'BAZA DANYCH'!$F:$F,STATYSTYKI!$B412)</f>
        <v>0</v>
      </c>
      <c r="V412" s="85">
        <f>SUMIFS('BAZA DANYCH'!$AA:$AA,'BAZA DANYCH'!$T:$T,V$406,'BAZA DANYCH'!$K:$K,$C412,'BAZA DANYCH'!$A:$A,$A412,'BAZA DANYCH'!$F:$F,STATYSTYKI!$B412)</f>
        <v>0</v>
      </c>
      <c r="W412" s="85">
        <f>SUMIFS('BAZA DANYCH'!$AA:$AA,'BAZA DANYCH'!$T:$T,W$406,'BAZA DANYCH'!$K:$K,$C412,'BAZA DANYCH'!$A:$A,$A412,'BAZA DANYCH'!$F:$F,STATYSTYKI!$B412)</f>
        <v>0</v>
      </c>
      <c r="X412" s="85">
        <f>SUMIFS('BAZA DANYCH'!$AA:$AA,'BAZA DANYCH'!$T:$T,X$406,'BAZA DANYCH'!$K:$K,$C412,'BAZA DANYCH'!$A:$A,$A412,'BAZA DANYCH'!$F:$F,STATYSTYKI!$B412)</f>
        <v>6</v>
      </c>
      <c r="Y412" s="85">
        <f>SUMIFS('BAZA DANYCH'!$AA:$AA,'BAZA DANYCH'!$T:$T,Y$406,'BAZA DANYCH'!$K:$K,$C412,'BAZA DANYCH'!$A:$A,$A412,'BAZA DANYCH'!$F:$F,STATYSTYKI!$B412)</f>
        <v>0</v>
      </c>
      <c r="Z412" s="85">
        <f>SUMIFS('BAZA DANYCH'!$AA:$AA,'BAZA DANYCH'!$T:$T,Z$406,'BAZA DANYCH'!$K:$K,$C412,'BAZA DANYCH'!$A:$A,$A412,'BAZA DANYCH'!$F:$F,STATYSTYKI!$B412)</f>
        <v>28</v>
      </c>
      <c r="AA412" s="85">
        <f>SUMIFS('BAZA DANYCH'!$AA:$AA,'BAZA DANYCH'!$T:$T,AA$406,'BAZA DANYCH'!$K:$K,$C412,'BAZA DANYCH'!$A:$A,$A412,'BAZA DANYCH'!$F:$F,STATYSTYKI!$B412)</f>
        <v>8</v>
      </c>
      <c r="AB412" s="85">
        <f>SUMIFS('BAZA DANYCH'!$AA:$AA,'BAZA DANYCH'!$T:$T,AB$406,'BAZA DANYCH'!$K:$K,$C412,'BAZA DANYCH'!$A:$A,$A412,'BAZA DANYCH'!$F:$F,STATYSTYKI!$B412)</f>
        <v>0</v>
      </c>
      <c r="AC412" s="85">
        <f>SUMIFS('BAZA DANYCH'!$AA:$AA,'BAZA DANYCH'!$T:$T,AC$406,'BAZA DANYCH'!$K:$K,$C412,'BAZA DANYCH'!$A:$A,$A412,'BAZA DANYCH'!$F:$F,STATYSTYKI!$B412)</f>
        <v>0</v>
      </c>
      <c r="AD412" s="85">
        <f>SUMIFS('BAZA DANYCH'!$AA:$AA,'BAZA DANYCH'!$T:$T,AD$406,'BAZA DANYCH'!$K:$K,$C412,'BAZA DANYCH'!$A:$A,$A412,'BAZA DANYCH'!$F:$F,STATYSTYKI!$B412)</f>
        <v>6</v>
      </c>
      <c r="AE412" s="85">
        <f>SUMIFS('BAZA DANYCH'!$AA:$AA,'BAZA DANYCH'!$T:$T,AE$406,'BAZA DANYCH'!$K:$K,$C412,'BAZA DANYCH'!$A:$A,$A412,'BAZA DANYCH'!$F:$F,STATYSTYKI!$B412)</f>
        <v>0</v>
      </c>
      <c r="AF412" s="85">
        <f>SUMIFS('BAZA DANYCH'!$AA:$AA,'BAZA DANYCH'!$T:$T,AF$406,'BAZA DANYCH'!$K:$K,$C412,'BAZA DANYCH'!$A:$A,$A412,'BAZA DANYCH'!$F:$F,STATYSTYKI!$B412)</f>
        <v>6</v>
      </c>
      <c r="AG412" s="85">
        <f>SUMIFS('BAZA DANYCH'!$AA:$AA,'BAZA DANYCH'!$T:$T,AG$406,'BAZA DANYCH'!$K:$K,$C412,'BAZA DANYCH'!$A:$A,$A412,'BAZA DANYCH'!$F:$F,STATYSTYKI!$B412)</f>
        <v>0</v>
      </c>
      <c r="AH412" s="85">
        <f>SUMIFS('BAZA DANYCH'!$AA:$AA,'BAZA DANYCH'!$T:$T,AH$406,'BAZA DANYCH'!$K:$K,$C412,'BAZA DANYCH'!$A:$A,$A412,'BAZA DANYCH'!$F:$F,STATYSTYKI!$B412)</f>
        <v>0</v>
      </c>
      <c r="AI412" s="85">
        <f>SUMIFS('BAZA DANYCH'!$AA:$AA,'BAZA DANYCH'!$T:$T,AI$406,'BAZA DANYCH'!$K:$K,$C412,'BAZA DANYCH'!$A:$A,$A412,'BAZA DANYCH'!$F:$F,STATYSTYKI!$B412)</f>
        <v>0</v>
      </c>
      <c r="AJ412" s="85">
        <f>SUMIFS('BAZA DANYCH'!$AA:$AA,'BAZA DANYCH'!$T:$T,AJ$406,'BAZA DANYCH'!$K:$K,$C412,'BAZA DANYCH'!$A:$A,$A412,'BAZA DANYCH'!$F:$F,STATYSTYKI!$B412)</f>
        <v>24</v>
      </c>
    </row>
    <row r="413" spans="1:44" x14ac:dyDescent="0.2">
      <c r="A413" s="87" t="str">
        <f t="shared" ref="A413:C413" si="39">A206</f>
        <v>Trzebnica</v>
      </c>
      <c r="B413" s="87" t="str">
        <f t="shared" si="39"/>
        <v>rk_02_DK5</v>
      </c>
      <c r="C413" s="87" t="str">
        <f t="shared" si="39"/>
        <v>Gieuszt Trans</v>
      </c>
      <c r="D413" s="129">
        <f t="shared" si="34"/>
        <v>0</v>
      </c>
      <c r="E413" s="85">
        <f>SUMIFS('BAZA DANYCH'!$AA:$AA,'BAZA DANYCH'!$T:$T,E$406,'BAZA DANYCH'!$K:$K,$C413,'BAZA DANYCH'!$A:$A,$A413,'BAZA DANYCH'!$F:$F,STATYSTYKI!$B413)</f>
        <v>0</v>
      </c>
      <c r="F413" s="85">
        <f>SUMIFS('BAZA DANYCH'!$AA:$AA,'BAZA DANYCH'!$T:$T,F$406,'BAZA DANYCH'!$K:$K,$C413,'BAZA DANYCH'!$A:$A,$A413,'BAZA DANYCH'!$F:$F,STATYSTYKI!$B413)</f>
        <v>0</v>
      </c>
      <c r="G413" s="85">
        <f>SUMIFS('BAZA DANYCH'!$AA:$AA,'BAZA DANYCH'!$T:$T,G$406,'BAZA DANYCH'!$K:$K,$C413,'BAZA DANYCH'!$A:$A,$A413,'BAZA DANYCH'!$F:$F,STATYSTYKI!$B413)</f>
        <v>0</v>
      </c>
      <c r="H413" s="85">
        <f>SUMIFS('BAZA DANYCH'!$AA:$AA,'BAZA DANYCH'!$T:$T,H$406,'BAZA DANYCH'!$K:$K,$C413,'BAZA DANYCH'!$A:$A,$A413,'BAZA DANYCH'!$F:$F,STATYSTYKI!$B413)</f>
        <v>0</v>
      </c>
      <c r="I413" s="85">
        <f>SUMIFS('BAZA DANYCH'!$AA:$AA,'BAZA DANYCH'!$T:$T,I$406,'BAZA DANYCH'!$K:$K,$C413,'BAZA DANYCH'!$A:$A,$A413,'BAZA DANYCH'!$F:$F,STATYSTYKI!$B413)</f>
        <v>0</v>
      </c>
      <c r="J413" s="85">
        <f>SUMIFS('BAZA DANYCH'!$AA:$AA,'BAZA DANYCH'!$T:$T,J$406,'BAZA DANYCH'!$K:$K,$C413,'BAZA DANYCH'!$A:$A,$A413,'BAZA DANYCH'!$F:$F,STATYSTYKI!$B413)</f>
        <v>0</v>
      </c>
      <c r="K413" s="85">
        <f>SUMIFS('BAZA DANYCH'!$AA:$AA,'BAZA DANYCH'!$T:$T,K$406,'BAZA DANYCH'!$K:$K,$C413,'BAZA DANYCH'!$A:$A,$A413,'BAZA DANYCH'!$F:$F,STATYSTYKI!$B413)</f>
        <v>0</v>
      </c>
      <c r="L413" s="85">
        <f>SUMIFS('BAZA DANYCH'!$AA:$AA,'BAZA DANYCH'!$T:$T,L$406,'BAZA DANYCH'!$K:$K,$C413,'BAZA DANYCH'!$A:$A,$A413,'BAZA DANYCH'!$F:$F,STATYSTYKI!$B413)</f>
        <v>0</v>
      </c>
      <c r="M413" s="85">
        <f>SUMIFS('BAZA DANYCH'!$AA:$AA,'BAZA DANYCH'!$T:$T,M$406,'BAZA DANYCH'!$K:$K,$C413,'BAZA DANYCH'!$A:$A,$A413,'BAZA DANYCH'!$F:$F,STATYSTYKI!$B413)</f>
        <v>0</v>
      </c>
      <c r="N413" s="85">
        <f>SUMIFS('BAZA DANYCH'!$AA:$AA,'BAZA DANYCH'!$T:$T,N$406,'BAZA DANYCH'!$K:$K,$C413,'BAZA DANYCH'!$A:$A,$A413,'BAZA DANYCH'!$F:$F,STATYSTYKI!$B413)</f>
        <v>0</v>
      </c>
      <c r="O413" s="85">
        <f>SUMIFS('BAZA DANYCH'!$AA:$AA,'BAZA DANYCH'!$T:$T,O$406,'BAZA DANYCH'!$K:$K,$C413,'BAZA DANYCH'!$A:$A,$A413,'BAZA DANYCH'!$F:$F,STATYSTYKI!$B413)</f>
        <v>0</v>
      </c>
      <c r="P413" s="85">
        <f>SUMIFS('BAZA DANYCH'!$AA:$AA,'BAZA DANYCH'!$T:$T,P$406,'BAZA DANYCH'!$K:$K,$C413,'BAZA DANYCH'!$A:$A,$A413,'BAZA DANYCH'!$F:$F,STATYSTYKI!$B413)</f>
        <v>0</v>
      </c>
      <c r="Q413" s="85">
        <f>SUMIFS('BAZA DANYCH'!$AA:$AA,'BAZA DANYCH'!$T:$T,Q$406,'BAZA DANYCH'!$K:$K,$C413,'BAZA DANYCH'!$A:$A,$A413,'BAZA DANYCH'!$F:$F,STATYSTYKI!$B413)</f>
        <v>0</v>
      </c>
      <c r="R413" s="85">
        <f>SUMIFS('BAZA DANYCH'!$AA:$AA,'BAZA DANYCH'!$T:$T,R$406,'BAZA DANYCH'!$K:$K,$C413,'BAZA DANYCH'!$A:$A,$A413,'BAZA DANYCH'!$F:$F,STATYSTYKI!$B413)</f>
        <v>0</v>
      </c>
      <c r="S413" s="85">
        <f>SUMIFS('BAZA DANYCH'!$AA:$AA,'BAZA DANYCH'!$T:$T,S$406,'BAZA DANYCH'!$K:$K,$C413,'BAZA DANYCH'!$A:$A,$A413,'BAZA DANYCH'!$F:$F,STATYSTYKI!$B413)</f>
        <v>0</v>
      </c>
      <c r="T413" s="85">
        <f>SUMIFS('BAZA DANYCH'!$AA:$AA,'BAZA DANYCH'!$T:$T,T$406,'BAZA DANYCH'!$K:$K,$C413,'BAZA DANYCH'!$A:$A,$A413,'BAZA DANYCH'!$F:$F,STATYSTYKI!$B413)</f>
        <v>0</v>
      </c>
      <c r="U413" s="85">
        <f>SUMIFS('BAZA DANYCH'!$AA:$AA,'BAZA DANYCH'!$T:$T,U$406,'BAZA DANYCH'!$K:$K,$C413,'BAZA DANYCH'!$A:$A,$A413,'BAZA DANYCH'!$F:$F,STATYSTYKI!$B413)</f>
        <v>0</v>
      </c>
      <c r="V413" s="85">
        <f>SUMIFS('BAZA DANYCH'!$AA:$AA,'BAZA DANYCH'!$T:$T,V$406,'BAZA DANYCH'!$K:$K,$C413,'BAZA DANYCH'!$A:$A,$A413,'BAZA DANYCH'!$F:$F,STATYSTYKI!$B413)</f>
        <v>0</v>
      </c>
      <c r="W413" s="85">
        <f>SUMIFS('BAZA DANYCH'!$AA:$AA,'BAZA DANYCH'!$T:$T,W$406,'BAZA DANYCH'!$K:$K,$C413,'BAZA DANYCH'!$A:$A,$A413,'BAZA DANYCH'!$F:$F,STATYSTYKI!$B413)</f>
        <v>0</v>
      </c>
      <c r="X413" s="85">
        <f>SUMIFS('BAZA DANYCH'!$AA:$AA,'BAZA DANYCH'!$T:$T,X$406,'BAZA DANYCH'!$K:$K,$C413,'BAZA DANYCH'!$A:$A,$A413,'BAZA DANYCH'!$F:$F,STATYSTYKI!$B413)</f>
        <v>0</v>
      </c>
      <c r="Y413" s="85">
        <f>SUMIFS('BAZA DANYCH'!$AA:$AA,'BAZA DANYCH'!$T:$T,Y$406,'BAZA DANYCH'!$K:$K,$C413,'BAZA DANYCH'!$A:$A,$A413,'BAZA DANYCH'!$F:$F,STATYSTYKI!$B413)</f>
        <v>0</v>
      </c>
      <c r="Z413" s="85">
        <f>SUMIFS('BAZA DANYCH'!$AA:$AA,'BAZA DANYCH'!$T:$T,Z$406,'BAZA DANYCH'!$K:$K,$C413,'BAZA DANYCH'!$A:$A,$A413,'BAZA DANYCH'!$F:$F,STATYSTYKI!$B413)</f>
        <v>0</v>
      </c>
      <c r="AA413" s="85">
        <f>SUMIFS('BAZA DANYCH'!$AA:$AA,'BAZA DANYCH'!$T:$T,AA$406,'BAZA DANYCH'!$K:$K,$C413,'BAZA DANYCH'!$A:$A,$A413,'BAZA DANYCH'!$F:$F,STATYSTYKI!$B413)</f>
        <v>0</v>
      </c>
      <c r="AB413" s="85">
        <f>SUMIFS('BAZA DANYCH'!$AA:$AA,'BAZA DANYCH'!$T:$T,AB$406,'BAZA DANYCH'!$K:$K,$C413,'BAZA DANYCH'!$A:$A,$A413,'BAZA DANYCH'!$F:$F,STATYSTYKI!$B413)</f>
        <v>0</v>
      </c>
      <c r="AC413" s="85">
        <f>SUMIFS('BAZA DANYCH'!$AA:$AA,'BAZA DANYCH'!$T:$T,AC$406,'BAZA DANYCH'!$K:$K,$C413,'BAZA DANYCH'!$A:$A,$A413,'BAZA DANYCH'!$F:$F,STATYSTYKI!$B413)</f>
        <v>0</v>
      </c>
      <c r="AD413" s="85">
        <f>SUMIFS('BAZA DANYCH'!$AA:$AA,'BAZA DANYCH'!$T:$T,AD$406,'BAZA DANYCH'!$K:$K,$C413,'BAZA DANYCH'!$A:$A,$A413,'BAZA DANYCH'!$F:$F,STATYSTYKI!$B413)</f>
        <v>0</v>
      </c>
      <c r="AE413" s="85">
        <f>SUMIFS('BAZA DANYCH'!$AA:$AA,'BAZA DANYCH'!$T:$T,AE$406,'BAZA DANYCH'!$K:$K,$C413,'BAZA DANYCH'!$A:$A,$A413,'BAZA DANYCH'!$F:$F,STATYSTYKI!$B413)</f>
        <v>0</v>
      </c>
      <c r="AF413" s="85">
        <f>SUMIFS('BAZA DANYCH'!$AA:$AA,'BAZA DANYCH'!$T:$T,AF$406,'BAZA DANYCH'!$K:$K,$C413,'BAZA DANYCH'!$A:$A,$A413,'BAZA DANYCH'!$F:$F,STATYSTYKI!$B413)</f>
        <v>0</v>
      </c>
      <c r="AG413" s="85">
        <f>SUMIFS('BAZA DANYCH'!$AA:$AA,'BAZA DANYCH'!$T:$T,AG$406,'BAZA DANYCH'!$K:$K,$C413,'BAZA DANYCH'!$A:$A,$A413,'BAZA DANYCH'!$F:$F,STATYSTYKI!$B413)</f>
        <v>0</v>
      </c>
      <c r="AH413" s="85">
        <f>SUMIFS('BAZA DANYCH'!$AA:$AA,'BAZA DANYCH'!$T:$T,AH$406,'BAZA DANYCH'!$K:$K,$C413,'BAZA DANYCH'!$A:$A,$A413,'BAZA DANYCH'!$F:$F,STATYSTYKI!$B413)</f>
        <v>0</v>
      </c>
      <c r="AI413" s="85">
        <f>SUMIFS('BAZA DANYCH'!$AA:$AA,'BAZA DANYCH'!$T:$T,AI$406,'BAZA DANYCH'!$K:$K,$C413,'BAZA DANYCH'!$A:$A,$A413,'BAZA DANYCH'!$F:$F,STATYSTYKI!$B413)</f>
        <v>0</v>
      </c>
      <c r="AJ413" s="85">
        <f>SUMIFS('BAZA DANYCH'!$AA:$AA,'BAZA DANYCH'!$T:$T,AJ$406,'BAZA DANYCH'!$K:$K,$C413,'BAZA DANYCH'!$A:$A,$A413,'BAZA DANYCH'!$F:$F,STATYSTYKI!$B413)</f>
        <v>0</v>
      </c>
    </row>
    <row r="414" spans="1:44" x14ac:dyDescent="0.2">
      <c r="A414" s="87" t="str">
        <f t="shared" ref="A414:C414" si="40">A207</f>
        <v>Trzebnica</v>
      </c>
      <c r="B414" s="87" t="str">
        <f t="shared" si="40"/>
        <v>rk_02_DK5</v>
      </c>
      <c r="C414" s="87" t="str">
        <f t="shared" si="40"/>
        <v>brak danych</v>
      </c>
      <c r="D414" s="129">
        <f t="shared" si="34"/>
        <v>2</v>
      </c>
      <c r="E414" s="85">
        <f>SUMIFS('BAZA DANYCH'!$AA:$AA,'BAZA DANYCH'!$T:$T,E$406,'BAZA DANYCH'!$K:$K,$C414,'BAZA DANYCH'!$A:$A,$A414,'BAZA DANYCH'!$F:$F,STATYSTYKI!$B414)</f>
        <v>0</v>
      </c>
      <c r="F414" s="85">
        <f>SUMIFS('BAZA DANYCH'!$AA:$AA,'BAZA DANYCH'!$T:$T,F$406,'BAZA DANYCH'!$K:$K,$C414,'BAZA DANYCH'!$A:$A,$A414,'BAZA DANYCH'!$F:$F,STATYSTYKI!$B414)</f>
        <v>0</v>
      </c>
      <c r="G414" s="85">
        <f>SUMIFS('BAZA DANYCH'!$AA:$AA,'BAZA DANYCH'!$T:$T,G$406,'BAZA DANYCH'!$K:$K,$C414,'BAZA DANYCH'!$A:$A,$A414,'BAZA DANYCH'!$F:$F,STATYSTYKI!$B414)</f>
        <v>0</v>
      </c>
      <c r="H414" s="85">
        <f>SUMIFS('BAZA DANYCH'!$AA:$AA,'BAZA DANYCH'!$T:$T,H$406,'BAZA DANYCH'!$K:$K,$C414,'BAZA DANYCH'!$A:$A,$A414,'BAZA DANYCH'!$F:$F,STATYSTYKI!$B414)</f>
        <v>0</v>
      </c>
      <c r="I414" s="85">
        <f>SUMIFS('BAZA DANYCH'!$AA:$AA,'BAZA DANYCH'!$T:$T,I$406,'BAZA DANYCH'!$K:$K,$C414,'BAZA DANYCH'!$A:$A,$A414,'BAZA DANYCH'!$F:$F,STATYSTYKI!$B414)</f>
        <v>0</v>
      </c>
      <c r="J414" s="85">
        <f>SUMIFS('BAZA DANYCH'!$AA:$AA,'BAZA DANYCH'!$T:$T,J$406,'BAZA DANYCH'!$K:$K,$C414,'BAZA DANYCH'!$A:$A,$A414,'BAZA DANYCH'!$F:$F,STATYSTYKI!$B414)</f>
        <v>0</v>
      </c>
      <c r="K414" s="85">
        <f>SUMIFS('BAZA DANYCH'!$AA:$AA,'BAZA DANYCH'!$T:$T,K$406,'BAZA DANYCH'!$K:$K,$C414,'BAZA DANYCH'!$A:$A,$A414,'BAZA DANYCH'!$F:$F,STATYSTYKI!$B414)</f>
        <v>0</v>
      </c>
      <c r="L414" s="85">
        <f>SUMIFS('BAZA DANYCH'!$AA:$AA,'BAZA DANYCH'!$T:$T,L$406,'BAZA DANYCH'!$K:$K,$C414,'BAZA DANYCH'!$A:$A,$A414,'BAZA DANYCH'!$F:$F,STATYSTYKI!$B414)</f>
        <v>0</v>
      </c>
      <c r="M414" s="85">
        <f>SUMIFS('BAZA DANYCH'!$AA:$AA,'BAZA DANYCH'!$T:$T,M$406,'BAZA DANYCH'!$K:$K,$C414,'BAZA DANYCH'!$A:$A,$A414,'BAZA DANYCH'!$F:$F,STATYSTYKI!$B414)</f>
        <v>0</v>
      </c>
      <c r="N414" s="85">
        <f>SUMIFS('BAZA DANYCH'!$AA:$AA,'BAZA DANYCH'!$T:$T,N$406,'BAZA DANYCH'!$K:$K,$C414,'BAZA DANYCH'!$A:$A,$A414,'BAZA DANYCH'!$F:$F,STATYSTYKI!$B414)</f>
        <v>0</v>
      </c>
      <c r="O414" s="85">
        <f>SUMIFS('BAZA DANYCH'!$AA:$AA,'BAZA DANYCH'!$T:$T,O$406,'BAZA DANYCH'!$K:$K,$C414,'BAZA DANYCH'!$A:$A,$A414,'BAZA DANYCH'!$F:$F,STATYSTYKI!$B414)</f>
        <v>0</v>
      </c>
      <c r="P414" s="85">
        <f>SUMIFS('BAZA DANYCH'!$AA:$AA,'BAZA DANYCH'!$T:$T,P$406,'BAZA DANYCH'!$K:$K,$C414,'BAZA DANYCH'!$A:$A,$A414,'BAZA DANYCH'!$F:$F,STATYSTYKI!$B414)</f>
        <v>0</v>
      </c>
      <c r="Q414" s="85">
        <f>SUMIFS('BAZA DANYCH'!$AA:$AA,'BAZA DANYCH'!$T:$T,Q$406,'BAZA DANYCH'!$K:$K,$C414,'BAZA DANYCH'!$A:$A,$A414,'BAZA DANYCH'!$F:$F,STATYSTYKI!$B414)</f>
        <v>0</v>
      </c>
      <c r="R414" s="85">
        <f>SUMIFS('BAZA DANYCH'!$AA:$AA,'BAZA DANYCH'!$T:$T,R$406,'BAZA DANYCH'!$K:$K,$C414,'BAZA DANYCH'!$A:$A,$A414,'BAZA DANYCH'!$F:$F,STATYSTYKI!$B414)</f>
        <v>0</v>
      </c>
      <c r="S414" s="85">
        <f>SUMIFS('BAZA DANYCH'!$AA:$AA,'BAZA DANYCH'!$T:$T,S$406,'BAZA DANYCH'!$K:$K,$C414,'BAZA DANYCH'!$A:$A,$A414,'BAZA DANYCH'!$F:$F,STATYSTYKI!$B414)</f>
        <v>0</v>
      </c>
      <c r="T414" s="85">
        <f>SUMIFS('BAZA DANYCH'!$AA:$AA,'BAZA DANYCH'!$T:$T,T$406,'BAZA DANYCH'!$K:$K,$C414,'BAZA DANYCH'!$A:$A,$A414,'BAZA DANYCH'!$F:$F,STATYSTYKI!$B414)</f>
        <v>0</v>
      </c>
      <c r="U414" s="85">
        <f>SUMIFS('BAZA DANYCH'!$AA:$AA,'BAZA DANYCH'!$T:$T,U$406,'BAZA DANYCH'!$K:$K,$C414,'BAZA DANYCH'!$A:$A,$A414,'BAZA DANYCH'!$F:$F,STATYSTYKI!$B414)</f>
        <v>0</v>
      </c>
      <c r="V414" s="85">
        <f>SUMIFS('BAZA DANYCH'!$AA:$AA,'BAZA DANYCH'!$T:$T,V$406,'BAZA DANYCH'!$K:$K,$C414,'BAZA DANYCH'!$A:$A,$A414,'BAZA DANYCH'!$F:$F,STATYSTYKI!$B414)</f>
        <v>0</v>
      </c>
      <c r="W414" s="85">
        <f>SUMIFS('BAZA DANYCH'!$AA:$AA,'BAZA DANYCH'!$T:$T,W$406,'BAZA DANYCH'!$K:$K,$C414,'BAZA DANYCH'!$A:$A,$A414,'BAZA DANYCH'!$F:$F,STATYSTYKI!$B414)</f>
        <v>0</v>
      </c>
      <c r="X414" s="85">
        <f>SUMIFS('BAZA DANYCH'!$AA:$AA,'BAZA DANYCH'!$T:$T,X$406,'BAZA DANYCH'!$K:$K,$C414,'BAZA DANYCH'!$A:$A,$A414,'BAZA DANYCH'!$F:$F,STATYSTYKI!$B414)</f>
        <v>0</v>
      </c>
      <c r="Y414" s="85">
        <f>SUMIFS('BAZA DANYCH'!$AA:$AA,'BAZA DANYCH'!$T:$T,Y$406,'BAZA DANYCH'!$K:$K,$C414,'BAZA DANYCH'!$A:$A,$A414,'BAZA DANYCH'!$F:$F,STATYSTYKI!$B414)</f>
        <v>0</v>
      </c>
      <c r="Z414" s="85">
        <f>SUMIFS('BAZA DANYCH'!$AA:$AA,'BAZA DANYCH'!$T:$T,Z$406,'BAZA DANYCH'!$K:$K,$C414,'BAZA DANYCH'!$A:$A,$A414,'BAZA DANYCH'!$F:$F,STATYSTYKI!$B414)</f>
        <v>0</v>
      </c>
      <c r="AA414" s="85">
        <f>SUMIFS('BAZA DANYCH'!$AA:$AA,'BAZA DANYCH'!$T:$T,AA$406,'BAZA DANYCH'!$K:$K,$C414,'BAZA DANYCH'!$A:$A,$A414,'BAZA DANYCH'!$F:$F,STATYSTYKI!$B414)</f>
        <v>0</v>
      </c>
      <c r="AB414" s="85">
        <f>SUMIFS('BAZA DANYCH'!$AA:$AA,'BAZA DANYCH'!$T:$T,AB$406,'BAZA DANYCH'!$K:$K,$C414,'BAZA DANYCH'!$A:$A,$A414,'BAZA DANYCH'!$F:$F,STATYSTYKI!$B414)</f>
        <v>0</v>
      </c>
      <c r="AC414" s="85">
        <f>SUMIFS('BAZA DANYCH'!$AA:$AA,'BAZA DANYCH'!$T:$T,AC$406,'BAZA DANYCH'!$K:$K,$C414,'BAZA DANYCH'!$A:$A,$A414,'BAZA DANYCH'!$F:$F,STATYSTYKI!$B414)</f>
        <v>0</v>
      </c>
      <c r="AD414" s="85">
        <f>SUMIFS('BAZA DANYCH'!$AA:$AA,'BAZA DANYCH'!$T:$T,AD$406,'BAZA DANYCH'!$K:$K,$C414,'BAZA DANYCH'!$A:$A,$A414,'BAZA DANYCH'!$F:$F,STATYSTYKI!$B414)</f>
        <v>0</v>
      </c>
      <c r="AE414" s="85">
        <f>SUMIFS('BAZA DANYCH'!$AA:$AA,'BAZA DANYCH'!$T:$T,AE$406,'BAZA DANYCH'!$K:$K,$C414,'BAZA DANYCH'!$A:$A,$A414,'BAZA DANYCH'!$F:$F,STATYSTYKI!$B414)</f>
        <v>0</v>
      </c>
      <c r="AF414" s="85">
        <f>SUMIFS('BAZA DANYCH'!$AA:$AA,'BAZA DANYCH'!$T:$T,AF$406,'BAZA DANYCH'!$K:$K,$C414,'BAZA DANYCH'!$A:$A,$A414,'BAZA DANYCH'!$F:$F,STATYSTYKI!$B414)</f>
        <v>0</v>
      </c>
      <c r="AG414" s="85">
        <f>SUMIFS('BAZA DANYCH'!$AA:$AA,'BAZA DANYCH'!$T:$T,AG$406,'BAZA DANYCH'!$K:$K,$C414,'BAZA DANYCH'!$A:$A,$A414,'BAZA DANYCH'!$F:$F,STATYSTYKI!$B414)</f>
        <v>2</v>
      </c>
      <c r="AH414" s="85">
        <f>SUMIFS('BAZA DANYCH'!$AA:$AA,'BAZA DANYCH'!$T:$T,AH$406,'BAZA DANYCH'!$K:$K,$C414,'BAZA DANYCH'!$A:$A,$A414,'BAZA DANYCH'!$F:$F,STATYSTYKI!$B414)</f>
        <v>0</v>
      </c>
      <c r="AI414" s="85">
        <f>SUMIFS('BAZA DANYCH'!$AA:$AA,'BAZA DANYCH'!$T:$T,AI$406,'BAZA DANYCH'!$K:$K,$C414,'BAZA DANYCH'!$A:$A,$A414,'BAZA DANYCH'!$F:$F,STATYSTYKI!$B414)</f>
        <v>0</v>
      </c>
      <c r="AJ414" s="85">
        <f>SUMIFS('BAZA DANYCH'!$AA:$AA,'BAZA DANYCH'!$T:$T,AJ$406,'BAZA DANYCH'!$K:$K,$C414,'BAZA DANYCH'!$A:$A,$A414,'BAZA DANYCH'!$F:$F,STATYSTYKI!$B414)</f>
        <v>0</v>
      </c>
    </row>
    <row r="415" spans="1:44" x14ac:dyDescent="0.2">
      <c r="A415" s="87" t="str">
        <f t="shared" ref="A415:C415" si="41">A208</f>
        <v>Trzebnica</v>
      </c>
      <c r="B415" s="87" t="str">
        <f t="shared" si="41"/>
        <v>rk_02_DK5</v>
      </c>
      <c r="C415" s="87" t="str">
        <f t="shared" si="41"/>
        <v>Perfeir Bus</v>
      </c>
      <c r="D415" s="129">
        <f t="shared" si="34"/>
        <v>6</v>
      </c>
      <c r="E415" s="85">
        <f>SUMIFS('BAZA DANYCH'!$AA:$AA,'BAZA DANYCH'!$T:$T,E$406,'BAZA DANYCH'!$K:$K,$C415,'BAZA DANYCH'!$A:$A,$A415,'BAZA DANYCH'!$F:$F,STATYSTYKI!$B415)</f>
        <v>0</v>
      </c>
      <c r="F415" s="85">
        <f>SUMIFS('BAZA DANYCH'!$AA:$AA,'BAZA DANYCH'!$T:$T,F$406,'BAZA DANYCH'!$K:$K,$C415,'BAZA DANYCH'!$A:$A,$A415,'BAZA DANYCH'!$F:$F,STATYSTYKI!$B415)</f>
        <v>0</v>
      </c>
      <c r="G415" s="85">
        <f>SUMIFS('BAZA DANYCH'!$AA:$AA,'BAZA DANYCH'!$T:$T,G$406,'BAZA DANYCH'!$K:$K,$C415,'BAZA DANYCH'!$A:$A,$A415,'BAZA DANYCH'!$F:$F,STATYSTYKI!$B415)</f>
        <v>0</v>
      </c>
      <c r="H415" s="85">
        <f>SUMIFS('BAZA DANYCH'!$AA:$AA,'BAZA DANYCH'!$T:$T,H$406,'BAZA DANYCH'!$K:$K,$C415,'BAZA DANYCH'!$A:$A,$A415,'BAZA DANYCH'!$F:$F,STATYSTYKI!$B415)</f>
        <v>0</v>
      </c>
      <c r="I415" s="85">
        <f>SUMIFS('BAZA DANYCH'!$AA:$AA,'BAZA DANYCH'!$T:$T,I$406,'BAZA DANYCH'!$K:$K,$C415,'BAZA DANYCH'!$A:$A,$A415,'BAZA DANYCH'!$F:$F,STATYSTYKI!$B415)</f>
        <v>0</v>
      </c>
      <c r="J415" s="85">
        <f>SUMIFS('BAZA DANYCH'!$AA:$AA,'BAZA DANYCH'!$T:$T,J$406,'BAZA DANYCH'!$K:$K,$C415,'BAZA DANYCH'!$A:$A,$A415,'BAZA DANYCH'!$F:$F,STATYSTYKI!$B415)</f>
        <v>0</v>
      </c>
      <c r="K415" s="85">
        <f>SUMIFS('BAZA DANYCH'!$AA:$AA,'BAZA DANYCH'!$T:$T,K$406,'BAZA DANYCH'!$K:$K,$C415,'BAZA DANYCH'!$A:$A,$A415,'BAZA DANYCH'!$F:$F,STATYSTYKI!$B415)</f>
        <v>0</v>
      </c>
      <c r="L415" s="85">
        <f>SUMIFS('BAZA DANYCH'!$AA:$AA,'BAZA DANYCH'!$T:$T,L$406,'BAZA DANYCH'!$K:$K,$C415,'BAZA DANYCH'!$A:$A,$A415,'BAZA DANYCH'!$F:$F,STATYSTYKI!$B415)</f>
        <v>0</v>
      </c>
      <c r="M415" s="85">
        <f>SUMIFS('BAZA DANYCH'!$AA:$AA,'BAZA DANYCH'!$T:$T,M$406,'BAZA DANYCH'!$K:$K,$C415,'BAZA DANYCH'!$A:$A,$A415,'BAZA DANYCH'!$F:$F,STATYSTYKI!$B415)</f>
        <v>0</v>
      </c>
      <c r="N415" s="85">
        <f>SUMIFS('BAZA DANYCH'!$AA:$AA,'BAZA DANYCH'!$T:$T,N$406,'BAZA DANYCH'!$K:$K,$C415,'BAZA DANYCH'!$A:$A,$A415,'BAZA DANYCH'!$F:$F,STATYSTYKI!$B415)</f>
        <v>0</v>
      </c>
      <c r="O415" s="85">
        <f>SUMIFS('BAZA DANYCH'!$AA:$AA,'BAZA DANYCH'!$T:$T,O$406,'BAZA DANYCH'!$K:$K,$C415,'BAZA DANYCH'!$A:$A,$A415,'BAZA DANYCH'!$F:$F,STATYSTYKI!$B415)</f>
        <v>0</v>
      </c>
      <c r="P415" s="85">
        <f>SUMIFS('BAZA DANYCH'!$AA:$AA,'BAZA DANYCH'!$T:$T,P$406,'BAZA DANYCH'!$K:$K,$C415,'BAZA DANYCH'!$A:$A,$A415,'BAZA DANYCH'!$F:$F,STATYSTYKI!$B415)</f>
        <v>0</v>
      </c>
      <c r="Q415" s="85">
        <f>SUMIFS('BAZA DANYCH'!$AA:$AA,'BAZA DANYCH'!$T:$T,Q$406,'BAZA DANYCH'!$K:$K,$C415,'BAZA DANYCH'!$A:$A,$A415,'BAZA DANYCH'!$F:$F,STATYSTYKI!$B415)</f>
        <v>0</v>
      </c>
      <c r="R415" s="85">
        <f>SUMIFS('BAZA DANYCH'!$AA:$AA,'BAZA DANYCH'!$T:$T,R$406,'BAZA DANYCH'!$K:$K,$C415,'BAZA DANYCH'!$A:$A,$A415,'BAZA DANYCH'!$F:$F,STATYSTYKI!$B415)</f>
        <v>0</v>
      </c>
      <c r="S415" s="85">
        <f>SUMIFS('BAZA DANYCH'!$AA:$AA,'BAZA DANYCH'!$T:$T,S$406,'BAZA DANYCH'!$K:$K,$C415,'BAZA DANYCH'!$A:$A,$A415,'BAZA DANYCH'!$F:$F,STATYSTYKI!$B415)</f>
        <v>0</v>
      </c>
      <c r="T415" s="85">
        <f>SUMIFS('BAZA DANYCH'!$AA:$AA,'BAZA DANYCH'!$T:$T,T$406,'BAZA DANYCH'!$K:$K,$C415,'BAZA DANYCH'!$A:$A,$A415,'BAZA DANYCH'!$F:$F,STATYSTYKI!$B415)</f>
        <v>0</v>
      </c>
      <c r="U415" s="85">
        <f>SUMIFS('BAZA DANYCH'!$AA:$AA,'BAZA DANYCH'!$T:$T,U$406,'BAZA DANYCH'!$K:$K,$C415,'BAZA DANYCH'!$A:$A,$A415,'BAZA DANYCH'!$F:$F,STATYSTYKI!$B415)</f>
        <v>0</v>
      </c>
      <c r="V415" s="85">
        <f>SUMIFS('BAZA DANYCH'!$AA:$AA,'BAZA DANYCH'!$T:$T,V$406,'BAZA DANYCH'!$K:$K,$C415,'BAZA DANYCH'!$A:$A,$A415,'BAZA DANYCH'!$F:$F,STATYSTYKI!$B415)</f>
        <v>0</v>
      </c>
      <c r="W415" s="85">
        <f>SUMIFS('BAZA DANYCH'!$AA:$AA,'BAZA DANYCH'!$T:$T,W$406,'BAZA DANYCH'!$K:$K,$C415,'BAZA DANYCH'!$A:$A,$A415,'BAZA DANYCH'!$F:$F,STATYSTYKI!$B415)</f>
        <v>0</v>
      </c>
      <c r="X415" s="85">
        <f>SUMIFS('BAZA DANYCH'!$AA:$AA,'BAZA DANYCH'!$T:$T,X$406,'BAZA DANYCH'!$K:$K,$C415,'BAZA DANYCH'!$A:$A,$A415,'BAZA DANYCH'!$F:$F,STATYSTYKI!$B415)</f>
        <v>0</v>
      </c>
      <c r="Y415" s="85">
        <f>SUMIFS('BAZA DANYCH'!$AA:$AA,'BAZA DANYCH'!$T:$T,Y$406,'BAZA DANYCH'!$K:$K,$C415,'BAZA DANYCH'!$A:$A,$A415,'BAZA DANYCH'!$F:$F,STATYSTYKI!$B415)</f>
        <v>0</v>
      </c>
      <c r="Z415" s="85">
        <f>SUMIFS('BAZA DANYCH'!$AA:$AA,'BAZA DANYCH'!$T:$T,Z$406,'BAZA DANYCH'!$K:$K,$C415,'BAZA DANYCH'!$A:$A,$A415,'BAZA DANYCH'!$F:$F,STATYSTYKI!$B415)</f>
        <v>0</v>
      </c>
      <c r="AA415" s="85">
        <f>SUMIFS('BAZA DANYCH'!$AA:$AA,'BAZA DANYCH'!$T:$T,AA$406,'BAZA DANYCH'!$K:$K,$C415,'BAZA DANYCH'!$A:$A,$A415,'BAZA DANYCH'!$F:$F,STATYSTYKI!$B415)</f>
        <v>0</v>
      </c>
      <c r="AB415" s="85">
        <f>SUMIFS('BAZA DANYCH'!$AA:$AA,'BAZA DANYCH'!$T:$T,AB$406,'BAZA DANYCH'!$K:$K,$C415,'BAZA DANYCH'!$A:$A,$A415,'BAZA DANYCH'!$F:$F,STATYSTYKI!$B415)</f>
        <v>0</v>
      </c>
      <c r="AC415" s="85">
        <f>SUMIFS('BAZA DANYCH'!$AA:$AA,'BAZA DANYCH'!$T:$T,AC$406,'BAZA DANYCH'!$K:$K,$C415,'BAZA DANYCH'!$A:$A,$A415,'BAZA DANYCH'!$F:$F,STATYSTYKI!$B415)</f>
        <v>0</v>
      </c>
      <c r="AD415" s="85">
        <f>SUMIFS('BAZA DANYCH'!$AA:$AA,'BAZA DANYCH'!$T:$T,AD$406,'BAZA DANYCH'!$K:$K,$C415,'BAZA DANYCH'!$A:$A,$A415,'BAZA DANYCH'!$F:$F,STATYSTYKI!$B415)</f>
        <v>0</v>
      </c>
      <c r="AE415" s="85">
        <f>SUMIFS('BAZA DANYCH'!$AA:$AA,'BAZA DANYCH'!$T:$T,AE$406,'BAZA DANYCH'!$K:$K,$C415,'BAZA DANYCH'!$A:$A,$A415,'BAZA DANYCH'!$F:$F,STATYSTYKI!$B415)</f>
        <v>0</v>
      </c>
      <c r="AF415" s="85">
        <f>SUMIFS('BAZA DANYCH'!$AA:$AA,'BAZA DANYCH'!$T:$T,AF$406,'BAZA DANYCH'!$K:$K,$C415,'BAZA DANYCH'!$A:$A,$A415,'BAZA DANYCH'!$F:$F,STATYSTYKI!$B415)</f>
        <v>0</v>
      </c>
      <c r="AG415" s="85">
        <f>SUMIFS('BAZA DANYCH'!$AA:$AA,'BAZA DANYCH'!$T:$T,AG$406,'BAZA DANYCH'!$K:$K,$C415,'BAZA DANYCH'!$A:$A,$A415,'BAZA DANYCH'!$F:$F,STATYSTYKI!$B415)</f>
        <v>6</v>
      </c>
      <c r="AH415" s="85">
        <f>SUMIFS('BAZA DANYCH'!$AA:$AA,'BAZA DANYCH'!$T:$T,AH$406,'BAZA DANYCH'!$K:$K,$C415,'BAZA DANYCH'!$A:$A,$A415,'BAZA DANYCH'!$F:$F,STATYSTYKI!$B415)</f>
        <v>0</v>
      </c>
      <c r="AI415" s="85">
        <f>SUMIFS('BAZA DANYCH'!$AA:$AA,'BAZA DANYCH'!$T:$T,AI$406,'BAZA DANYCH'!$K:$K,$C415,'BAZA DANYCH'!$A:$A,$A415,'BAZA DANYCH'!$F:$F,STATYSTYKI!$B415)</f>
        <v>0</v>
      </c>
      <c r="AJ415" s="85">
        <f>SUMIFS('BAZA DANYCH'!$AA:$AA,'BAZA DANYCH'!$T:$T,AJ$406,'BAZA DANYCH'!$K:$K,$C415,'BAZA DANYCH'!$A:$A,$A415,'BAZA DANYCH'!$F:$F,STATYSTYKI!$B415)</f>
        <v>0</v>
      </c>
    </row>
    <row r="416" spans="1:44" x14ac:dyDescent="0.2">
      <c r="A416" s="87" t="str">
        <f t="shared" ref="A416:C416" si="42">A209</f>
        <v>Trzebnica</v>
      </c>
      <c r="B416" s="87" t="str">
        <f t="shared" si="42"/>
        <v>rk_03_DK15</v>
      </c>
      <c r="C416" s="87" t="str">
        <f t="shared" si="42"/>
        <v xml:space="preserve"> Szkolny</v>
      </c>
      <c r="D416" s="129">
        <f t="shared" si="34"/>
        <v>56</v>
      </c>
      <c r="E416" s="85">
        <f>SUMIFS('BAZA DANYCH'!$AA:$AA,'BAZA DANYCH'!$T:$T,E$406,'BAZA DANYCH'!$K:$K,$C416,'BAZA DANYCH'!$A:$A,$A416,'BAZA DANYCH'!$F:$F,STATYSTYKI!$B416)</f>
        <v>0</v>
      </c>
      <c r="F416" s="85">
        <f>SUMIFS('BAZA DANYCH'!$AA:$AA,'BAZA DANYCH'!$T:$T,F$406,'BAZA DANYCH'!$K:$K,$C416,'BAZA DANYCH'!$A:$A,$A416,'BAZA DANYCH'!$F:$F,STATYSTYKI!$B416)</f>
        <v>0</v>
      </c>
      <c r="G416" s="85">
        <f>SUMIFS('BAZA DANYCH'!$AA:$AA,'BAZA DANYCH'!$T:$T,G$406,'BAZA DANYCH'!$K:$K,$C416,'BAZA DANYCH'!$A:$A,$A416,'BAZA DANYCH'!$F:$F,STATYSTYKI!$B416)</f>
        <v>0</v>
      </c>
      <c r="H416" s="85">
        <f>SUMIFS('BAZA DANYCH'!$AA:$AA,'BAZA DANYCH'!$T:$T,H$406,'BAZA DANYCH'!$K:$K,$C416,'BAZA DANYCH'!$A:$A,$A416,'BAZA DANYCH'!$F:$F,STATYSTYKI!$B416)</f>
        <v>0</v>
      </c>
      <c r="I416" s="85">
        <f>SUMIFS('BAZA DANYCH'!$AA:$AA,'BAZA DANYCH'!$T:$T,I$406,'BAZA DANYCH'!$K:$K,$C416,'BAZA DANYCH'!$A:$A,$A416,'BAZA DANYCH'!$F:$F,STATYSTYKI!$B416)</f>
        <v>0</v>
      </c>
      <c r="J416" s="85">
        <f>SUMIFS('BAZA DANYCH'!$AA:$AA,'BAZA DANYCH'!$T:$T,J$406,'BAZA DANYCH'!$K:$K,$C416,'BAZA DANYCH'!$A:$A,$A416,'BAZA DANYCH'!$F:$F,STATYSTYKI!$B416)</f>
        <v>28</v>
      </c>
      <c r="K416" s="85">
        <f>SUMIFS('BAZA DANYCH'!$AA:$AA,'BAZA DANYCH'!$T:$T,K$406,'BAZA DANYCH'!$K:$K,$C416,'BAZA DANYCH'!$A:$A,$A416,'BAZA DANYCH'!$F:$F,STATYSTYKI!$B416)</f>
        <v>0</v>
      </c>
      <c r="L416" s="85">
        <f>SUMIFS('BAZA DANYCH'!$AA:$AA,'BAZA DANYCH'!$T:$T,L$406,'BAZA DANYCH'!$K:$K,$C416,'BAZA DANYCH'!$A:$A,$A416,'BAZA DANYCH'!$F:$F,STATYSTYKI!$B416)</f>
        <v>0</v>
      </c>
      <c r="M416" s="85">
        <f>SUMIFS('BAZA DANYCH'!$AA:$AA,'BAZA DANYCH'!$T:$T,M$406,'BAZA DANYCH'!$K:$K,$C416,'BAZA DANYCH'!$A:$A,$A416,'BAZA DANYCH'!$F:$F,STATYSTYKI!$B416)</f>
        <v>0</v>
      </c>
      <c r="N416" s="85">
        <f>SUMIFS('BAZA DANYCH'!$AA:$AA,'BAZA DANYCH'!$T:$T,N$406,'BAZA DANYCH'!$K:$K,$C416,'BAZA DANYCH'!$A:$A,$A416,'BAZA DANYCH'!$F:$F,STATYSTYKI!$B416)</f>
        <v>0</v>
      </c>
      <c r="O416" s="85">
        <f>SUMIFS('BAZA DANYCH'!$AA:$AA,'BAZA DANYCH'!$T:$T,O$406,'BAZA DANYCH'!$K:$K,$C416,'BAZA DANYCH'!$A:$A,$A416,'BAZA DANYCH'!$F:$F,STATYSTYKI!$B416)</f>
        <v>0</v>
      </c>
      <c r="P416" s="85">
        <f>SUMIFS('BAZA DANYCH'!$AA:$AA,'BAZA DANYCH'!$T:$T,P$406,'BAZA DANYCH'!$K:$K,$C416,'BAZA DANYCH'!$A:$A,$A416,'BAZA DANYCH'!$F:$F,STATYSTYKI!$B416)</f>
        <v>0</v>
      </c>
      <c r="Q416" s="85">
        <f>SUMIFS('BAZA DANYCH'!$AA:$AA,'BAZA DANYCH'!$T:$T,Q$406,'BAZA DANYCH'!$K:$K,$C416,'BAZA DANYCH'!$A:$A,$A416,'BAZA DANYCH'!$F:$F,STATYSTYKI!$B416)</f>
        <v>0</v>
      </c>
      <c r="R416" s="85">
        <f>SUMIFS('BAZA DANYCH'!$AA:$AA,'BAZA DANYCH'!$T:$T,R$406,'BAZA DANYCH'!$K:$K,$C416,'BAZA DANYCH'!$A:$A,$A416,'BAZA DANYCH'!$F:$F,STATYSTYKI!$B416)</f>
        <v>0</v>
      </c>
      <c r="S416" s="85">
        <f>SUMIFS('BAZA DANYCH'!$AA:$AA,'BAZA DANYCH'!$T:$T,S$406,'BAZA DANYCH'!$K:$K,$C416,'BAZA DANYCH'!$A:$A,$A416,'BAZA DANYCH'!$F:$F,STATYSTYKI!$B416)</f>
        <v>0</v>
      </c>
      <c r="T416" s="85">
        <f>SUMIFS('BAZA DANYCH'!$AA:$AA,'BAZA DANYCH'!$T:$T,T$406,'BAZA DANYCH'!$K:$K,$C416,'BAZA DANYCH'!$A:$A,$A416,'BAZA DANYCH'!$F:$F,STATYSTYKI!$B416)</f>
        <v>0</v>
      </c>
      <c r="U416" s="85">
        <f>SUMIFS('BAZA DANYCH'!$AA:$AA,'BAZA DANYCH'!$T:$T,U$406,'BAZA DANYCH'!$K:$K,$C416,'BAZA DANYCH'!$A:$A,$A416,'BAZA DANYCH'!$F:$F,STATYSTYKI!$B416)</f>
        <v>0</v>
      </c>
      <c r="V416" s="85">
        <f>SUMIFS('BAZA DANYCH'!$AA:$AA,'BAZA DANYCH'!$T:$T,V$406,'BAZA DANYCH'!$K:$K,$C416,'BAZA DANYCH'!$A:$A,$A416,'BAZA DANYCH'!$F:$F,STATYSTYKI!$B416)</f>
        <v>0</v>
      </c>
      <c r="W416" s="85">
        <f>SUMIFS('BAZA DANYCH'!$AA:$AA,'BAZA DANYCH'!$T:$T,W$406,'BAZA DANYCH'!$K:$K,$C416,'BAZA DANYCH'!$A:$A,$A416,'BAZA DANYCH'!$F:$F,STATYSTYKI!$B416)</f>
        <v>0</v>
      </c>
      <c r="X416" s="85">
        <f>SUMIFS('BAZA DANYCH'!$AA:$AA,'BAZA DANYCH'!$T:$T,X$406,'BAZA DANYCH'!$K:$K,$C416,'BAZA DANYCH'!$A:$A,$A416,'BAZA DANYCH'!$F:$F,STATYSTYKI!$B416)</f>
        <v>0</v>
      </c>
      <c r="Y416" s="85">
        <f>SUMIFS('BAZA DANYCH'!$AA:$AA,'BAZA DANYCH'!$T:$T,Y$406,'BAZA DANYCH'!$K:$K,$C416,'BAZA DANYCH'!$A:$A,$A416,'BAZA DANYCH'!$F:$F,STATYSTYKI!$B416)</f>
        <v>0</v>
      </c>
      <c r="Z416" s="85">
        <f>SUMIFS('BAZA DANYCH'!$AA:$AA,'BAZA DANYCH'!$T:$T,Z$406,'BAZA DANYCH'!$K:$K,$C416,'BAZA DANYCH'!$A:$A,$A416,'BAZA DANYCH'!$F:$F,STATYSTYKI!$B416)</f>
        <v>0</v>
      </c>
      <c r="AA416" s="85">
        <f>SUMIFS('BAZA DANYCH'!$AA:$AA,'BAZA DANYCH'!$T:$T,AA$406,'BAZA DANYCH'!$K:$K,$C416,'BAZA DANYCH'!$A:$A,$A416,'BAZA DANYCH'!$F:$F,STATYSTYKI!$B416)</f>
        <v>0</v>
      </c>
      <c r="AB416" s="85">
        <f>SUMIFS('BAZA DANYCH'!$AA:$AA,'BAZA DANYCH'!$T:$T,AB$406,'BAZA DANYCH'!$K:$K,$C416,'BAZA DANYCH'!$A:$A,$A416,'BAZA DANYCH'!$F:$F,STATYSTYKI!$B416)</f>
        <v>28</v>
      </c>
      <c r="AC416" s="85">
        <f>SUMIFS('BAZA DANYCH'!$AA:$AA,'BAZA DANYCH'!$T:$T,AC$406,'BAZA DANYCH'!$K:$K,$C416,'BAZA DANYCH'!$A:$A,$A416,'BAZA DANYCH'!$F:$F,STATYSTYKI!$B416)</f>
        <v>0</v>
      </c>
      <c r="AD416" s="85">
        <f>SUMIFS('BAZA DANYCH'!$AA:$AA,'BAZA DANYCH'!$T:$T,AD$406,'BAZA DANYCH'!$K:$K,$C416,'BAZA DANYCH'!$A:$A,$A416,'BAZA DANYCH'!$F:$F,STATYSTYKI!$B416)</f>
        <v>0</v>
      </c>
      <c r="AE416" s="85">
        <f>SUMIFS('BAZA DANYCH'!$AA:$AA,'BAZA DANYCH'!$T:$T,AE$406,'BAZA DANYCH'!$K:$K,$C416,'BAZA DANYCH'!$A:$A,$A416,'BAZA DANYCH'!$F:$F,STATYSTYKI!$B416)</f>
        <v>0</v>
      </c>
      <c r="AF416" s="85">
        <f>SUMIFS('BAZA DANYCH'!$AA:$AA,'BAZA DANYCH'!$T:$T,AF$406,'BAZA DANYCH'!$K:$K,$C416,'BAZA DANYCH'!$A:$A,$A416,'BAZA DANYCH'!$F:$F,STATYSTYKI!$B416)</f>
        <v>0</v>
      </c>
      <c r="AG416" s="85">
        <f>SUMIFS('BAZA DANYCH'!$AA:$AA,'BAZA DANYCH'!$T:$T,AG$406,'BAZA DANYCH'!$K:$K,$C416,'BAZA DANYCH'!$A:$A,$A416,'BAZA DANYCH'!$F:$F,STATYSTYKI!$B416)</f>
        <v>0</v>
      </c>
      <c r="AH416" s="85">
        <f>SUMIFS('BAZA DANYCH'!$AA:$AA,'BAZA DANYCH'!$T:$T,AH$406,'BAZA DANYCH'!$K:$K,$C416,'BAZA DANYCH'!$A:$A,$A416,'BAZA DANYCH'!$F:$F,STATYSTYKI!$B416)</f>
        <v>0</v>
      </c>
      <c r="AI416" s="85">
        <f>SUMIFS('BAZA DANYCH'!$AA:$AA,'BAZA DANYCH'!$T:$T,AI$406,'BAZA DANYCH'!$K:$K,$C416,'BAZA DANYCH'!$A:$A,$A416,'BAZA DANYCH'!$F:$F,STATYSTYKI!$B416)</f>
        <v>0</v>
      </c>
      <c r="AJ416" s="85">
        <f>SUMIFS('BAZA DANYCH'!$AA:$AA,'BAZA DANYCH'!$T:$T,AJ$406,'BAZA DANYCH'!$K:$K,$C416,'BAZA DANYCH'!$A:$A,$A416,'BAZA DANYCH'!$F:$F,STATYSTYKI!$B416)</f>
        <v>0</v>
      </c>
    </row>
    <row r="417" spans="1:36" x14ac:dyDescent="0.2">
      <c r="A417" s="87" t="str">
        <f t="shared" ref="A417:C417" si="43">A210</f>
        <v>Trzebnica</v>
      </c>
      <c r="B417" s="87" t="str">
        <f t="shared" si="43"/>
        <v>rk_03_DK15</v>
      </c>
      <c r="C417" s="87" t="str">
        <f t="shared" si="43"/>
        <v>PKS Wołów</v>
      </c>
      <c r="D417" s="129">
        <f t="shared" si="34"/>
        <v>164</v>
      </c>
      <c r="E417" s="85">
        <f>SUMIFS('BAZA DANYCH'!$AA:$AA,'BAZA DANYCH'!$T:$T,E$406,'BAZA DANYCH'!$K:$K,$C417,'BAZA DANYCH'!$A:$A,$A417,'BAZA DANYCH'!$F:$F,STATYSTYKI!$B417)</f>
        <v>0</v>
      </c>
      <c r="F417" s="85">
        <f>SUMIFS('BAZA DANYCH'!$AA:$AA,'BAZA DANYCH'!$T:$T,F$406,'BAZA DANYCH'!$K:$K,$C417,'BAZA DANYCH'!$A:$A,$A417,'BAZA DANYCH'!$F:$F,STATYSTYKI!$B417)</f>
        <v>0</v>
      </c>
      <c r="G417" s="85">
        <f>SUMIFS('BAZA DANYCH'!$AA:$AA,'BAZA DANYCH'!$T:$T,G$406,'BAZA DANYCH'!$K:$K,$C417,'BAZA DANYCH'!$A:$A,$A417,'BAZA DANYCH'!$F:$F,STATYSTYKI!$B417)</f>
        <v>0</v>
      </c>
      <c r="H417" s="85">
        <f>SUMIFS('BAZA DANYCH'!$AA:$AA,'BAZA DANYCH'!$T:$T,H$406,'BAZA DANYCH'!$K:$K,$C417,'BAZA DANYCH'!$A:$A,$A417,'BAZA DANYCH'!$F:$F,STATYSTYKI!$B417)</f>
        <v>0</v>
      </c>
      <c r="I417" s="85">
        <f>SUMIFS('BAZA DANYCH'!$AA:$AA,'BAZA DANYCH'!$T:$T,I$406,'BAZA DANYCH'!$K:$K,$C417,'BAZA DANYCH'!$A:$A,$A417,'BAZA DANYCH'!$F:$F,STATYSTYKI!$B417)</f>
        <v>0</v>
      </c>
      <c r="J417" s="85">
        <f>SUMIFS('BAZA DANYCH'!$AA:$AA,'BAZA DANYCH'!$T:$T,J$406,'BAZA DANYCH'!$K:$K,$C417,'BAZA DANYCH'!$A:$A,$A417,'BAZA DANYCH'!$F:$F,STATYSTYKI!$B417)</f>
        <v>10</v>
      </c>
      <c r="K417" s="85">
        <f>SUMIFS('BAZA DANYCH'!$AA:$AA,'BAZA DANYCH'!$T:$T,K$406,'BAZA DANYCH'!$K:$K,$C417,'BAZA DANYCH'!$A:$A,$A417,'BAZA DANYCH'!$F:$F,STATYSTYKI!$B417)</f>
        <v>0</v>
      </c>
      <c r="L417" s="85">
        <f>SUMIFS('BAZA DANYCH'!$AA:$AA,'BAZA DANYCH'!$T:$T,L$406,'BAZA DANYCH'!$K:$K,$C417,'BAZA DANYCH'!$A:$A,$A417,'BAZA DANYCH'!$F:$F,STATYSTYKI!$B417)</f>
        <v>10</v>
      </c>
      <c r="M417" s="85">
        <f>SUMIFS('BAZA DANYCH'!$AA:$AA,'BAZA DANYCH'!$T:$T,M$406,'BAZA DANYCH'!$K:$K,$C417,'BAZA DANYCH'!$A:$A,$A417,'BAZA DANYCH'!$F:$F,STATYSTYKI!$B417)</f>
        <v>0</v>
      </c>
      <c r="N417" s="85">
        <f>SUMIFS('BAZA DANYCH'!$AA:$AA,'BAZA DANYCH'!$T:$T,N$406,'BAZA DANYCH'!$K:$K,$C417,'BAZA DANYCH'!$A:$A,$A417,'BAZA DANYCH'!$F:$F,STATYSTYKI!$B417)</f>
        <v>0</v>
      </c>
      <c r="O417" s="85">
        <f>SUMIFS('BAZA DANYCH'!$AA:$AA,'BAZA DANYCH'!$T:$T,O$406,'BAZA DANYCH'!$K:$K,$C417,'BAZA DANYCH'!$A:$A,$A417,'BAZA DANYCH'!$F:$F,STATYSTYKI!$B417)</f>
        <v>0</v>
      </c>
      <c r="P417" s="85">
        <f>SUMIFS('BAZA DANYCH'!$AA:$AA,'BAZA DANYCH'!$T:$T,P$406,'BAZA DANYCH'!$K:$K,$C417,'BAZA DANYCH'!$A:$A,$A417,'BAZA DANYCH'!$F:$F,STATYSTYKI!$B417)</f>
        <v>0</v>
      </c>
      <c r="Q417" s="85">
        <f>SUMIFS('BAZA DANYCH'!$AA:$AA,'BAZA DANYCH'!$T:$T,Q$406,'BAZA DANYCH'!$K:$K,$C417,'BAZA DANYCH'!$A:$A,$A417,'BAZA DANYCH'!$F:$F,STATYSTYKI!$B417)</f>
        <v>0</v>
      </c>
      <c r="R417" s="85">
        <f>SUMIFS('BAZA DANYCH'!$AA:$AA,'BAZA DANYCH'!$T:$T,R$406,'BAZA DANYCH'!$K:$K,$C417,'BAZA DANYCH'!$A:$A,$A417,'BAZA DANYCH'!$F:$F,STATYSTYKI!$B417)</f>
        <v>10</v>
      </c>
      <c r="S417" s="85">
        <f>SUMIFS('BAZA DANYCH'!$AA:$AA,'BAZA DANYCH'!$T:$T,S$406,'BAZA DANYCH'!$K:$K,$C417,'BAZA DANYCH'!$A:$A,$A417,'BAZA DANYCH'!$F:$F,STATYSTYKI!$B417)</f>
        <v>0</v>
      </c>
      <c r="T417" s="85">
        <f>SUMIFS('BAZA DANYCH'!$AA:$AA,'BAZA DANYCH'!$T:$T,T$406,'BAZA DANYCH'!$K:$K,$C417,'BAZA DANYCH'!$A:$A,$A417,'BAZA DANYCH'!$F:$F,STATYSTYKI!$B417)</f>
        <v>0</v>
      </c>
      <c r="U417" s="85">
        <f>SUMIFS('BAZA DANYCH'!$AA:$AA,'BAZA DANYCH'!$T:$T,U$406,'BAZA DANYCH'!$K:$K,$C417,'BAZA DANYCH'!$A:$A,$A417,'BAZA DANYCH'!$F:$F,STATYSTYKI!$B417)</f>
        <v>50</v>
      </c>
      <c r="V417" s="85">
        <f>SUMIFS('BAZA DANYCH'!$AA:$AA,'BAZA DANYCH'!$T:$T,V$406,'BAZA DANYCH'!$K:$K,$C417,'BAZA DANYCH'!$A:$A,$A417,'BAZA DANYCH'!$F:$F,STATYSTYKI!$B417)</f>
        <v>0</v>
      </c>
      <c r="W417" s="85">
        <f>SUMIFS('BAZA DANYCH'!$AA:$AA,'BAZA DANYCH'!$T:$T,W$406,'BAZA DANYCH'!$K:$K,$C417,'BAZA DANYCH'!$A:$A,$A417,'BAZA DANYCH'!$F:$F,STATYSTYKI!$B417)</f>
        <v>0</v>
      </c>
      <c r="X417" s="85">
        <f>SUMIFS('BAZA DANYCH'!$AA:$AA,'BAZA DANYCH'!$T:$T,X$406,'BAZA DANYCH'!$K:$K,$C417,'BAZA DANYCH'!$A:$A,$A417,'BAZA DANYCH'!$F:$F,STATYSTYKI!$B417)</f>
        <v>0</v>
      </c>
      <c r="Y417" s="85">
        <f>SUMIFS('BAZA DANYCH'!$AA:$AA,'BAZA DANYCH'!$T:$T,Y$406,'BAZA DANYCH'!$K:$K,$C417,'BAZA DANYCH'!$A:$A,$A417,'BAZA DANYCH'!$F:$F,STATYSTYKI!$B417)</f>
        <v>68</v>
      </c>
      <c r="Z417" s="85">
        <f>SUMIFS('BAZA DANYCH'!$AA:$AA,'BAZA DANYCH'!$T:$T,Z$406,'BAZA DANYCH'!$K:$K,$C417,'BAZA DANYCH'!$A:$A,$A417,'BAZA DANYCH'!$F:$F,STATYSTYKI!$B417)</f>
        <v>0</v>
      </c>
      <c r="AA417" s="85">
        <f>SUMIFS('BAZA DANYCH'!$AA:$AA,'BAZA DANYCH'!$T:$T,AA$406,'BAZA DANYCH'!$K:$K,$C417,'BAZA DANYCH'!$A:$A,$A417,'BAZA DANYCH'!$F:$F,STATYSTYKI!$B417)</f>
        <v>0</v>
      </c>
      <c r="AB417" s="85">
        <f>SUMIFS('BAZA DANYCH'!$AA:$AA,'BAZA DANYCH'!$T:$T,AB$406,'BAZA DANYCH'!$K:$K,$C417,'BAZA DANYCH'!$A:$A,$A417,'BAZA DANYCH'!$F:$F,STATYSTYKI!$B417)</f>
        <v>8</v>
      </c>
      <c r="AC417" s="85">
        <f>SUMIFS('BAZA DANYCH'!$AA:$AA,'BAZA DANYCH'!$T:$T,AC$406,'BAZA DANYCH'!$K:$K,$C417,'BAZA DANYCH'!$A:$A,$A417,'BAZA DANYCH'!$F:$F,STATYSTYKI!$B417)</f>
        <v>0</v>
      </c>
      <c r="AD417" s="85">
        <f>SUMIFS('BAZA DANYCH'!$AA:$AA,'BAZA DANYCH'!$T:$T,AD$406,'BAZA DANYCH'!$K:$K,$C417,'BAZA DANYCH'!$A:$A,$A417,'BAZA DANYCH'!$F:$F,STATYSTYKI!$B417)</f>
        <v>0</v>
      </c>
      <c r="AE417" s="85">
        <f>SUMIFS('BAZA DANYCH'!$AA:$AA,'BAZA DANYCH'!$T:$T,AE$406,'BAZA DANYCH'!$K:$K,$C417,'BAZA DANYCH'!$A:$A,$A417,'BAZA DANYCH'!$F:$F,STATYSTYKI!$B417)</f>
        <v>8</v>
      </c>
      <c r="AF417" s="85">
        <f>SUMIFS('BAZA DANYCH'!$AA:$AA,'BAZA DANYCH'!$T:$T,AF$406,'BAZA DANYCH'!$K:$K,$C417,'BAZA DANYCH'!$A:$A,$A417,'BAZA DANYCH'!$F:$F,STATYSTYKI!$B417)</f>
        <v>0</v>
      </c>
      <c r="AG417" s="85">
        <f>SUMIFS('BAZA DANYCH'!$AA:$AA,'BAZA DANYCH'!$T:$T,AG$406,'BAZA DANYCH'!$K:$K,$C417,'BAZA DANYCH'!$A:$A,$A417,'BAZA DANYCH'!$F:$F,STATYSTYKI!$B417)</f>
        <v>0</v>
      </c>
      <c r="AH417" s="85">
        <f>SUMIFS('BAZA DANYCH'!$AA:$AA,'BAZA DANYCH'!$T:$T,AH$406,'BAZA DANYCH'!$K:$K,$C417,'BAZA DANYCH'!$A:$A,$A417,'BAZA DANYCH'!$F:$F,STATYSTYKI!$B417)</f>
        <v>0</v>
      </c>
      <c r="AI417" s="85">
        <f>SUMIFS('BAZA DANYCH'!$AA:$AA,'BAZA DANYCH'!$T:$T,AI$406,'BAZA DANYCH'!$K:$K,$C417,'BAZA DANYCH'!$A:$A,$A417,'BAZA DANYCH'!$F:$F,STATYSTYKI!$B417)</f>
        <v>0</v>
      </c>
      <c r="AJ417" s="85">
        <f>SUMIFS('BAZA DANYCH'!$AA:$AA,'BAZA DANYCH'!$T:$T,AJ$406,'BAZA DANYCH'!$K:$K,$C417,'BAZA DANYCH'!$A:$A,$A417,'BAZA DANYCH'!$F:$F,STATYSTYKI!$B417)</f>
        <v>0</v>
      </c>
    </row>
    <row r="418" spans="1:36" x14ac:dyDescent="0.2">
      <c r="A418" s="87" t="str">
        <f t="shared" ref="A418:C418" si="44">A211</f>
        <v>Trzebnica</v>
      </c>
      <c r="B418" s="87" t="str">
        <f t="shared" si="44"/>
        <v>rk_03_DK15</v>
      </c>
      <c r="C418" s="87" t="str">
        <f t="shared" si="44"/>
        <v>Margo Travel</v>
      </c>
      <c r="D418" s="129">
        <f t="shared" si="34"/>
        <v>0</v>
      </c>
      <c r="E418" s="85">
        <f>SUMIFS('BAZA DANYCH'!$AA:$AA,'BAZA DANYCH'!$T:$T,E$406,'BAZA DANYCH'!$K:$K,$C418,'BAZA DANYCH'!$A:$A,$A418,'BAZA DANYCH'!$F:$F,STATYSTYKI!$B418)</f>
        <v>0</v>
      </c>
      <c r="F418" s="85">
        <f>SUMIFS('BAZA DANYCH'!$AA:$AA,'BAZA DANYCH'!$T:$T,F$406,'BAZA DANYCH'!$K:$K,$C418,'BAZA DANYCH'!$A:$A,$A418,'BAZA DANYCH'!$F:$F,STATYSTYKI!$B418)</f>
        <v>0</v>
      </c>
      <c r="G418" s="85">
        <f>SUMIFS('BAZA DANYCH'!$AA:$AA,'BAZA DANYCH'!$T:$T,G$406,'BAZA DANYCH'!$K:$K,$C418,'BAZA DANYCH'!$A:$A,$A418,'BAZA DANYCH'!$F:$F,STATYSTYKI!$B418)</f>
        <v>0</v>
      </c>
      <c r="H418" s="85">
        <f>SUMIFS('BAZA DANYCH'!$AA:$AA,'BAZA DANYCH'!$T:$T,H$406,'BAZA DANYCH'!$K:$K,$C418,'BAZA DANYCH'!$A:$A,$A418,'BAZA DANYCH'!$F:$F,STATYSTYKI!$B418)</f>
        <v>0</v>
      </c>
      <c r="I418" s="85">
        <f>SUMIFS('BAZA DANYCH'!$AA:$AA,'BAZA DANYCH'!$T:$T,I$406,'BAZA DANYCH'!$K:$K,$C418,'BAZA DANYCH'!$A:$A,$A418,'BAZA DANYCH'!$F:$F,STATYSTYKI!$B418)</f>
        <v>0</v>
      </c>
      <c r="J418" s="85">
        <f>SUMIFS('BAZA DANYCH'!$AA:$AA,'BAZA DANYCH'!$T:$T,J$406,'BAZA DANYCH'!$K:$K,$C418,'BAZA DANYCH'!$A:$A,$A418,'BAZA DANYCH'!$F:$F,STATYSTYKI!$B418)</f>
        <v>0</v>
      </c>
      <c r="K418" s="85">
        <f>SUMIFS('BAZA DANYCH'!$AA:$AA,'BAZA DANYCH'!$T:$T,K$406,'BAZA DANYCH'!$K:$K,$C418,'BAZA DANYCH'!$A:$A,$A418,'BAZA DANYCH'!$F:$F,STATYSTYKI!$B418)</f>
        <v>0</v>
      </c>
      <c r="L418" s="85">
        <f>SUMIFS('BAZA DANYCH'!$AA:$AA,'BAZA DANYCH'!$T:$T,L$406,'BAZA DANYCH'!$K:$K,$C418,'BAZA DANYCH'!$A:$A,$A418,'BAZA DANYCH'!$F:$F,STATYSTYKI!$B418)</f>
        <v>0</v>
      </c>
      <c r="M418" s="85">
        <f>SUMIFS('BAZA DANYCH'!$AA:$AA,'BAZA DANYCH'!$T:$T,M$406,'BAZA DANYCH'!$K:$K,$C418,'BAZA DANYCH'!$A:$A,$A418,'BAZA DANYCH'!$F:$F,STATYSTYKI!$B418)</f>
        <v>0</v>
      </c>
      <c r="N418" s="85">
        <f>SUMIFS('BAZA DANYCH'!$AA:$AA,'BAZA DANYCH'!$T:$T,N$406,'BAZA DANYCH'!$K:$K,$C418,'BAZA DANYCH'!$A:$A,$A418,'BAZA DANYCH'!$F:$F,STATYSTYKI!$B418)</f>
        <v>0</v>
      </c>
      <c r="O418" s="85">
        <f>SUMIFS('BAZA DANYCH'!$AA:$AA,'BAZA DANYCH'!$T:$T,O$406,'BAZA DANYCH'!$K:$K,$C418,'BAZA DANYCH'!$A:$A,$A418,'BAZA DANYCH'!$F:$F,STATYSTYKI!$B418)</f>
        <v>0</v>
      </c>
      <c r="P418" s="85">
        <f>SUMIFS('BAZA DANYCH'!$AA:$AA,'BAZA DANYCH'!$T:$T,P$406,'BAZA DANYCH'!$K:$K,$C418,'BAZA DANYCH'!$A:$A,$A418,'BAZA DANYCH'!$F:$F,STATYSTYKI!$B418)</f>
        <v>0</v>
      </c>
      <c r="Q418" s="85">
        <f>SUMIFS('BAZA DANYCH'!$AA:$AA,'BAZA DANYCH'!$T:$T,Q$406,'BAZA DANYCH'!$K:$K,$C418,'BAZA DANYCH'!$A:$A,$A418,'BAZA DANYCH'!$F:$F,STATYSTYKI!$B418)</f>
        <v>0</v>
      </c>
      <c r="R418" s="85">
        <f>SUMIFS('BAZA DANYCH'!$AA:$AA,'BAZA DANYCH'!$T:$T,R$406,'BAZA DANYCH'!$K:$K,$C418,'BAZA DANYCH'!$A:$A,$A418,'BAZA DANYCH'!$F:$F,STATYSTYKI!$B418)</f>
        <v>0</v>
      </c>
      <c r="S418" s="85">
        <f>SUMIFS('BAZA DANYCH'!$AA:$AA,'BAZA DANYCH'!$T:$T,S$406,'BAZA DANYCH'!$K:$K,$C418,'BAZA DANYCH'!$A:$A,$A418,'BAZA DANYCH'!$F:$F,STATYSTYKI!$B418)</f>
        <v>0</v>
      </c>
      <c r="T418" s="85">
        <f>SUMIFS('BAZA DANYCH'!$AA:$AA,'BAZA DANYCH'!$T:$T,T$406,'BAZA DANYCH'!$K:$K,$C418,'BAZA DANYCH'!$A:$A,$A418,'BAZA DANYCH'!$F:$F,STATYSTYKI!$B418)</f>
        <v>0</v>
      </c>
      <c r="U418" s="85">
        <f>SUMIFS('BAZA DANYCH'!$AA:$AA,'BAZA DANYCH'!$T:$T,U$406,'BAZA DANYCH'!$K:$K,$C418,'BAZA DANYCH'!$A:$A,$A418,'BAZA DANYCH'!$F:$F,STATYSTYKI!$B418)</f>
        <v>0</v>
      </c>
      <c r="V418" s="85">
        <f>SUMIFS('BAZA DANYCH'!$AA:$AA,'BAZA DANYCH'!$T:$T,V$406,'BAZA DANYCH'!$K:$K,$C418,'BAZA DANYCH'!$A:$A,$A418,'BAZA DANYCH'!$F:$F,STATYSTYKI!$B418)</f>
        <v>0</v>
      </c>
      <c r="W418" s="85">
        <f>SUMIFS('BAZA DANYCH'!$AA:$AA,'BAZA DANYCH'!$T:$T,W$406,'BAZA DANYCH'!$K:$K,$C418,'BAZA DANYCH'!$A:$A,$A418,'BAZA DANYCH'!$F:$F,STATYSTYKI!$B418)</f>
        <v>0</v>
      </c>
      <c r="X418" s="85">
        <f>SUMIFS('BAZA DANYCH'!$AA:$AA,'BAZA DANYCH'!$T:$T,X$406,'BAZA DANYCH'!$K:$K,$C418,'BAZA DANYCH'!$A:$A,$A418,'BAZA DANYCH'!$F:$F,STATYSTYKI!$B418)</f>
        <v>0</v>
      </c>
      <c r="Y418" s="85">
        <f>SUMIFS('BAZA DANYCH'!$AA:$AA,'BAZA DANYCH'!$T:$T,Y$406,'BAZA DANYCH'!$K:$K,$C418,'BAZA DANYCH'!$A:$A,$A418,'BAZA DANYCH'!$F:$F,STATYSTYKI!$B418)</f>
        <v>0</v>
      </c>
      <c r="Z418" s="85">
        <f>SUMIFS('BAZA DANYCH'!$AA:$AA,'BAZA DANYCH'!$T:$T,Z$406,'BAZA DANYCH'!$K:$K,$C418,'BAZA DANYCH'!$A:$A,$A418,'BAZA DANYCH'!$F:$F,STATYSTYKI!$B418)</f>
        <v>0</v>
      </c>
      <c r="AA418" s="85">
        <f>SUMIFS('BAZA DANYCH'!$AA:$AA,'BAZA DANYCH'!$T:$T,AA$406,'BAZA DANYCH'!$K:$K,$C418,'BAZA DANYCH'!$A:$A,$A418,'BAZA DANYCH'!$F:$F,STATYSTYKI!$B418)</f>
        <v>0</v>
      </c>
      <c r="AB418" s="85">
        <f>SUMIFS('BAZA DANYCH'!$AA:$AA,'BAZA DANYCH'!$T:$T,AB$406,'BAZA DANYCH'!$K:$K,$C418,'BAZA DANYCH'!$A:$A,$A418,'BAZA DANYCH'!$F:$F,STATYSTYKI!$B418)</f>
        <v>0</v>
      </c>
      <c r="AC418" s="85">
        <f>SUMIFS('BAZA DANYCH'!$AA:$AA,'BAZA DANYCH'!$T:$T,AC$406,'BAZA DANYCH'!$K:$K,$C418,'BAZA DANYCH'!$A:$A,$A418,'BAZA DANYCH'!$F:$F,STATYSTYKI!$B418)</f>
        <v>0</v>
      </c>
      <c r="AD418" s="85">
        <f>SUMIFS('BAZA DANYCH'!$AA:$AA,'BAZA DANYCH'!$T:$T,AD$406,'BAZA DANYCH'!$K:$K,$C418,'BAZA DANYCH'!$A:$A,$A418,'BAZA DANYCH'!$F:$F,STATYSTYKI!$B418)</f>
        <v>0</v>
      </c>
      <c r="AE418" s="85">
        <f>SUMIFS('BAZA DANYCH'!$AA:$AA,'BAZA DANYCH'!$T:$T,AE$406,'BAZA DANYCH'!$K:$K,$C418,'BAZA DANYCH'!$A:$A,$A418,'BAZA DANYCH'!$F:$F,STATYSTYKI!$B418)</f>
        <v>0</v>
      </c>
      <c r="AF418" s="85">
        <f>SUMIFS('BAZA DANYCH'!$AA:$AA,'BAZA DANYCH'!$T:$T,AF$406,'BAZA DANYCH'!$K:$K,$C418,'BAZA DANYCH'!$A:$A,$A418,'BAZA DANYCH'!$F:$F,STATYSTYKI!$B418)</f>
        <v>0</v>
      </c>
      <c r="AG418" s="85">
        <f>SUMIFS('BAZA DANYCH'!$AA:$AA,'BAZA DANYCH'!$T:$T,AG$406,'BAZA DANYCH'!$K:$K,$C418,'BAZA DANYCH'!$A:$A,$A418,'BAZA DANYCH'!$F:$F,STATYSTYKI!$B418)</f>
        <v>0</v>
      </c>
      <c r="AH418" s="85">
        <f>SUMIFS('BAZA DANYCH'!$AA:$AA,'BAZA DANYCH'!$T:$T,AH$406,'BAZA DANYCH'!$K:$K,$C418,'BAZA DANYCH'!$A:$A,$A418,'BAZA DANYCH'!$F:$F,STATYSTYKI!$B418)</f>
        <v>0</v>
      </c>
      <c r="AI418" s="85">
        <f>SUMIFS('BAZA DANYCH'!$AA:$AA,'BAZA DANYCH'!$T:$T,AI$406,'BAZA DANYCH'!$K:$K,$C418,'BAZA DANYCH'!$A:$A,$A418,'BAZA DANYCH'!$F:$F,STATYSTYKI!$B418)</f>
        <v>0</v>
      </c>
      <c r="AJ418" s="85">
        <f>SUMIFS('BAZA DANYCH'!$AA:$AA,'BAZA DANYCH'!$T:$T,AJ$406,'BAZA DANYCH'!$K:$K,$C418,'BAZA DANYCH'!$A:$A,$A418,'BAZA DANYCH'!$F:$F,STATYSTYKI!$B418)</f>
        <v>0</v>
      </c>
    </row>
    <row r="419" spans="1:36" x14ac:dyDescent="0.2">
      <c r="A419" s="87" t="str">
        <f t="shared" ref="A419:C419" si="45">A212</f>
        <v>Trzebnica</v>
      </c>
      <c r="B419" s="87" t="str">
        <f t="shared" si="45"/>
        <v>rk_03_DK15</v>
      </c>
      <c r="C419" s="87" t="str">
        <f t="shared" si="45"/>
        <v>brak danych</v>
      </c>
      <c r="D419" s="129">
        <f t="shared" si="34"/>
        <v>38</v>
      </c>
      <c r="E419" s="85">
        <f>SUMIFS('BAZA DANYCH'!$AA:$AA,'BAZA DANYCH'!$T:$T,E$406,'BAZA DANYCH'!$K:$K,$C419,'BAZA DANYCH'!$A:$A,$A419,'BAZA DANYCH'!$F:$F,STATYSTYKI!$B419)</f>
        <v>0</v>
      </c>
      <c r="F419" s="85">
        <f>SUMIFS('BAZA DANYCH'!$AA:$AA,'BAZA DANYCH'!$T:$T,F$406,'BAZA DANYCH'!$K:$K,$C419,'BAZA DANYCH'!$A:$A,$A419,'BAZA DANYCH'!$F:$F,STATYSTYKI!$B419)</f>
        <v>0</v>
      </c>
      <c r="G419" s="85">
        <f>SUMIFS('BAZA DANYCH'!$AA:$AA,'BAZA DANYCH'!$T:$T,G$406,'BAZA DANYCH'!$K:$K,$C419,'BAZA DANYCH'!$A:$A,$A419,'BAZA DANYCH'!$F:$F,STATYSTYKI!$B419)</f>
        <v>0</v>
      </c>
      <c r="H419" s="85">
        <f>SUMIFS('BAZA DANYCH'!$AA:$AA,'BAZA DANYCH'!$T:$T,H$406,'BAZA DANYCH'!$K:$K,$C419,'BAZA DANYCH'!$A:$A,$A419,'BAZA DANYCH'!$F:$F,STATYSTYKI!$B419)</f>
        <v>0</v>
      </c>
      <c r="I419" s="85">
        <f>SUMIFS('BAZA DANYCH'!$AA:$AA,'BAZA DANYCH'!$T:$T,I$406,'BAZA DANYCH'!$K:$K,$C419,'BAZA DANYCH'!$A:$A,$A419,'BAZA DANYCH'!$F:$F,STATYSTYKI!$B419)</f>
        <v>0</v>
      </c>
      <c r="J419" s="85">
        <f>SUMIFS('BAZA DANYCH'!$AA:$AA,'BAZA DANYCH'!$T:$T,J$406,'BAZA DANYCH'!$K:$K,$C419,'BAZA DANYCH'!$A:$A,$A419,'BAZA DANYCH'!$F:$F,STATYSTYKI!$B419)</f>
        <v>0</v>
      </c>
      <c r="K419" s="85">
        <f>SUMIFS('BAZA DANYCH'!$AA:$AA,'BAZA DANYCH'!$T:$T,K$406,'BAZA DANYCH'!$K:$K,$C419,'BAZA DANYCH'!$A:$A,$A419,'BAZA DANYCH'!$F:$F,STATYSTYKI!$B419)</f>
        <v>0</v>
      </c>
      <c r="L419" s="85">
        <f>SUMIFS('BAZA DANYCH'!$AA:$AA,'BAZA DANYCH'!$T:$T,L$406,'BAZA DANYCH'!$K:$K,$C419,'BAZA DANYCH'!$A:$A,$A419,'BAZA DANYCH'!$F:$F,STATYSTYKI!$B419)</f>
        <v>0</v>
      </c>
      <c r="M419" s="85">
        <f>SUMIFS('BAZA DANYCH'!$AA:$AA,'BAZA DANYCH'!$T:$T,M$406,'BAZA DANYCH'!$K:$K,$C419,'BAZA DANYCH'!$A:$A,$A419,'BAZA DANYCH'!$F:$F,STATYSTYKI!$B419)</f>
        <v>0</v>
      </c>
      <c r="N419" s="85">
        <f>SUMIFS('BAZA DANYCH'!$AA:$AA,'BAZA DANYCH'!$T:$T,N$406,'BAZA DANYCH'!$K:$K,$C419,'BAZA DANYCH'!$A:$A,$A419,'BAZA DANYCH'!$F:$F,STATYSTYKI!$B419)</f>
        <v>0</v>
      </c>
      <c r="O419" s="85">
        <f>SUMIFS('BAZA DANYCH'!$AA:$AA,'BAZA DANYCH'!$T:$T,O$406,'BAZA DANYCH'!$K:$K,$C419,'BAZA DANYCH'!$A:$A,$A419,'BAZA DANYCH'!$F:$F,STATYSTYKI!$B419)</f>
        <v>0</v>
      </c>
      <c r="P419" s="85">
        <f>SUMIFS('BAZA DANYCH'!$AA:$AA,'BAZA DANYCH'!$T:$T,P$406,'BAZA DANYCH'!$K:$K,$C419,'BAZA DANYCH'!$A:$A,$A419,'BAZA DANYCH'!$F:$F,STATYSTYKI!$B419)</f>
        <v>0</v>
      </c>
      <c r="Q419" s="85">
        <f>SUMIFS('BAZA DANYCH'!$AA:$AA,'BAZA DANYCH'!$T:$T,Q$406,'BAZA DANYCH'!$K:$K,$C419,'BAZA DANYCH'!$A:$A,$A419,'BAZA DANYCH'!$F:$F,STATYSTYKI!$B419)</f>
        <v>0</v>
      </c>
      <c r="R419" s="85">
        <f>SUMIFS('BAZA DANYCH'!$AA:$AA,'BAZA DANYCH'!$T:$T,R$406,'BAZA DANYCH'!$K:$K,$C419,'BAZA DANYCH'!$A:$A,$A419,'BAZA DANYCH'!$F:$F,STATYSTYKI!$B419)</f>
        <v>0</v>
      </c>
      <c r="S419" s="85">
        <f>SUMIFS('BAZA DANYCH'!$AA:$AA,'BAZA DANYCH'!$T:$T,S$406,'BAZA DANYCH'!$K:$K,$C419,'BAZA DANYCH'!$A:$A,$A419,'BAZA DANYCH'!$F:$F,STATYSTYKI!$B419)</f>
        <v>28</v>
      </c>
      <c r="T419" s="85">
        <f>SUMIFS('BAZA DANYCH'!$AA:$AA,'BAZA DANYCH'!$T:$T,T$406,'BAZA DANYCH'!$K:$K,$C419,'BAZA DANYCH'!$A:$A,$A419,'BAZA DANYCH'!$F:$F,STATYSTYKI!$B419)</f>
        <v>0</v>
      </c>
      <c r="U419" s="85">
        <f>SUMIFS('BAZA DANYCH'!$AA:$AA,'BAZA DANYCH'!$T:$T,U$406,'BAZA DANYCH'!$K:$K,$C419,'BAZA DANYCH'!$A:$A,$A419,'BAZA DANYCH'!$F:$F,STATYSTYKI!$B419)</f>
        <v>0</v>
      </c>
      <c r="V419" s="85">
        <f>SUMIFS('BAZA DANYCH'!$AA:$AA,'BAZA DANYCH'!$T:$T,V$406,'BAZA DANYCH'!$K:$K,$C419,'BAZA DANYCH'!$A:$A,$A419,'BAZA DANYCH'!$F:$F,STATYSTYKI!$B419)</f>
        <v>0</v>
      </c>
      <c r="W419" s="85">
        <f>SUMIFS('BAZA DANYCH'!$AA:$AA,'BAZA DANYCH'!$T:$T,W$406,'BAZA DANYCH'!$K:$K,$C419,'BAZA DANYCH'!$A:$A,$A419,'BAZA DANYCH'!$F:$F,STATYSTYKI!$B419)</f>
        <v>0</v>
      </c>
      <c r="X419" s="85">
        <f>SUMIFS('BAZA DANYCH'!$AA:$AA,'BAZA DANYCH'!$T:$T,X$406,'BAZA DANYCH'!$K:$K,$C419,'BAZA DANYCH'!$A:$A,$A419,'BAZA DANYCH'!$F:$F,STATYSTYKI!$B419)</f>
        <v>0</v>
      </c>
      <c r="Y419" s="85">
        <f>SUMIFS('BAZA DANYCH'!$AA:$AA,'BAZA DANYCH'!$T:$T,Y$406,'BAZA DANYCH'!$K:$K,$C419,'BAZA DANYCH'!$A:$A,$A419,'BAZA DANYCH'!$F:$F,STATYSTYKI!$B419)</f>
        <v>0</v>
      </c>
      <c r="Z419" s="85">
        <f>SUMIFS('BAZA DANYCH'!$AA:$AA,'BAZA DANYCH'!$T:$T,Z$406,'BAZA DANYCH'!$K:$K,$C419,'BAZA DANYCH'!$A:$A,$A419,'BAZA DANYCH'!$F:$F,STATYSTYKI!$B419)</f>
        <v>0</v>
      </c>
      <c r="AA419" s="85">
        <f>SUMIFS('BAZA DANYCH'!$AA:$AA,'BAZA DANYCH'!$T:$T,AA$406,'BAZA DANYCH'!$K:$K,$C419,'BAZA DANYCH'!$A:$A,$A419,'BAZA DANYCH'!$F:$F,STATYSTYKI!$B419)</f>
        <v>0</v>
      </c>
      <c r="AB419" s="85">
        <f>SUMIFS('BAZA DANYCH'!$AA:$AA,'BAZA DANYCH'!$T:$T,AB$406,'BAZA DANYCH'!$K:$K,$C419,'BAZA DANYCH'!$A:$A,$A419,'BAZA DANYCH'!$F:$F,STATYSTYKI!$B419)</f>
        <v>10</v>
      </c>
      <c r="AC419" s="85">
        <f>SUMIFS('BAZA DANYCH'!$AA:$AA,'BAZA DANYCH'!$T:$T,AC$406,'BAZA DANYCH'!$K:$K,$C419,'BAZA DANYCH'!$A:$A,$A419,'BAZA DANYCH'!$F:$F,STATYSTYKI!$B419)</f>
        <v>0</v>
      </c>
      <c r="AD419" s="85">
        <f>SUMIFS('BAZA DANYCH'!$AA:$AA,'BAZA DANYCH'!$T:$T,AD$406,'BAZA DANYCH'!$K:$K,$C419,'BAZA DANYCH'!$A:$A,$A419,'BAZA DANYCH'!$F:$F,STATYSTYKI!$B419)</f>
        <v>0</v>
      </c>
      <c r="AE419" s="85">
        <f>SUMIFS('BAZA DANYCH'!$AA:$AA,'BAZA DANYCH'!$T:$T,AE$406,'BAZA DANYCH'!$K:$K,$C419,'BAZA DANYCH'!$A:$A,$A419,'BAZA DANYCH'!$F:$F,STATYSTYKI!$B419)</f>
        <v>0</v>
      </c>
      <c r="AF419" s="85">
        <f>SUMIFS('BAZA DANYCH'!$AA:$AA,'BAZA DANYCH'!$T:$T,AF$406,'BAZA DANYCH'!$K:$K,$C419,'BAZA DANYCH'!$A:$A,$A419,'BAZA DANYCH'!$F:$F,STATYSTYKI!$B419)</f>
        <v>0</v>
      </c>
      <c r="AG419" s="85">
        <f>SUMIFS('BAZA DANYCH'!$AA:$AA,'BAZA DANYCH'!$T:$T,AG$406,'BAZA DANYCH'!$K:$K,$C419,'BAZA DANYCH'!$A:$A,$A419,'BAZA DANYCH'!$F:$F,STATYSTYKI!$B419)</f>
        <v>0</v>
      </c>
      <c r="AH419" s="85">
        <f>SUMIFS('BAZA DANYCH'!$AA:$AA,'BAZA DANYCH'!$T:$T,AH$406,'BAZA DANYCH'!$K:$K,$C419,'BAZA DANYCH'!$A:$A,$A419,'BAZA DANYCH'!$F:$F,STATYSTYKI!$B419)</f>
        <v>0</v>
      </c>
      <c r="AI419" s="85">
        <f>SUMIFS('BAZA DANYCH'!$AA:$AA,'BAZA DANYCH'!$T:$T,AI$406,'BAZA DANYCH'!$K:$K,$C419,'BAZA DANYCH'!$A:$A,$A419,'BAZA DANYCH'!$F:$F,STATYSTYKI!$B419)</f>
        <v>0</v>
      </c>
      <c r="AJ419" s="85">
        <f>SUMIFS('BAZA DANYCH'!$AA:$AA,'BAZA DANYCH'!$T:$T,AJ$406,'BAZA DANYCH'!$K:$K,$C419,'BAZA DANYCH'!$A:$A,$A419,'BAZA DANYCH'!$F:$F,STATYSTYKI!$B419)</f>
        <v>0</v>
      </c>
    </row>
    <row r="420" spans="1:36" x14ac:dyDescent="0.2">
      <c r="A420" s="87" t="str">
        <f t="shared" ref="A420:C420" si="46">A213</f>
        <v>Trzebnica</v>
      </c>
      <c r="B420" s="87" t="str">
        <f t="shared" si="46"/>
        <v>rk_03_DK15</v>
      </c>
      <c r="C420" s="87" t="str">
        <f t="shared" si="46"/>
        <v>Eska Trans</v>
      </c>
      <c r="D420" s="129">
        <f t="shared" si="34"/>
        <v>10</v>
      </c>
      <c r="E420" s="85">
        <f>SUMIFS('BAZA DANYCH'!$AA:$AA,'BAZA DANYCH'!$T:$T,E$406,'BAZA DANYCH'!$K:$K,$C420,'BAZA DANYCH'!$A:$A,$A420,'BAZA DANYCH'!$F:$F,STATYSTYKI!$B420)</f>
        <v>0</v>
      </c>
      <c r="F420" s="85">
        <f>SUMIFS('BAZA DANYCH'!$AA:$AA,'BAZA DANYCH'!$T:$T,F$406,'BAZA DANYCH'!$K:$K,$C420,'BAZA DANYCH'!$A:$A,$A420,'BAZA DANYCH'!$F:$F,STATYSTYKI!$B420)</f>
        <v>0</v>
      </c>
      <c r="G420" s="85">
        <f>SUMIFS('BAZA DANYCH'!$AA:$AA,'BAZA DANYCH'!$T:$T,G$406,'BAZA DANYCH'!$K:$K,$C420,'BAZA DANYCH'!$A:$A,$A420,'BAZA DANYCH'!$F:$F,STATYSTYKI!$B420)</f>
        <v>0</v>
      </c>
      <c r="H420" s="85">
        <f>SUMIFS('BAZA DANYCH'!$AA:$AA,'BAZA DANYCH'!$T:$T,H$406,'BAZA DANYCH'!$K:$K,$C420,'BAZA DANYCH'!$A:$A,$A420,'BAZA DANYCH'!$F:$F,STATYSTYKI!$B420)</f>
        <v>0</v>
      </c>
      <c r="I420" s="85">
        <f>SUMIFS('BAZA DANYCH'!$AA:$AA,'BAZA DANYCH'!$T:$T,I$406,'BAZA DANYCH'!$K:$K,$C420,'BAZA DANYCH'!$A:$A,$A420,'BAZA DANYCH'!$F:$F,STATYSTYKI!$B420)</f>
        <v>0</v>
      </c>
      <c r="J420" s="85">
        <f>SUMIFS('BAZA DANYCH'!$AA:$AA,'BAZA DANYCH'!$T:$T,J$406,'BAZA DANYCH'!$K:$K,$C420,'BAZA DANYCH'!$A:$A,$A420,'BAZA DANYCH'!$F:$F,STATYSTYKI!$B420)</f>
        <v>0</v>
      </c>
      <c r="K420" s="85">
        <f>SUMIFS('BAZA DANYCH'!$AA:$AA,'BAZA DANYCH'!$T:$T,K$406,'BAZA DANYCH'!$K:$K,$C420,'BAZA DANYCH'!$A:$A,$A420,'BAZA DANYCH'!$F:$F,STATYSTYKI!$B420)</f>
        <v>0</v>
      </c>
      <c r="L420" s="85">
        <f>SUMIFS('BAZA DANYCH'!$AA:$AA,'BAZA DANYCH'!$T:$T,L$406,'BAZA DANYCH'!$K:$K,$C420,'BAZA DANYCH'!$A:$A,$A420,'BAZA DANYCH'!$F:$F,STATYSTYKI!$B420)</f>
        <v>0</v>
      </c>
      <c r="M420" s="85">
        <f>SUMIFS('BAZA DANYCH'!$AA:$AA,'BAZA DANYCH'!$T:$T,M$406,'BAZA DANYCH'!$K:$K,$C420,'BAZA DANYCH'!$A:$A,$A420,'BAZA DANYCH'!$F:$F,STATYSTYKI!$B420)</f>
        <v>0</v>
      </c>
      <c r="N420" s="85">
        <f>SUMIFS('BAZA DANYCH'!$AA:$AA,'BAZA DANYCH'!$T:$T,N$406,'BAZA DANYCH'!$K:$K,$C420,'BAZA DANYCH'!$A:$A,$A420,'BAZA DANYCH'!$F:$F,STATYSTYKI!$B420)</f>
        <v>0</v>
      </c>
      <c r="O420" s="85">
        <f>SUMIFS('BAZA DANYCH'!$AA:$AA,'BAZA DANYCH'!$T:$T,O$406,'BAZA DANYCH'!$K:$K,$C420,'BAZA DANYCH'!$A:$A,$A420,'BAZA DANYCH'!$F:$F,STATYSTYKI!$B420)</f>
        <v>0</v>
      </c>
      <c r="P420" s="85">
        <f>SUMIFS('BAZA DANYCH'!$AA:$AA,'BAZA DANYCH'!$T:$T,P$406,'BAZA DANYCH'!$K:$K,$C420,'BAZA DANYCH'!$A:$A,$A420,'BAZA DANYCH'!$F:$F,STATYSTYKI!$B420)</f>
        <v>0</v>
      </c>
      <c r="Q420" s="85">
        <f>SUMIFS('BAZA DANYCH'!$AA:$AA,'BAZA DANYCH'!$T:$T,Q$406,'BAZA DANYCH'!$K:$K,$C420,'BAZA DANYCH'!$A:$A,$A420,'BAZA DANYCH'!$F:$F,STATYSTYKI!$B420)</f>
        <v>0</v>
      </c>
      <c r="R420" s="85">
        <f>SUMIFS('BAZA DANYCH'!$AA:$AA,'BAZA DANYCH'!$T:$T,R$406,'BAZA DANYCH'!$K:$K,$C420,'BAZA DANYCH'!$A:$A,$A420,'BAZA DANYCH'!$F:$F,STATYSTYKI!$B420)</f>
        <v>0</v>
      </c>
      <c r="S420" s="85">
        <f>SUMIFS('BAZA DANYCH'!$AA:$AA,'BAZA DANYCH'!$T:$T,S$406,'BAZA DANYCH'!$K:$K,$C420,'BAZA DANYCH'!$A:$A,$A420,'BAZA DANYCH'!$F:$F,STATYSTYKI!$B420)</f>
        <v>0</v>
      </c>
      <c r="T420" s="85">
        <f>SUMIFS('BAZA DANYCH'!$AA:$AA,'BAZA DANYCH'!$T:$T,T$406,'BAZA DANYCH'!$K:$K,$C420,'BAZA DANYCH'!$A:$A,$A420,'BAZA DANYCH'!$F:$F,STATYSTYKI!$B420)</f>
        <v>0</v>
      </c>
      <c r="U420" s="85">
        <f>SUMIFS('BAZA DANYCH'!$AA:$AA,'BAZA DANYCH'!$T:$T,U$406,'BAZA DANYCH'!$K:$K,$C420,'BAZA DANYCH'!$A:$A,$A420,'BAZA DANYCH'!$F:$F,STATYSTYKI!$B420)</f>
        <v>0</v>
      </c>
      <c r="V420" s="85">
        <f>SUMIFS('BAZA DANYCH'!$AA:$AA,'BAZA DANYCH'!$T:$T,V$406,'BAZA DANYCH'!$K:$K,$C420,'BAZA DANYCH'!$A:$A,$A420,'BAZA DANYCH'!$F:$F,STATYSTYKI!$B420)</f>
        <v>0</v>
      </c>
      <c r="W420" s="85">
        <f>SUMIFS('BAZA DANYCH'!$AA:$AA,'BAZA DANYCH'!$T:$T,W$406,'BAZA DANYCH'!$K:$K,$C420,'BAZA DANYCH'!$A:$A,$A420,'BAZA DANYCH'!$F:$F,STATYSTYKI!$B420)</f>
        <v>0</v>
      </c>
      <c r="X420" s="85">
        <f>SUMIFS('BAZA DANYCH'!$AA:$AA,'BAZA DANYCH'!$T:$T,X$406,'BAZA DANYCH'!$K:$K,$C420,'BAZA DANYCH'!$A:$A,$A420,'BAZA DANYCH'!$F:$F,STATYSTYKI!$B420)</f>
        <v>0</v>
      </c>
      <c r="Y420" s="85">
        <f>SUMIFS('BAZA DANYCH'!$AA:$AA,'BAZA DANYCH'!$T:$T,Y$406,'BAZA DANYCH'!$K:$K,$C420,'BAZA DANYCH'!$A:$A,$A420,'BAZA DANYCH'!$F:$F,STATYSTYKI!$B420)</f>
        <v>0</v>
      </c>
      <c r="Z420" s="85">
        <f>SUMIFS('BAZA DANYCH'!$AA:$AA,'BAZA DANYCH'!$T:$T,Z$406,'BAZA DANYCH'!$K:$K,$C420,'BAZA DANYCH'!$A:$A,$A420,'BAZA DANYCH'!$F:$F,STATYSTYKI!$B420)</f>
        <v>0</v>
      </c>
      <c r="AA420" s="85">
        <f>SUMIFS('BAZA DANYCH'!$AA:$AA,'BAZA DANYCH'!$T:$T,AA$406,'BAZA DANYCH'!$K:$K,$C420,'BAZA DANYCH'!$A:$A,$A420,'BAZA DANYCH'!$F:$F,STATYSTYKI!$B420)</f>
        <v>0</v>
      </c>
      <c r="AB420" s="85">
        <f>SUMIFS('BAZA DANYCH'!$AA:$AA,'BAZA DANYCH'!$T:$T,AB$406,'BAZA DANYCH'!$K:$K,$C420,'BAZA DANYCH'!$A:$A,$A420,'BAZA DANYCH'!$F:$F,STATYSTYKI!$B420)</f>
        <v>0</v>
      </c>
      <c r="AC420" s="85">
        <f>SUMIFS('BAZA DANYCH'!$AA:$AA,'BAZA DANYCH'!$T:$T,AC$406,'BAZA DANYCH'!$K:$K,$C420,'BAZA DANYCH'!$A:$A,$A420,'BAZA DANYCH'!$F:$F,STATYSTYKI!$B420)</f>
        <v>0</v>
      </c>
      <c r="AD420" s="85">
        <f>SUMIFS('BAZA DANYCH'!$AA:$AA,'BAZA DANYCH'!$T:$T,AD$406,'BAZA DANYCH'!$K:$K,$C420,'BAZA DANYCH'!$A:$A,$A420,'BAZA DANYCH'!$F:$F,STATYSTYKI!$B420)</f>
        <v>0</v>
      </c>
      <c r="AE420" s="85">
        <f>SUMIFS('BAZA DANYCH'!$AA:$AA,'BAZA DANYCH'!$T:$T,AE$406,'BAZA DANYCH'!$K:$K,$C420,'BAZA DANYCH'!$A:$A,$A420,'BAZA DANYCH'!$F:$F,STATYSTYKI!$B420)</f>
        <v>0</v>
      </c>
      <c r="AF420" s="85">
        <f>SUMIFS('BAZA DANYCH'!$AA:$AA,'BAZA DANYCH'!$T:$T,AF$406,'BAZA DANYCH'!$K:$K,$C420,'BAZA DANYCH'!$A:$A,$A420,'BAZA DANYCH'!$F:$F,STATYSTYKI!$B420)</f>
        <v>0</v>
      </c>
      <c r="AG420" s="85">
        <f>SUMIFS('BAZA DANYCH'!$AA:$AA,'BAZA DANYCH'!$T:$T,AG$406,'BAZA DANYCH'!$K:$K,$C420,'BAZA DANYCH'!$A:$A,$A420,'BAZA DANYCH'!$F:$F,STATYSTYKI!$B420)</f>
        <v>0</v>
      </c>
      <c r="AH420" s="85">
        <f>SUMIFS('BAZA DANYCH'!$AA:$AA,'BAZA DANYCH'!$T:$T,AH$406,'BAZA DANYCH'!$K:$K,$C420,'BAZA DANYCH'!$A:$A,$A420,'BAZA DANYCH'!$F:$F,STATYSTYKI!$B420)</f>
        <v>0</v>
      </c>
      <c r="AI420" s="85">
        <f>SUMIFS('BAZA DANYCH'!$AA:$AA,'BAZA DANYCH'!$T:$T,AI$406,'BAZA DANYCH'!$K:$K,$C420,'BAZA DANYCH'!$A:$A,$A420,'BAZA DANYCH'!$F:$F,STATYSTYKI!$B420)</f>
        <v>0</v>
      </c>
      <c r="AJ420" s="85">
        <f>SUMIFS('BAZA DANYCH'!$AA:$AA,'BAZA DANYCH'!$T:$T,AJ$406,'BAZA DANYCH'!$K:$K,$C420,'BAZA DANYCH'!$A:$A,$A420,'BAZA DANYCH'!$F:$F,STATYSTYKI!$B420)</f>
        <v>10</v>
      </c>
    </row>
    <row r="421" spans="1:36" x14ac:dyDescent="0.2">
      <c r="A421" s="87" t="str">
        <f t="shared" ref="A421:C421" si="47">A214</f>
        <v>Trzebnica</v>
      </c>
      <c r="B421" s="87" t="str">
        <f t="shared" si="47"/>
        <v xml:space="preserve">rk_04_DW340 </v>
      </c>
      <c r="C421" s="87" t="str">
        <f t="shared" si="47"/>
        <v>PKS Wołów</v>
      </c>
      <c r="D421" s="129">
        <f t="shared" si="34"/>
        <v>0</v>
      </c>
      <c r="E421" s="85">
        <f>SUMIFS('BAZA DANYCH'!$AA:$AA,'BAZA DANYCH'!$T:$T,E$406,'BAZA DANYCH'!$K:$K,$C421,'BAZA DANYCH'!$A:$A,$A421,'BAZA DANYCH'!$F:$F,STATYSTYKI!$B421)</f>
        <v>0</v>
      </c>
      <c r="F421" s="85">
        <f>SUMIFS('BAZA DANYCH'!$AA:$AA,'BAZA DANYCH'!$T:$T,F$406,'BAZA DANYCH'!$K:$K,$C421,'BAZA DANYCH'!$A:$A,$A421,'BAZA DANYCH'!$F:$F,STATYSTYKI!$B421)</f>
        <v>0</v>
      </c>
      <c r="G421" s="85">
        <f>SUMIFS('BAZA DANYCH'!$AA:$AA,'BAZA DANYCH'!$T:$T,G$406,'BAZA DANYCH'!$K:$K,$C421,'BAZA DANYCH'!$A:$A,$A421,'BAZA DANYCH'!$F:$F,STATYSTYKI!$B421)</f>
        <v>0</v>
      </c>
      <c r="H421" s="85">
        <f>SUMIFS('BAZA DANYCH'!$AA:$AA,'BAZA DANYCH'!$T:$T,H$406,'BAZA DANYCH'!$K:$K,$C421,'BAZA DANYCH'!$A:$A,$A421,'BAZA DANYCH'!$F:$F,STATYSTYKI!$B421)</f>
        <v>0</v>
      </c>
      <c r="I421" s="85">
        <f>SUMIFS('BAZA DANYCH'!$AA:$AA,'BAZA DANYCH'!$T:$T,I$406,'BAZA DANYCH'!$K:$K,$C421,'BAZA DANYCH'!$A:$A,$A421,'BAZA DANYCH'!$F:$F,STATYSTYKI!$B421)</f>
        <v>0</v>
      </c>
      <c r="J421" s="85">
        <f>SUMIFS('BAZA DANYCH'!$AA:$AA,'BAZA DANYCH'!$T:$T,J$406,'BAZA DANYCH'!$K:$K,$C421,'BAZA DANYCH'!$A:$A,$A421,'BAZA DANYCH'!$F:$F,STATYSTYKI!$B421)</f>
        <v>0</v>
      </c>
      <c r="K421" s="85">
        <f>SUMIFS('BAZA DANYCH'!$AA:$AA,'BAZA DANYCH'!$T:$T,K$406,'BAZA DANYCH'!$K:$K,$C421,'BAZA DANYCH'!$A:$A,$A421,'BAZA DANYCH'!$F:$F,STATYSTYKI!$B421)</f>
        <v>0</v>
      </c>
      <c r="L421" s="85">
        <f>SUMIFS('BAZA DANYCH'!$AA:$AA,'BAZA DANYCH'!$T:$T,L$406,'BAZA DANYCH'!$K:$K,$C421,'BAZA DANYCH'!$A:$A,$A421,'BAZA DANYCH'!$F:$F,STATYSTYKI!$B421)</f>
        <v>0</v>
      </c>
      <c r="M421" s="85">
        <f>SUMIFS('BAZA DANYCH'!$AA:$AA,'BAZA DANYCH'!$T:$T,M$406,'BAZA DANYCH'!$K:$K,$C421,'BAZA DANYCH'!$A:$A,$A421,'BAZA DANYCH'!$F:$F,STATYSTYKI!$B421)</f>
        <v>0</v>
      </c>
      <c r="N421" s="85">
        <f>SUMIFS('BAZA DANYCH'!$AA:$AA,'BAZA DANYCH'!$T:$T,N$406,'BAZA DANYCH'!$K:$K,$C421,'BAZA DANYCH'!$A:$A,$A421,'BAZA DANYCH'!$F:$F,STATYSTYKI!$B421)</f>
        <v>0</v>
      </c>
      <c r="O421" s="85">
        <f>SUMIFS('BAZA DANYCH'!$AA:$AA,'BAZA DANYCH'!$T:$T,O$406,'BAZA DANYCH'!$K:$K,$C421,'BAZA DANYCH'!$A:$A,$A421,'BAZA DANYCH'!$F:$F,STATYSTYKI!$B421)</f>
        <v>0</v>
      </c>
      <c r="P421" s="85">
        <f>SUMIFS('BAZA DANYCH'!$AA:$AA,'BAZA DANYCH'!$T:$T,P$406,'BAZA DANYCH'!$K:$K,$C421,'BAZA DANYCH'!$A:$A,$A421,'BAZA DANYCH'!$F:$F,STATYSTYKI!$B421)</f>
        <v>0</v>
      </c>
      <c r="Q421" s="85">
        <f>SUMIFS('BAZA DANYCH'!$AA:$AA,'BAZA DANYCH'!$T:$T,Q$406,'BAZA DANYCH'!$K:$K,$C421,'BAZA DANYCH'!$A:$A,$A421,'BAZA DANYCH'!$F:$F,STATYSTYKI!$B421)</f>
        <v>0</v>
      </c>
      <c r="R421" s="85">
        <f>SUMIFS('BAZA DANYCH'!$AA:$AA,'BAZA DANYCH'!$T:$T,R$406,'BAZA DANYCH'!$K:$K,$C421,'BAZA DANYCH'!$A:$A,$A421,'BAZA DANYCH'!$F:$F,STATYSTYKI!$B421)</f>
        <v>0</v>
      </c>
      <c r="S421" s="85">
        <f>SUMIFS('BAZA DANYCH'!$AA:$AA,'BAZA DANYCH'!$T:$T,S$406,'BAZA DANYCH'!$K:$K,$C421,'BAZA DANYCH'!$A:$A,$A421,'BAZA DANYCH'!$F:$F,STATYSTYKI!$B421)</f>
        <v>0</v>
      </c>
      <c r="T421" s="85">
        <f>SUMIFS('BAZA DANYCH'!$AA:$AA,'BAZA DANYCH'!$T:$T,T$406,'BAZA DANYCH'!$K:$K,$C421,'BAZA DANYCH'!$A:$A,$A421,'BAZA DANYCH'!$F:$F,STATYSTYKI!$B421)</f>
        <v>0</v>
      </c>
      <c r="U421" s="85">
        <f>SUMIFS('BAZA DANYCH'!$AA:$AA,'BAZA DANYCH'!$T:$T,U$406,'BAZA DANYCH'!$K:$K,$C421,'BAZA DANYCH'!$A:$A,$A421,'BAZA DANYCH'!$F:$F,STATYSTYKI!$B421)</f>
        <v>0</v>
      </c>
      <c r="V421" s="85">
        <f>SUMIFS('BAZA DANYCH'!$AA:$AA,'BAZA DANYCH'!$T:$T,V$406,'BAZA DANYCH'!$K:$K,$C421,'BAZA DANYCH'!$A:$A,$A421,'BAZA DANYCH'!$F:$F,STATYSTYKI!$B421)</f>
        <v>0</v>
      </c>
      <c r="W421" s="85">
        <f>SUMIFS('BAZA DANYCH'!$AA:$AA,'BAZA DANYCH'!$T:$T,W$406,'BAZA DANYCH'!$K:$K,$C421,'BAZA DANYCH'!$A:$A,$A421,'BAZA DANYCH'!$F:$F,STATYSTYKI!$B421)</f>
        <v>0</v>
      </c>
      <c r="X421" s="85">
        <f>SUMIFS('BAZA DANYCH'!$AA:$AA,'BAZA DANYCH'!$T:$T,X$406,'BAZA DANYCH'!$K:$K,$C421,'BAZA DANYCH'!$A:$A,$A421,'BAZA DANYCH'!$F:$F,STATYSTYKI!$B421)</f>
        <v>0</v>
      </c>
      <c r="Y421" s="85">
        <f>SUMIFS('BAZA DANYCH'!$AA:$AA,'BAZA DANYCH'!$T:$T,Y$406,'BAZA DANYCH'!$K:$K,$C421,'BAZA DANYCH'!$A:$A,$A421,'BAZA DANYCH'!$F:$F,STATYSTYKI!$B421)</f>
        <v>0</v>
      </c>
      <c r="Z421" s="85">
        <f>SUMIFS('BAZA DANYCH'!$AA:$AA,'BAZA DANYCH'!$T:$T,Z$406,'BAZA DANYCH'!$K:$K,$C421,'BAZA DANYCH'!$A:$A,$A421,'BAZA DANYCH'!$F:$F,STATYSTYKI!$B421)</f>
        <v>0</v>
      </c>
      <c r="AA421" s="85">
        <f>SUMIFS('BAZA DANYCH'!$AA:$AA,'BAZA DANYCH'!$T:$T,AA$406,'BAZA DANYCH'!$K:$K,$C421,'BAZA DANYCH'!$A:$A,$A421,'BAZA DANYCH'!$F:$F,STATYSTYKI!$B421)</f>
        <v>0</v>
      </c>
      <c r="AB421" s="85">
        <f>SUMIFS('BAZA DANYCH'!$AA:$AA,'BAZA DANYCH'!$T:$T,AB$406,'BAZA DANYCH'!$K:$K,$C421,'BAZA DANYCH'!$A:$A,$A421,'BAZA DANYCH'!$F:$F,STATYSTYKI!$B421)</f>
        <v>0</v>
      </c>
      <c r="AC421" s="85">
        <f>SUMIFS('BAZA DANYCH'!$AA:$AA,'BAZA DANYCH'!$T:$T,AC$406,'BAZA DANYCH'!$K:$K,$C421,'BAZA DANYCH'!$A:$A,$A421,'BAZA DANYCH'!$F:$F,STATYSTYKI!$B421)</f>
        <v>0</v>
      </c>
      <c r="AD421" s="85">
        <f>SUMIFS('BAZA DANYCH'!$AA:$AA,'BAZA DANYCH'!$T:$T,AD$406,'BAZA DANYCH'!$K:$K,$C421,'BAZA DANYCH'!$A:$A,$A421,'BAZA DANYCH'!$F:$F,STATYSTYKI!$B421)</f>
        <v>0</v>
      </c>
      <c r="AE421" s="85">
        <f>SUMIFS('BAZA DANYCH'!$AA:$AA,'BAZA DANYCH'!$T:$T,AE$406,'BAZA DANYCH'!$K:$K,$C421,'BAZA DANYCH'!$A:$A,$A421,'BAZA DANYCH'!$F:$F,STATYSTYKI!$B421)</f>
        <v>0</v>
      </c>
      <c r="AF421" s="85">
        <f>SUMIFS('BAZA DANYCH'!$AA:$AA,'BAZA DANYCH'!$T:$T,AF$406,'BAZA DANYCH'!$K:$K,$C421,'BAZA DANYCH'!$A:$A,$A421,'BAZA DANYCH'!$F:$F,STATYSTYKI!$B421)</f>
        <v>0</v>
      </c>
      <c r="AG421" s="85">
        <f>SUMIFS('BAZA DANYCH'!$AA:$AA,'BAZA DANYCH'!$T:$T,AG$406,'BAZA DANYCH'!$K:$K,$C421,'BAZA DANYCH'!$A:$A,$A421,'BAZA DANYCH'!$F:$F,STATYSTYKI!$B421)</f>
        <v>0</v>
      </c>
      <c r="AH421" s="85">
        <f>SUMIFS('BAZA DANYCH'!$AA:$AA,'BAZA DANYCH'!$T:$T,AH$406,'BAZA DANYCH'!$K:$K,$C421,'BAZA DANYCH'!$A:$A,$A421,'BAZA DANYCH'!$F:$F,STATYSTYKI!$B421)</f>
        <v>0</v>
      </c>
      <c r="AI421" s="85">
        <f>SUMIFS('BAZA DANYCH'!$AA:$AA,'BAZA DANYCH'!$T:$T,AI$406,'BAZA DANYCH'!$K:$K,$C421,'BAZA DANYCH'!$A:$A,$A421,'BAZA DANYCH'!$F:$F,STATYSTYKI!$B421)</f>
        <v>0</v>
      </c>
      <c r="AJ421" s="85">
        <f>SUMIFS('BAZA DANYCH'!$AA:$AA,'BAZA DANYCH'!$T:$T,AJ$406,'BAZA DANYCH'!$K:$K,$C421,'BAZA DANYCH'!$A:$A,$A421,'BAZA DANYCH'!$F:$F,STATYSTYKI!$B421)</f>
        <v>0</v>
      </c>
    </row>
    <row r="422" spans="1:36" x14ac:dyDescent="0.2">
      <c r="A422" s="87" t="str">
        <f t="shared" ref="A422:C422" si="48">A215</f>
        <v>Trzebnica</v>
      </c>
      <c r="B422" s="87" t="str">
        <f t="shared" si="48"/>
        <v xml:space="preserve">rk_04_DW340 </v>
      </c>
      <c r="C422" s="87" t="str">
        <f t="shared" si="48"/>
        <v>8/Polbus</v>
      </c>
      <c r="D422" s="129">
        <f t="shared" si="34"/>
        <v>0</v>
      </c>
      <c r="E422" s="85">
        <f>SUMIFS('BAZA DANYCH'!$AA:$AA,'BAZA DANYCH'!$T:$T,E$406,'BAZA DANYCH'!$K:$K,$C422,'BAZA DANYCH'!$A:$A,$A422,'BAZA DANYCH'!$F:$F,STATYSTYKI!$B422)</f>
        <v>0</v>
      </c>
      <c r="F422" s="85">
        <f>SUMIFS('BAZA DANYCH'!$AA:$AA,'BAZA DANYCH'!$T:$T,F$406,'BAZA DANYCH'!$K:$K,$C422,'BAZA DANYCH'!$A:$A,$A422,'BAZA DANYCH'!$F:$F,STATYSTYKI!$B422)</f>
        <v>0</v>
      </c>
      <c r="G422" s="85">
        <f>SUMIFS('BAZA DANYCH'!$AA:$AA,'BAZA DANYCH'!$T:$T,G$406,'BAZA DANYCH'!$K:$K,$C422,'BAZA DANYCH'!$A:$A,$A422,'BAZA DANYCH'!$F:$F,STATYSTYKI!$B422)</f>
        <v>0</v>
      </c>
      <c r="H422" s="85">
        <f>SUMIFS('BAZA DANYCH'!$AA:$AA,'BAZA DANYCH'!$T:$T,H$406,'BAZA DANYCH'!$K:$K,$C422,'BAZA DANYCH'!$A:$A,$A422,'BAZA DANYCH'!$F:$F,STATYSTYKI!$B422)</f>
        <v>0</v>
      </c>
      <c r="I422" s="85">
        <f>SUMIFS('BAZA DANYCH'!$AA:$AA,'BAZA DANYCH'!$T:$T,I$406,'BAZA DANYCH'!$K:$K,$C422,'BAZA DANYCH'!$A:$A,$A422,'BAZA DANYCH'!$F:$F,STATYSTYKI!$B422)</f>
        <v>0</v>
      </c>
      <c r="J422" s="85">
        <f>SUMIFS('BAZA DANYCH'!$AA:$AA,'BAZA DANYCH'!$T:$T,J$406,'BAZA DANYCH'!$K:$K,$C422,'BAZA DANYCH'!$A:$A,$A422,'BAZA DANYCH'!$F:$F,STATYSTYKI!$B422)</f>
        <v>0</v>
      </c>
      <c r="K422" s="85">
        <f>SUMIFS('BAZA DANYCH'!$AA:$AA,'BAZA DANYCH'!$T:$T,K$406,'BAZA DANYCH'!$K:$K,$C422,'BAZA DANYCH'!$A:$A,$A422,'BAZA DANYCH'!$F:$F,STATYSTYKI!$B422)</f>
        <v>0</v>
      </c>
      <c r="L422" s="85">
        <f>SUMIFS('BAZA DANYCH'!$AA:$AA,'BAZA DANYCH'!$T:$T,L$406,'BAZA DANYCH'!$K:$K,$C422,'BAZA DANYCH'!$A:$A,$A422,'BAZA DANYCH'!$F:$F,STATYSTYKI!$B422)</f>
        <v>0</v>
      </c>
      <c r="M422" s="85">
        <f>SUMIFS('BAZA DANYCH'!$AA:$AA,'BAZA DANYCH'!$T:$T,M$406,'BAZA DANYCH'!$K:$K,$C422,'BAZA DANYCH'!$A:$A,$A422,'BAZA DANYCH'!$F:$F,STATYSTYKI!$B422)</f>
        <v>0</v>
      </c>
      <c r="N422" s="85">
        <f>SUMIFS('BAZA DANYCH'!$AA:$AA,'BAZA DANYCH'!$T:$T,N$406,'BAZA DANYCH'!$K:$K,$C422,'BAZA DANYCH'!$A:$A,$A422,'BAZA DANYCH'!$F:$F,STATYSTYKI!$B422)</f>
        <v>0</v>
      </c>
      <c r="O422" s="85">
        <f>SUMIFS('BAZA DANYCH'!$AA:$AA,'BAZA DANYCH'!$T:$T,O$406,'BAZA DANYCH'!$K:$K,$C422,'BAZA DANYCH'!$A:$A,$A422,'BAZA DANYCH'!$F:$F,STATYSTYKI!$B422)</f>
        <v>0</v>
      </c>
      <c r="P422" s="85">
        <f>SUMIFS('BAZA DANYCH'!$AA:$AA,'BAZA DANYCH'!$T:$T,P$406,'BAZA DANYCH'!$K:$K,$C422,'BAZA DANYCH'!$A:$A,$A422,'BAZA DANYCH'!$F:$F,STATYSTYKI!$B422)</f>
        <v>0</v>
      </c>
      <c r="Q422" s="85">
        <f>SUMIFS('BAZA DANYCH'!$AA:$AA,'BAZA DANYCH'!$T:$T,Q$406,'BAZA DANYCH'!$K:$K,$C422,'BAZA DANYCH'!$A:$A,$A422,'BAZA DANYCH'!$F:$F,STATYSTYKI!$B422)</f>
        <v>0</v>
      </c>
      <c r="R422" s="85">
        <f>SUMIFS('BAZA DANYCH'!$AA:$AA,'BAZA DANYCH'!$T:$T,R$406,'BAZA DANYCH'!$K:$K,$C422,'BAZA DANYCH'!$A:$A,$A422,'BAZA DANYCH'!$F:$F,STATYSTYKI!$B422)</f>
        <v>0</v>
      </c>
      <c r="S422" s="85">
        <f>SUMIFS('BAZA DANYCH'!$AA:$AA,'BAZA DANYCH'!$T:$T,S$406,'BAZA DANYCH'!$K:$K,$C422,'BAZA DANYCH'!$A:$A,$A422,'BAZA DANYCH'!$F:$F,STATYSTYKI!$B422)</f>
        <v>0</v>
      </c>
      <c r="T422" s="85">
        <f>SUMIFS('BAZA DANYCH'!$AA:$AA,'BAZA DANYCH'!$T:$T,T$406,'BAZA DANYCH'!$K:$K,$C422,'BAZA DANYCH'!$A:$A,$A422,'BAZA DANYCH'!$F:$F,STATYSTYKI!$B422)</f>
        <v>0</v>
      </c>
      <c r="U422" s="85">
        <f>SUMIFS('BAZA DANYCH'!$AA:$AA,'BAZA DANYCH'!$T:$T,U$406,'BAZA DANYCH'!$K:$K,$C422,'BAZA DANYCH'!$A:$A,$A422,'BAZA DANYCH'!$F:$F,STATYSTYKI!$B422)</f>
        <v>0</v>
      </c>
      <c r="V422" s="85">
        <f>SUMIFS('BAZA DANYCH'!$AA:$AA,'BAZA DANYCH'!$T:$T,V$406,'BAZA DANYCH'!$K:$K,$C422,'BAZA DANYCH'!$A:$A,$A422,'BAZA DANYCH'!$F:$F,STATYSTYKI!$B422)</f>
        <v>0</v>
      </c>
      <c r="W422" s="85">
        <f>SUMIFS('BAZA DANYCH'!$AA:$AA,'BAZA DANYCH'!$T:$T,W$406,'BAZA DANYCH'!$K:$K,$C422,'BAZA DANYCH'!$A:$A,$A422,'BAZA DANYCH'!$F:$F,STATYSTYKI!$B422)</f>
        <v>0</v>
      </c>
      <c r="X422" s="85">
        <f>SUMIFS('BAZA DANYCH'!$AA:$AA,'BAZA DANYCH'!$T:$T,X$406,'BAZA DANYCH'!$K:$K,$C422,'BAZA DANYCH'!$A:$A,$A422,'BAZA DANYCH'!$F:$F,STATYSTYKI!$B422)</f>
        <v>0</v>
      </c>
      <c r="Y422" s="85">
        <f>SUMIFS('BAZA DANYCH'!$AA:$AA,'BAZA DANYCH'!$T:$T,Y$406,'BAZA DANYCH'!$K:$K,$C422,'BAZA DANYCH'!$A:$A,$A422,'BAZA DANYCH'!$F:$F,STATYSTYKI!$B422)</f>
        <v>0</v>
      </c>
      <c r="Z422" s="85">
        <f>SUMIFS('BAZA DANYCH'!$AA:$AA,'BAZA DANYCH'!$T:$T,Z$406,'BAZA DANYCH'!$K:$K,$C422,'BAZA DANYCH'!$A:$A,$A422,'BAZA DANYCH'!$F:$F,STATYSTYKI!$B422)</f>
        <v>0</v>
      </c>
      <c r="AA422" s="85">
        <f>SUMIFS('BAZA DANYCH'!$AA:$AA,'BAZA DANYCH'!$T:$T,AA$406,'BAZA DANYCH'!$K:$K,$C422,'BAZA DANYCH'!$A:$A,$A422,'BAZA DANYCH'!$F:$F,STATYSTYKI!$B422)</f>
        <v>0</v>
      </c>
      <c r="AB422" s="85">
        <f>SUMIFS('BAZA DANYCH'!$AA:$AA,'BAZA DANYCH'!$T:$T,AB$406,'BAZA DANYCH'!$K:$K,$C422,'BAZA DANYCH'!$A:$A,$A422,'BAZA DANYCH'!$F:$F,STATYSTYKI!$B422)</f>
        <v>0</v>
      </c>
      <c r="AC422" s="85">
        <f>SUMIFS('BAZA DANYCH'!$AA:$AA,'BAZA DANYCH'!$T:$T,AC$406,'BAZA DANYCH'!$K:$K,$C422,'BAZA DANYCH'!$A:$A,$A422,'BAZA DANYCH'!$F:$F,STATYSTYKI!$B422)</f>
        <v>0</v>
      </c>
      <c r="AD422" s="85">
        <f>SUMIFS('BAZA DANYCH'!$AA:$AA,'BAZA DANYCH'!$T:$T,AD$406,'BAZA DANYCH'!$K:$K,$C422,'BAZA DANYCH'!$A:$A,$A422,'BAZA DANYCH'!$F:$F,STATYSTYKI!$B422)</f>
        <v>0</v>
      </c>
      <c r="AE422" s="85">
        <f>SUMIFS('BAZA DANYCH'!$AA:$AA,'BAZA DANYCH'!$T:$T,AE$406,'BAZA DANYCH'!$K:$K,$C422,'BAZA DANYCH'!$A:$A,$A422,'BAZA DANYCH'!$F:$F,STATYSTYKI!$B422)</f>
        <v>0</v>
      </c>
      <c r="AF422" s="85">
        <f>SUMIFS('BAZA DANYCH'!$AA:$AA,'BAZA DANYCH'!$T:$T,AF$406,'BAZA DANYCH'!$K:$K,$C422,'BAZA DANYCH'!$A:$A,$A422,'BAZA DANYCH'!$F:$F,STATYSTYKI!$B422)</f>
        <v>0</v>
      </c>
      <c r="AG422" s="85">
        <f>SUMIFS('BAZA DANYCH'!$AA:$AA,'BAZA DANYCH'!$T:$T,AG$406,'BAZA DANYCH'!$K:$K,$C422,'BAZA DANYCH'!$A:$A,$A422,'BAZA DANYCH'!$F:$F,STATYSTYKI!$B422)</f>
        <v>0</v>
      </c>
      <c r="AH422" s="85">
        <f>SUMIFS('BAZA DANYCH'!$AA:$AA,'BAZA DANYCH'!$T:$T,AH$406,'BAZA DANYCH'!$K:$K,$C422,'BAZA DANYCH'!$A:$A,$A422,'BAZA DANYCH'!$F:$F,STATYSTYKI!$B422)</f>
        <v>0</v>
      </c>
      <c r="AI422" s="85">
        <f>SUMIFS('BAZA DANYCH'!$AA:$AA,'BAZA DANYCH'!$T:$T,AI$406,'BAZA DANYCH'!$K:$K,$C422,'BAZA DANYCH'!$A:$A,$A422,'BAZA DANYCH'!$F:$F,STATYSTYKI!$B422)</f>
        <v>0</v>
      </c>
      <c r="AJ422" s="85">
        <f>SUMIFS('BAZA DANYCH'!$AA:$AA,'BAZA DANYCH'!$T:$T,AJ$406,'BAZA DANYCH'!$K:$K,$C422,'BAZA DANYCH'!$A:$A,$A422,'BAZA DANYCH'!$F:$F,STATYSTYKI!$B422)</f>
        <v>0</v>
      </c>
    </row>
    <row r="423" spans="1:36" x14ac:dyDescent="0.2">
      <c r="A423" s="87" t="str">
        <f t="shared" ref="A423:C423" si="49">A216</f>
        <v>Trzebnica</v>
      </c>
      <c r="B423" s="87" t="str">
        <f t="shared" si="49"/>
        <v>rk_04_DW340</v>
      </c>
      <c r="C423" s="87" t="str">
        <f t="shared" si="49"/>
        <v>Ekspres Bus</v>
      </c>
      <c r="D423" s="129">
        <f t="shared" si="34"/>
        <v>78</v>
      </c>
      <c r="E423" s="85">
        <f>SUMIFS('BAZA DANYCH'!$AA:$AA,'BAZA DANYCH'!$T:$T,E$406,'BAZA DANYCH'!$K:$K,$C423,'BAZA DANYCH'!$A:$A,$A423,'BAZA DANYCH'!$F:$F,STATYSTYKI!$B423)</f>
        <v>0</v>
      </c>
      <c r="F423" s="85">
        <f>SUMIFS('BAZA DANYCH'!$AA:$AA,'BAZA DANYCH'!$T:$T,F$406,'BAZA DANYCH'!$K:$K,$C423,'BAZA DANYCH'!$A:$A,$A423,'BAZA DANYCH'!$F:$F,STATYSTYKI!$B423)</f>
        <v>0</v>
      </c>
      <c r="G423" s="85">
        <f>SUMIFS('BAZA DANYCH'!$AA:$AA,'BAZA DANYCH'!$T:$T,G$406,'BAZA DANYCH'!$K:$K,$C423,'BAZA DANYCH'!$A:$A,$A423,'BAZA DANYCH'!$F:$F,STATYSTYKI!$B423)</f>
        <v>2</v>
      </c>
      <c r="H423" s="85">
        <f>SUMIFS('BAZA DANYCH'!$AA:$AA,'BAZA DANYCH'!$T:$T,H$406,'BAZA DANYCH'!$K:$K,$C423,'BAZA DANYCH'!$A:$A,$A423,'BAZA DANYCH'!$F:$F,STATYSTYKI!$B423)</f>
        <v>0</v>
      </c>
      <c r="I423" s="85">
        <f>SUMIFS('BAZA DANYCH'!$AA:$AA,'BAZA DANYCH'!$T:$T,I$406,'BAZA DANYCH'!$K:$K,$C423,'BAZA DANYCH'!$A:$A,$A423,'BAZA DANYCH'!$F:$F,STATYSTYKI!$B423)</f>
        <v>0</v>
      </c>
      <c r="J423" s="85">
        <f>SUMIFS('BAZA DANYCH'!$AA:$AA,'BAZA DANYCH'!$T:$T,J$406,'BAZA DANYCH'!$K:$K,$C423,'BAZA DANYCH'!$A:$A,$A423,'BAZA DANYCH'!$F:$F,STATYSTYKI!$B423)</f>
        <v>0</v>
      </c>
      <c r="K423" s="85">
        <f>SUMIFS('BAZA DANYCH'!$AA:$AA,'BAZA DANYCH'!$T:$T,K$406,'BAZA DANYCH'!$K:$K,$C423,'BAZA DANYCH'!$A:$A,$A423,'BAZA DANYCH'!$F:$F,STATYSTYKI!$B423)</f>
        <v>20</v>
      </c>
      <c r="L423" s="85">
        <f>SUMIFS('BAZA DANYCH'!$AA:$AA,'BAZA DANYCH'!$T:$T,L$406,'BAZA DANYCH'!$K:$K,$C423,'BAZA DANYCH'!$A:$A,$A423,'BAZA DANYCH'!$F:$F,STATYSTYKI!$B423)</f>
        <v>0</v>
      </c>
      <c r="M423" s="85">
        <f>SUMIFS('BAZA DANYCH'!$AA:$AA,'BAZA DANYCH'!$T:$T,M$406,'BAZA DANYCH'!$K:$K,$C423,'BAZA DANYCH'!$A:$A,$A423,'BAZA DANYCH'!$F:$F,STATYSTYKI!$B423)</f>
        <v>2</v>
      </c>
      <c r="N423" s="85">
        <f>SUMIFS('BAZA DANYCH'!$AA:$AA,'BAZA DANYCH'!$T:$T,N$406,'BAZA DANYCH'!$K:$K,$C423,'BAZA DANYCH'!$A:$A,$A423,'BAZA DANYCH'!$F:$F,STATYSTYKI!$B423)</f>
        <v>10</v>
      </c>
      <c r="O423" s="85">
        <f>SUMIFS('BAZA DANYCH'!$AA:$AA,'BAZA DANYCH'!$T:$T,O$406,'BAZA DANYCH'!$K:$K,$C423,'BAZA DANYCH'!$A:$A,$A423,'BAZA DANYCH'!$F:$F,STATYSTYKI!$B423)</f>
        <v>0</v>
      </c>
      <c r="P423" s="85">
        <f>SUMIFS('BAZA DANYCH'!$AA:$AA,'BAZA DANYCH'!$T:$T,P$406,'BAZA DANYCH'!$K:$K,$C423,'BAZA DANYCH'!$A:$A,$A423,'BAZA DANYCH'!$F:$F,STATYSTYKI!$B423)</f>
        <v>10</v>
      </c>
      <c r="Q423" s="85">
        <f>SUMIFS('BAZA DANYCH'!$AA:$AA,'BAZA DANYCH'!$T:$T,Q$406,'BAZA DANYCH'!$K:$K,$C423,'BAZA DANYCH'!$A:$A,$A423,'BAZA DANYCH'!$F:$F,STATYSTYKI!$B423)</f>
        <v>0</v>
      </c>
      <c r="R423" s="85">
        <f>SUMIFS('BAZA DANYCH'!$AA:$AA,'BAZA DANYCH'!$T:$T,R$406,'BAZA DANYCH'!$K:$K,$C423,'BAZA DANYCH'!$A:$A,$A423,'BAZA DANYCH'!$F:$F,STATYSTYKI!$B423)</f>
        <v>10</v>
      </c>
      <c r="S423" s="85">
        <f>SUMIFS('BAZA DANYCH'!$AA:$AA,'BAZA DANYCH'!$T:$T,S$406,'BAZA DANYCH'!$K:$K,$C423,'BAZA DANYCH'!$A:$A,$A423,'BAZA DANYCH'!$F:$F,STATYSTYKI!$B423)</f>
        <v>0</v>
      </c>
      <c r="T423" s="85">
        <f>SUMIFS('BAZA DANYCH'!$AA:$AA,'BAZA DANYCH'!$T:$T,T$406,'BAZA DANYCH'!$K:$K,$C423,'BAZA DANYCH'!$A:$A,$A423,'BAZA DANYCH'!$F:$F,STATYSTYKI!$B423)</f>
        <v>10</v>
      </c>
      <c r="U423" s="85">
        <f>SUMIFS('BAZA DANYCH'!$AA:$AA,'BAZA DANYCH'!$T:$T,U$406,'BAZA DANYCH'!$K:$K,$C423,'BAZA DANYCH'!$A:$A,$A423,'BAZA DANYCH'!$F:$F,STATYSTYKI!$B423)</f>
        <v>0</v>
      </c>
      <c r="V423" s="85">
        <f>SUMIFS('BAZA DANYCH'!$AA:$AA,'BAZA DANYCH'!$T:$T,V$406,'BAZA DANYCH'!$K:$K,$C423,'BAZA DANYCH'!$A:$A,$A423,'BAZA DANYCH'!$F:$F,STATYSTYKI!$B423)</f>
        <v>0</v>
      </c>
      <c r="W423" s="85">
        <f>SUMIFS('BAZA DANYCH'!$AA:$AA,'BAZA DANYCH'!$T:$T,W$406,'BAZA DANYCH'!$K:$K,$C423,'BAZA DANYCH'!$A:$A,$A423,'BAZA DANYCH'!$F:$F,STATYSTYKI!$B423)</f>
        <v>0</v>
      </c>
      <c r="X423" s="85">
        <f>SUMIFS('BAZA DANYCH'!$AA:$AA,'BAZA DANYCH'!$T:$T,X$406,'BAZA DANYCH'!$K:$K,$C423,'BAZA DANYCH'!$A:$A,$A423,'BAZA DANYCH'!$F:$F,STATYSTYKI!$B423)</f>
        <v>2</v>
      </c>
      <c r="Y423" s="85">
        <f>SUMIFS('BAZA DANYCH'!$AA:$AA,'BAZA DANYCH'!$T:$T,Y$406,'BAZA DANYCH'!$K:$K,$C423,'BAZA DANYCH'!$A:$A,$A423,'BAZA DANYCH'!$F:$F,STATYSTYKI!$B423)</f>
        <v>2</v>
      </c>
      <c r="Z423" s="85">
        <f>SUMIFS('BAZA DANYCH'!$AA:$AA,'BAZA DANYCH'!$T:$T,Z$406,'BAZA DANYCH'!$K:$K,$C423,'BAZA DANYCH'!$A:$A,$A423,'BAZA DANYCH'!$F:$F,STATYSTYKI!$B423)</f>
        <v>0</v>
      </c>
      <c r="AA423" s="85">
        <f>SUMIFS('BAZA DANYCH'!$AA:$AA,'BAZA DANYCH'!$T:$T,AA$406,'BAZA DANYCH'!$K:$K,$C423,'BAZA DANYCH'!$A:$A,$A423,'BAZA DANYCH'!$F:$F,STATYSTYKI!$B423)</f>
        <v>10</v>
      </c>
      <c r="AB423" s="85">
        <f>SUMIFS('BAZA DANYCH'!$AA:$AA,'BAZA DANYCH'!$T:$T,AB$406,'BAZA DANYCH'!$K:$K,$C423,'BAZA DANYCH'!$A:$A,$A423,'BAZA DANYCH'!$F:$F,STATYSTYKI!$B423)</f>
        <v>0</v>
      </c>
      <c r="AC423" s="85">
        <f>SUMIFS('BAZA DANYCH'!$AA:$AA,'BAZA DANYCH'!$T:$T,AC$406,'BAZA DANYCH'!$K:$K,$C423,'BAZA DANYCH'!$A:$A,$A423,'BAZA DANYCH'!$F:$F,STATYSTYKI!$B423)</f>
        <v>0</v>
      </c>
      <c r="AD423" s="85">
        <f>SUMIFS('BAZA DANYCH'!$AA:$AA,'BAZA DANYCH'!$T:$T,AD$406,'BAZA DANYCH'!$K:$K,$C423,'BAZA DANYCH'!$A:$A,$A423,'BAZA DANYCH'!$F:$F,STATYSTYKI!$B423)</f>
        <v>0</v>
      </c>
      <c r="AE423" s="85">
        <f>SUMIFS('BAZA DANYCH'!$AA:$AA,'BAZA DANYCH'!$T:$T,AE$406,'BAZA DANYCH'!$K:$K,$C423,'BAZA DANYCH'!$A:$A,$A423,'BAZA DANYCH'!$F:$F,STATYSTYKI!$B423)</f>
        <v>0</v>
      </c>
      <c r="AF423" s="85">
        <f>SUMIFS('BAZA DANYCH'!$AA:$AA,'BAZA DANYCH'!$T:$T,AF$406,'BAZA DANYCH'!$K:$K,$C423,'BAZA DANYCH'!$A:$A,$A423,'BAZA DANYCH'!$F:$F,STATYSTYKI!$B423)</f>
        <v>0</v>
      </c>
      <c r="AG423" s="85">
        <f>SUMIFS('BAZA DANYCH'!$AA:$AA,'BAZA DANYCH'!$T:$T,AG$406,'BAZA DANYCH'!$K:$K,$C423,'BAZA DANYCH'!$A:$A,$A423,'BAZA DANYCH'!$F:$F,STATYSTYKI!$B423)</f>
        <v>0</v>
      </c>
      <c r="AH423" s="85">
        <f>SUMIFS('BAZA DANYCH'!$AA:$AA,'BAZA DANYCH'!$T:$T,AH$406,'BAZA DANYCH'!$K:$K,$C423,'BAZA DANYCH'!$A:$A,$A423,'BAZA DANYCH'!$F:$F,STATYSTYKI!$B423)</f>
        <v>0</v>
      </c>
      <c r="AI423" s="85">
        <f>SUMIFS('BAZA DANYCH'!$AA:$AA,'BAZA DANYCH'!$T:$T,AI$406,'BAZA DANYCH'!$K:$K,$C423,'BAZA DANYCH'!$A:$A,$A423,'BAZA DANYCH'!$F:$F,STATYSTYKI!$B423)</f>
        <v>0</v>
      </c>
      <c r="AJ423" s="85">
        <f>SUMIFS('BAZA DANYCH'!$AA:$AA,'BAZA DANYCH'!$T:$T,AJ$406,'BAZA DANYCH'!$K:$K,$C423,'BAZA DANYCH'!$A:$A,$A423,'BAZA DANYCH'!$F:$F,STATYSTYKI!$B423)</f>
        <v>0</v>
      </c>
    </row>
    <row r="424" spans="1:36" x14ac:dyDescent="0.2">
      <c r="A424" s="87" t="str">
        <f t="shared" ref="A424:C424" si="50">A217</f>
        <v>Trzebnica</v>
      </c>
      <c r="B424" s="87" t="str">
        <f t="shared" si="50"/>
        <v>rk_04_DW340</v>
      </c>
      <c r="C424" s="87" t="str">
        <f t="shared" si="50"/>
        <v>AURORA</v>
      </c>
      <c r="D424" s="129">
        <f t="shared" si="34"/>
        <v>2</v>
      </c>
      <c r="E424" s="85">
        <f>SUMIFS('BAZA DANYCH'!$AA:$AA,'BAZA DANYCH'!$T:$T,E$406,'BAZA DANYCH'!$K:$K,$C424,'BAZA DANYCH'!$A:$A,$A424,'BAZA DANYCH'!$F:$F,STATYSTYKI!$B424)</f>
        <v>0</v>
      </c>
      <c r="F424" s="85">
        <f>SUMIFS('BAZA DANYCH'!$AA:$AA,'BAZA DANYCH'!$T:$T,F$406,'BAZA DANYCH'!$K:$K,$C424,'BAZA DANYCH'!$A:$A,$A424,'BAZA DANYCH'!$F:$F,STATYSTYKI!$B424)</f>
        <v>0</v>
      </c>
      <c r="G424" s="85">
        <f>SUMIFS('BAZA DANYCH'!$AA:$AA,'BAZA DANYCH'!$T:$T,G$406,'BAZA DANYCH'!$K:$K,$C424,'BAZA DANYCH'!$A:$A,$A424,'BAZA DANYCH'!$F:$F,STATYSTYKI!$B424)</f>
        <v>0</v>
      </c>
      <c r="H424" s="85">
        <f>SUMIFS('BAZA DANYCH'!$AA:$AA,'BAZA DANYCH'!$T:$T,H$406,'BAZA DANYCH'!$K:$K,$C424,'BAZA DANYCH'!$A:$A,$A424,'BAZA DANYCH'!$F:$F,STATYSTYKI!$B424)</f>
        <v>0</v>
      </c>
      <c r="I424" s="85">
        <f>SUMIFS('BAZA DANYCH'!$AA:$AA,'BAZA DANYCH'!$T:$T,I$406,'BAZA DANYCH'!$K:$K,$C424,'BAZA DANYCH'!$A:$A,$A424,'BAZA DANYCH'!$F:$F,STATYSTYKI!$B424)</f>
        <v>0</v>
      </c>
      <c r="J424" s="85">
        <f>SUMIFS('BAZA DANYCH'!$AA:$AA,'BAZA DANYCH'!$T:$T,J$406,'BAZA DANYCH'!$K:$K,$C424,'BAZA DANYCH'!$A:$A,$A424,'BAZA DANYCH'!$F:$F,STATYSTYKI!$B424)</f>
        <v>0</v>
      </c>
      <c r="K424" s="85">
        <f>SUMIFS('BAZA DANYCH'!$AA:$AA,'BAZA DANYCH'!$T:$T,K$406,'BAZA DANYCH'!$K:$K,$C424,'BAZA DANYCH'!$A:$A,$A424,'BAZA DANYCH'!$F:$F,STATYSTYKI!$B424)</f>
        <v>0</v>
      </c>
      <c r="L424" s="85">
        <f>SUMIFS('BAZA DANYCH'!$AA:$AA,'BAZA DANYCH'!$T:$T,L$406,'BAZA DANYCH'!$K:$K,$C424,'BAZA DANYCH'!$A:$A,$A424,'BAZA DANYCH'!$F:$F,STATYSTYKI!$B424)</f>
        <v>0</v>
      </c>
      <c r="M424" s="85">
        <f>SUMIFS('BAZA DANYCH'!$AA:$AA,'BAZA DANYCH'!$T:$T,M$406,'BAZA DANYCH'!$K:$K,$C424,'BAZA DANYCH'!$A:$A,$A424,'BAZA DANYCH'!$F:$F,STATYSTYKI!$B424)</f>
        <v>0</v>
      </c>
      <c r="N424" s="85">
        <f>SUMIFS('BAZA DANYCH'!$AA:$AA,'BAZA DANYCH'!$T:$T,N$406,'BAZA DANYCH'!$K:$K,$C424,'BAZA DANYCH'!$A:$A,$A424,'BAZA DANYCH'!$F:$F,STATYSTYKI!$B424)</f>
        <v>2</v>
      </c>
      <c r="O424" s="85">
        <f>SUMIFS('BAZA DANYCH'!$AA:$AA,'BAZA DANYCH'!$T:$T,O$406,'BAZA DANYCH'!$K:$K,$C424,'BAZA DANYCH'!$A:$A,$A424,'BAZA DANYCH'!$F:$F,STATYSTYKI!$B424)</f>
        <v>0</v>
      </c>
      <c r="P424" s="85">
        <f>SUMIFS('BAZA DANYCH'!$AA:$AA,'BAZA DANYCH'!$T:$T,P$406,'BAZA DANYCH'!$K:$K,$C424,'BAZA DANYCH'!$A:$A,$A424,'BAZA DANYCH'!$F:$F,STATYSTYKI!$B424)</f>
        <v>0</v>
      </c>
      <c r="Q424" s="85">
        <f>SUMIFS('BAZA DANYCH'!$AA:$AA,'BAZA DANYCH'!$T:$T,Q$406,'BAZA DANYCH'!$K:$K,$C424,'BAZA DANYCH'!$A:$A,$A424,'BAZA DANYCH'!$F:$F,STATYSTYKI!$B424)</f>
        <v>0</v>
      </c>
      <c r="R424" s="85">
        <f>SUMIFS('BAZA DANYCH'!$AA:$AA,'BAZA DANYCH'!$T:$T,R$406,'BAZA DANYCH'!$K:$K,$C424,'BAZA DANYCH'!$A:$A,$A424,'BAZA DANYCH'!$F:$F,STATYSTYKI!$B424)</f>
        <v>0</v>
      </c>
      <c r="S424" s="85">
        <f>SUMIFS('BAZA DANYCH'!$AA:$AA,'BAZA DANYCH'!$T:$T,S$406,'BAZA DANYCH'!$K:$K,$C424,'BAZA DANYCH'!$A:$A,$A424,'BAZA DANYCH'!$F:$F,STATYSTYKI!$B424)</f>
        <v>0</v>
      </c>
      <c r="T424" s="85">
        <f>SUMIFS('BAZA DANYCH'!$AA:$AA,'BAZA DANYCH'!$T:$T,T$406,'BAZA DANYCH'!$K:$K,$C424,'BAZA DANYCH'!$A:$A,$A424,'BAZA DANYCH'!$F:$F,STATYSTYKI!$B424)</f>
        <v>0</v>
      </c>
      <c r="U424" s="85">
        <f>SUMIFS('BAZA DANYCH'!$AA:$AA,'BAZA DANYCH'!$T:$T,U$406,'BAZA DANYCH'!$K:$K,$C424,'BAZA DANYCH'!$A:$A,$A424,'BAZA DANYCH'!$F:$F,STATYSTYKI!$B424)</f>
        <v>0</v>
      </c>
      <c r="V424" s="85">
        <f>SUMIFS('BAZA DANYCH'!$AA:$AA,'BAZA DANYCH'!$T:$T,V$406,'BAZA DANYCH'!$K:$K,$C424,'BAZA DANYCH'!$A:$A,$A424,'BAZA DANYCH'!$F:$F,STATYSTYKI!$B424)</f>
        <v>0</v>
      </c>
      <c r="W424" s="85">
        <f>SUMIFS('BAZA DANYCH'!$AA:$AA,'BAZA DANYCH'!$T:$T,W$406,'BAZA DANYCH'!$K:$K,$C424,'BAZA DANYCH'!$A:$A,$A424,'BAZA DANYCH'!$F:$F,STATYSTYKI!$B424)</f>
        <v>0</v>
      </c>
      <c r="X424" s="85">
        <f>SUMIFS('BAZA DANYCH'!$AA:$AA,'BAZA DANYCH'!$T:$T,X$406,'BAZA DANYCH'!$K:$K,$C424,'BAZA DANYCH'!$A:$A,$A424,'BAZA DANYCH'!$F:$F,STATYSTYKI!$B424)</f>
        <v>0</v>
      </c>
      <c r="Y424" s="85">
        <f>SUMIFS('BAZA DANYCH'!$AA:$AA,'BAZA DANYCH'!$T:$T,Y$406,'BAZA DANYCH'!$K:$K,$C424,'BAZA DANYCH'!$A:$A,$A424,'BAZA DANYCH'!$F:$F,STATYSTYKI!$B424)</f>
        <v>0</v>
      </c>
      <c r="Z424" s="85">
        <f>SUMIFS('BAZA DANYCH'!$AA:$AA,'BAZA DANYCH'!$T:$T,Z$406,'BAZA DANYCH'!$K:$K,$C424,'BAZA DANYCH'!$A:$A,$A424,'BAZA DANYCH'!$F:$F,STATYSTYKI!$B424)</f>
        <v>0</v>
      </c>
      <c r="AA424" s="85">
        <f>SUMIFS('BAZA DANYCH'!$AA:$AA,'BAZA DANYCH'!$T:$T,AA$406,'BAZA DANYCH'!$K:$K,$C424,'BAZA DANYCH'!$A:$A,$A424,'BAZA DANYCH'!$F:$F,STATYSTYKI!$B424)</f>
        <v>0</v>
      </c>
      <c r="AB424" s="85">
        <f>SUMIFS('BAZA DANYCH'!$AA:$AA,'BAZA DANYCH'!$T:$T,AB$406,'BAZA DANYCH'!$K:$K,$C424,'BAZA DANYCH'!$A:$A,$A424,'BAZA DANYCH'!$F:$F,STATYSTYKI!$B424)</f>
        <v>0</v>
      </c>
      <c r="AC424" s="85">
        <f>SUMIFS('BAZA DANYCH'!$AA:$AA,'BAZA DANYCH'!$T:$T,AC$406,'BAZA DANYCH'!$K:$K,$C424,'BAZA DANYCH'!$A:$A,$A424,'BAZA DANYCH'!$F:$F,STATYSTYKI!$B424)</f>
        <v>0</v>
      </c>
      <c r="AD424" s="85">
        <f>SUMIFS('BAZA DANYCH'!$AA:$AA,'BAZA DANYCH'!$T:$T,AD$406,'BAZA DANYCH'!$K:$K,$C424,'BAZA DANYCH'!$A:$A,$A424,'BAZA DANYCH'!$F:$F,STATYSTYKI!$B424)</f>
        <v>0</v>
      </c>
      <c r="AE424" s="85">
        <f>SUMIFS('BAZA DANYCH'!$AA:$AA,'BAZA DANYCH'!$T:$T,AE$406,'BAZA DANYCH'!$K:$K,$C424,'BAZA DANYCH'!$A:$A,$A424,'BAZA DANYCH'!$F:$F,STATYSTYKI!$B424)</f>
        <v>0</v>
      </c>
      <c r="AF424" s="85">
        <f>SUMIFS('BAZA DANYCH'!$AA:$AA,'BAZA DANYCH'!$T:$T,AF$406,'BAZA DANYCH'!$K:$K,$C424,'BAZA DANYCH'!$A:$A,$A424,'BAZA DANYCH'!$F:$F,STATYSTYKI!$B424)</f>
        <v>0</v>
      </c>
      <c r="AG424" s="85">
        <f>SUMIFS('BAZA DANYCH'!$AA:$AA,'BAZA DANYCH'!$T:$T,AG$406,'BAZA DANYCH'!$K:$K,$C424,'BAZA DANYCH'!$A:$A,$A424,'BAZA DANYCH'!$F:$F,STATYSTYKI!$B424)</f>
        <v>0</v>
      </c>
      <c r="AH424" s="85">
        <f>SUMIFS('BAZA DANYCH'!$AA:$AA,'BAZA DANYCH'!$T:$T,AH$406,'BAZA DANYCH'!$K:$K,$C424,'BAZA DANYCH'!$A:$A,$A424,'BAZA DANYCH'!$F:$F,STATYSTYKI!$B424)</f>
        <v>0</v>
      </c>
      <c r="AI424" s="85">
        <f>SUMIFS('BAZA DANYCH'!$AA:$AA,'BAZA DANYCH'!$T:$T,AI$406,'BAZA DANYCH'!$K:$K,$C424,'BAZA DANYCH'!$A:$A,$A424,'BAZA DANYCH'!$F:$F,STATYSTYKI!$B424)</f>
        <v>0</v>
      </c>
      <c r="AJ424" s="85">
        <f>SUMIFS('BAZA DANYCH'!$AA:$AA,'BAZA DANYCH'!$T:$T,AJ$406,'BAZA DANYCH'!$K:$K,$C424,'BAZA DANYCH'!$A:$A,$A424,'BAZA DANYCH'!$F:$F,STATYSTYKI!$B424)</f>
        <v>0</v>
      </c>
    </row>
    <row r="425" spans="1:36" x14ac:dyDescent="0.2">
      <c r="A425" s="87" t="str">
        <f t="shared" ref="A425:C425" si="51">A218</f>
        <v>Trzebnica</v>
      </c>
      <c r="B425" s="87" t="str">
        <f t="shared" si="51"/>
        <v>rk_04_DW340</v>
      </c>
      <c r="C425" s="87" t="str">
        <f t="shared" si="51"/>
        <v>PKS Wołów</v>
      </c>
      <c r="D425" s="129">
        <f t="shared" si="34"/>
        <v>54</v>
      </c>
      <c r="E425" s="85">
        <f>SUMIFS('BAZA DANYCH'!$AA:$AA,'BAZA DANYCH'!$T:$T,E$406,'BAZA DANYCH'!$K:$K,$C425,'BAZA DANYCH'!$A:$A,$A425,'BAZA DANYCH'!$F:$F,STATYSTYKI!$B425)</f>
        <v>0</v>
      </c>
      <c r="F425" s="85">
        <f>SUMIFS('BAZA DANYCH'!$AA:$AA,'BAZA DANYCH'!$T:$T,F$406,'BAZA DANYCH'!$K:$K,$C425,'BAZA DANYCH'!$A:$A,$A425,'BAZA DANYCH'!$F:$F,STATYSTYKI!$B425)</f>
        <v>20</v>
      </c>
      <c r="G425" s="85">
        <f>SUMIFS('BAZA DANYCH'!$AA:$AA,'BAZA DANYCH'!$T:$T,G$406,'BAZA DANYCH'!$K:$K,$C425,'BAZA DANYCH'!$A:$A,$A425,'BAZA DANYCH'!$F:$F,STATYSTYKI!$B425)</f>
        <v>0</v>
      </c>
      <c r="H425" s="85">
        <f>SUMIFS('BAZA DANYCH'!$AA:$AA,'BAZA DANYCH'!$T:$T,H$406,'BAZA DANYCH'!$K:$K,$C425,'BAZA DANYCH'!$A:$A,$A425,'BAZA DANYCH'!$F:$F,STATYSTYKI!$B425)</f>
        <v>0</v>
      </c>
      <c r="I425" s="85">
        <f>SUMIFS('BAZA DANYCH'!$AA:$AA,'BAZA DANYCH'!$T:$T,I$406,'BAZA DANYCH'!$K:$K,$C425,'BAZA DANYCH'!$A:$A,$A425,'BAZA DANYCH'!$F:$F,STATYSTYKI!$B425)</f>
        <v>0</v>
      </c>
      <c r="J425" s="85">
        <f>SUMIFS('BAZA DANYCH'!$AA:$AA,'BAZA DANYCH'!$T:$T,J$406,'BAZA DANYCH'!$K:$K,$C425,'BAZA DANYCH'!$A:$A,$A425,'BAZA DANYCH'!$F:$F,STATYSTYKI!$B425)</f>
        <v>0</v>
      </c>
      <c r="K425" s="85">
        <f>SUMIFS('BAZA DANYCH'!$AA:$AA,'BAZA DANYCH'!$T:$T,K$406,'BAZA DANYCH'!$K:$K,$C425,'BAZA DANYCH'!$A:$A,$A425,'BAZA DANYCH'!$F:$F,STATYSTYKI!$B425)</f>
        <v>0</v>
      </c>
      <c r="L425" s="85">
        <f>SUMIFS('BAZA DANYCH'!$AA:$AA,'BAZA DANYCH'!$T:$T,L$406,'BAZA DANYCH'!$K:$K,$C425,'BAZA DANYCH'!$A:$A,$A425,'BAZA DANYCH'!$F:$F,STATYSTYKI!$B425)</f>
        <v>0</v>
      </c>
      <c r="M425" s="85">
        <f>SUMIFS('BAZA DANYCH'!$AA:$AA,'BAZA DANYCH'!$T:$T,M$406,'BAZA DANYCH'!$K:$K,$C425,'BAZA DANYCH'!$A:$A,$A425,'BAZA DANYCH'!$F:$F,STATYSTYKI!$B425)</f>
        <v>0</v>
      </c>
      <c r="N425" s="85">
        <f>SUMIFS('BAZA DANYCH'!$AA:$AA,'BAZA DANYCH'!$T:$T,N$406,'BAZA DANYCH'!$K:$K,$C425,'BAZA DANYCH'!$A:$A,$A425,'BAZA DANYCH'!$F:$F,STATYSTYKI!$B425)</f>
        <v>0</v>
      </c>
      <c r="O425" s="85">
        <f>SUMIFS('BAZA DANYCH'!$AA:$AA,'BAZA DANYCH'!$T:$T,O$406,'BAZA DANYCH'!$K:$K,$C425,'BAZA DANYCH'!$A:$A,$A425,'BAZA DANYCH'!$F:$F,STATYSTYKI!$B425)</f>
        <v>0</v>
      </c>
      <c r="P425" s="85">
        <f>SUMIFS('BAZA DANYCH'!$AA:$AA,'BAZA DANYCH'!$T:$T,P$406,'BAZA DANYCH'!$K:$K,$C425,'BAZA DANYCH'!$A:$A,$A425,'BAZA DANYCH'!$F:$F,STATYSTYKI!$B425)</f>
        <v>0</v>
      </c>
      <c r="Q425" s="85">
        <f>SUMIFS('BAZA DANYCH'!$AA:$AA,'BAZA DANYCH'!$T:$T,Q$406,'BAZA DANYCH'!$K:$K,$C425,'BAZA DANYCH'!$A:$A,$A425,'BAZA DANYCH'!$F:$F,STATYSTYKI!$B425)</f>
        <v>0</v>
      </c>
      <c r="R425" s="85">
        <f>SUMIFS('BAZA DANYCH'!$AA:$AA,'BAZA DANYCH'!$T:$T,R$406,'BAZA DANYCH'!$K:$K,$C425,'BAZA DANYCH'!$A:$A,$A425,'BAZA DANYCH'!$F:$F,STATYSTYKI!$B425)</f>
        <v>0</v>
      </c>
      <c r="S425" s="85">
        <f>SUMIFS('BAZA DANYCH'!$AA:$AA,'BAZA DANYCH'!$T:$T,S$406,'BAZA DANYCH'!$K:$K,$C425,'BAZA DANYCH'!$A:$A,$A425,'BAZA DANYCH'!$F:$F,STATYSTYKI!$B425)</f>
        <v>0</v>
      </c>
      <c r="T425" s="85">
        <f>SUMIFS('BAZA DANYCH'!$AA:$AA,'BAZA DANYCH'!$T:$T,T$406,'BAZA DANYCH'!$K:$K,$C425,'BAZA DANYCH'!$A:$A,$A425,'BAZA DANYCH'!$F:$F,STATYSTYKI!$B425)</f>
        <v>0</v>
      </c>
      <c r="U425" s="85">
        <f>SUMIFS('BAZA DANYCH'!$AA:$AA,'BAZA DANYCH'!$T:$T,U$406,'BAZA DANYCH'!$K:$K,$C425,'BAZA DANYCH'!$A:$A,$A425,'BAZA DANYCH'!$F:$F,STATYSTYKI!$B425)</f>
        <v>0</v>
      </c>
      <c r="V425" s="85">
        <f>SUMIFS('BAZA DANYCH'!$AA:$AA,'BAZA DANYCH'!$T:$T,V$406,'BAZA DANYCH'!$K:$K,$C425,'BAZA DANYCH'!$A:$A,$A425,'BAZA DANYCH'!$F:$F,STATYSTYKI!$B425)</f>
        <v>0</v>
      </c>
      <c r="W425" s="85">
        <f>SUMIFS('BAZA DANYCH'!$AA:$AA,'BAZA DANYCH'!$T:$T,W$406,'BAZA DANYCH'!$K:$K,$C425,'BAZA DANYCH'!$A:$A,$A425,'BAZA DANYCH'!$F:$F,STATYSTYKI!$B425)</f>
        <v>12</v>
      </c>
      <c r="X425" s="85">
        <f>SUMIFS('BAZA DANYCH'!$AA:$AA,'BAZA DANYCH'!$T:$T,X$406,'BAZA DANYCH'!$K:$K,$C425,'BAZA DANYCH'!$A:$A,$A425,'BAZA DANYCH'!$F:$F,STATYSTYKI!$B425)</f>
        <v>2</v>
      </c>
      <c r="Y425" s="85">
        <f>SUMIFS('BAZA DANYCH'!$AA:$AA,'BAZA DANYCH'!$T:$T,Y$406,'BAZA DANYCH'!$K:$K,$C425,'BAZA DANYCH'!$A:$A,$A425,'BAZA DANYCH'!$F:$F,STATYSTYKI!$B425)</f>
        <v>0</v>
      </c>
      <c r="Z425" s="85">
        <f>SUMIFS('BAZA DANYCH'!$AA:$AA,'BAZA DANYCH'!$T:$T,Z$406,'BAZA DANYCH'!$K:$K,$C425,'BAZA DANYCH'!$A:$A,$A425,'BAZA DANYCH'!$F:$F,STATYSTYKI!$B425)</f>
        <v>0</v>
      </c>
      <c r="AA425" s="85">
        <f>SUMIFS('BAZA DANYCH'!$AA:$AA,'BAZA DANYCH'!$T:$T,AA$406,'BAZA DANYCH'!$K:$K,$C425,'BAZA DANYCH'!$A:$A,$A425,'BAZA DANYCH'!$F:$F,STATYSTYKI!$B425)</f>
        <v>0</v>
      </c>
      <c r="AB425" s="85">
        <f>SUMIFS('BAZA DANYCH'!$AA:$AA,'BAZA DANYCH'!$T:$T,AB$406,'BAZA DANYCH'!$K:$K,$C425,'BAZA DANYCH'!$A:$A,$A425,'BAZA DANYCH'!$F:$F,STATYSTYKI!$B425)</f>
        <v>20</v>
      </c>
      <c r="AC425" s="85">
        <f>SUMIFS('BAZA DANYCH'!$AA:$AA,'BAZA DANYCH'!$T:$T,AC$406,'BAZA DANYCH'!$K:$K,$C425,'BAZA DANYCH'!$A:$A,$A425,'BAZA DANYCH'!$F:$F,STATYSTYKI!$B425)</f>
        <v>0</v>
      </c>
      <c r="AD425" s="85">
        <f>SUMIFS('BAZA DANYCH'!$AA:$AA,'BAZA DANYCH'!$T:$T,AD$406,'BAZA DANYCH'!$K:$K,$C425,'BAZA DANYCH'!$A:$A,$A425,'BAZA DANYCH'!$F:$F,STATYSTYKI!$B425)</f>
        <v>0</v>
      </c>
      <c r="AE425" s="85">
        <f>SUMIFS('BAZA DANYCH'!$AA:$AA,'BAZA DANYCH'!$T:$T,AE$406,'BAZA DANYCH'!$K:$K,$C425,'BAZA DANYCH'!$A:$A,$A425,'BAZA DANYCH'!$F:$F,STATYSTYKI!$B425)</f>
        <v>0</v>
      </c>
      <c r="AF425" s="85">
        <f>SUMIFS('BAZA DANYCH'!$AA:$AA,'BAZA DANYCH'!$T:$T,AF$406,'BAZA DANYCH'!$K:$K,$C425,'BAZA DANYCH'!$A:$A,$A425,'BAZA DANYCH'!$F:$F,STATYSTYKI!$B425)</f>
        <v>0</v>
      </c>
      <c r="AG425" s="85">
        <f>SUMIFS('BAZA DANYCH'!$AA:$AA,'BAZA DANYCH'!$T:$T,AG$406,'BAZA DANYCH'!$K:$K,$C425,'BAZA DANYCH'!$A:$A,$A425,'BAZA DANYCH'!$F:$F,STATYSTYKI!$B425)</f>
        <v>0</v>
      </c>
      <c r="AH425" s="85">
        <f>SUMIFS('BAZA DANYCH'!$AA:$AA,'BAZA DANYCH'!$T:$T,AH$406,'BAZA DANYCH'!$K:$K,$C425,'BAZA DANYCH'!$A:$A,$A425,'BAZA DANYCH'!$F:$F,STATYSTYKI!$B425)</f>
        <v>0</v>
      </c>
      <c r="AI425" s="85">
        <f>SUMIFS('BAZA DANYCH'!$AA:$AA,'BAZA DANYCH'!$T:$T,AI$406,'BAZA DANYCH'!$K:$K,$C425,'BAZA DANYCH'!$A:$A,$A425,'BAZA DANYCH'!$F:$F,STATYSTYKI!$B425)</f>
        <v>0</v>
      </c>
      <c r="AJ425" s="85">
        <f>SUMIFS('BAZA DANYCH'!$AA:$AA,'BAZA DANYCH'!$T:$T,AJ$406,'BAZA DANYCH'!$K:$K,$C425,'BAZA DANYCH'!$A:$A,$A425,'BAZA DANYCH'!$F:$F,STATYSTYKI!$B425)</f>
        <v>0</v>
      </c>
    </row>
    <row r="426" spans="1:36" x14ac:dyDescent="0.2">
      <c r="A426" s="87" t="str">
        <f t="shared" ref="A426:C426" si="52">A219</f>
        <v>Trzebnica</v>
      </c>
      <c r="B426" s="87" t="str">
        <f t="shared" si="52"/>
        <v>rk_04_DW340</v>
      </c>
      <c r="C426" s="87" t="str">
        <f t="shared" si="52"/>
        <v>8/Polbus</v>
      </c>
      <c r="D426" s="129">
        <f t="shared" si="34"/>
        <v>12</v>
      </c>
      <c r="E426" s="85">
        <f>SUMIFS('BAZA DANYCH'!$AA:$AA,'BAZA DANYCH'!$T:$T,E$406,'BAZA DANYCH'!$K:$K,$C426,'BAZA DANYCH'!$A:$A,$A426,'BAZA DANYCH'!$F:$F,STATYSTYKI!$B426)</f>
        <v>0</v>
      </c>
      <c r="F426" s="85">
        <f>SUMIFS('BAZA DANYCH'!$AA:$AA,'BAZA DANYCH'!$T:$T,F$406,'BAZA DANYCH'!$K:$K,$C426,'BAZA DANYCH'!$A:$A,$A426,'BAZA DANYCH'!$F:$F,STATYSTYKI!$B426)</f>
        <v>0</v>
      </c>
      <c r="G426" s="85">
        <f>SUMIFS('BAZA DANYCH'!$AA:$AA,'BAZA DANYCH'!$T:$T,G$406,'BAZA DANYCH'!$K:$K,$C426,'BAZA DANYCH'!$A:$A,$A426,'BAZA DANYCH'!$F:$F,STATYSTYKI!$B426)</f>
        <v>0</v>
      </c>
      <c r="H426" s="85">
        <f>SUMIFS('BAZA DANYCH'!$AA:$AA,'BAZA DANYCH'!$T:$T,H$406,'BAZA DANYCH'!$K:$K,$C426,'BAZA DANYCH'!$A:$A,$A426,'BAZA DANYCH'!$F:$F,STATYSTYKI!$B426)</f>
        <v>0</v>
      </c>
      <c r="I426" s="85">
        <f>SUMIFS('BAZA DANYCH'!$AA:$AA,'BAZA DANYCH'!$T:$T,I$406,'BAZA DANYCH'!$K:$K,$C426,'BAZA DANYCH'!$A:$A,$A426,'BAZA DANYCH'!$F:$F,STATYSTYKI!$B426)</f>
        <v>0</v>
      </c>
      <c r="J426" s="85">
        <f>SUMIFS('BAZA DANYCH'!$AA:$AA,'BAZA DANYCH'!$T:$T,J$406,'BAZA DANYCH'!$K:$K,$C426,'BAZA DANYCH'!$A:$A,$A426,'BAZA DANYCH'!$F:$F,STATYSTYKI!$B426)</f>
        <v>2</v>
      </c>
      <c r="K426" s="85">
        <f>SUMIFS('BAZA DANYCH'!$AA:$AA,'BAZA DANYCH'!$T:$T,K$406,'BAZA DANYCH'!$K:$K,$C426,'BAZA DANYCH'!$A:$A,$A426,'BAZA DANYCH'!$F:$F,STATYSTYKI!$B426)</f>
        <v>0</v>
      </c>
      <c r="L426" s="85">
        <f>SUMIFS('BAZA DANYCH'!$AA:$AA,'BAZA DANYCH'!$T:$T,L$406,'BAZA DANYCH'!$K:$K,$C426,'BAZA DANYCH'!$A:$A,$A426,'BAZA DANYCH'!$F:$F,STATYSTYKI!$B426)</f>
        <v>0</v>
      </c>
      <c r="M426" s="85">
        <f>SUMIFS('BAZA DANYCH'!$AA:$AA,'BAZA DANYCH'!$T:$T,M$406,'BAZA DANYCH'!$K:$K,$C426,'BAZA DANYCH'!$A:$A,$A426,'BAZA DANYCH'!$F:$F,STATYSTYKI!$B426)</f>
        <v>0</v>
      </c>
      <c r="N426" s="85">
        <f>SUMIFS('BAZA DANYCH'!$AA:$AA,'BAZA DANYCH'!$T:$T,N$406,'BAZA DANYCH'!$K:$K,$C426,'BAZA DANYCH'!$A:$A,$A426,'BAZA DANYCH'!$F:$F,STATYSTYKI!$B426)</f>
        <v>0</v>
      </c>
      <c r="O426" s="85">
        <f>SUMIFS('BAZA DANYCH'!$AA:$AA,'BAZA DANYCH'!$T:$T,O$406,'BAZA DANYCH'!$K:$K,$C426,'BAZA DANYCH'!$A:$A,$A426,'BAZA DANYCH'!$F:$F,STATYSTYKI!$B426)</f>
        <v>0</v>
      </c>
      <c r="P426" s="85">
        <f>SUMIFS('BAZA DANYCH'!$AA:$AA,'BAZA DANYCH'!$T:$T,P$406,'BAZA DANYCH'!$K:$K,$C426,'BAZA DANYCH'!$A:$A,$A426,'BAZA DANYCH'!$F:$F,STATYSTYKI!$B426)</f>
        <v>0</v>
      </c>
      <c r="Q426" s="85">
        <f>SUMIFS('BAZA DANYCH'!$AA:$AA,'BAZA DANYCH'!$T:$T,Q$406,'BAZA DANYCH'!$K:$K,$C426,'BAZA DANYCH'!$A:$A,$A426,'BAZA DANYCH'!$F:$F,STATYSTYKI!$B426)</f>
        <v>0</v>
      </c>
      <c r="R426" s="85">
        <f>SUMIFS('BAZA DANYCH'!$AA:$AA,'BAZA DANYCH'!$T:$T,R$406,'BAZA DANYCH'!$K:$K,$C426,'BAZA DANYCH'!$A:$A,$A426,'BAZA DANYCH'!$F:$F,STATYSTYKI!$B426)</f>
        <v>0</v>
      </c>
      <c r="S426" s="85">
        <f>SUMIFS('BAZA DANYCH'!$AA:$AA,'BAZA DANYCH'!$T:$T,S$406,'BAZA DANYCH'!$K:$K,$C426,'BAZA DANYCH'!$A:$A,$A426,'BAZA DANYCH'!$F:$F,STATYSTYKI!$B426)</f>
        <v>0</v>
      </c>
      <c r="T426" s="85">
        <f>SUMIFS('BAZA DANYCH'!$AA:$AA,'BAZA DANYCH'!$T:$T,T$406,'BAZA DANYCH'!$K:$K,$C426,'BAZA DANYCH'!$A:$A,$A426,'BAZA DANYCH'!$F:$F,STATYSTYKI!$B426)</f>
        <v>0</v>
      </c>
      <c r="U426" s="85">
        <f>SUMIFS('BAZA DANYCH'!$AA:$AA,'BAZA DANYCH'!$T:$T,U$406,'BAZA DANYCH'!$K:$K,$C426,'BAZA DANYCH'!$A:$A,$A426,'BAZA DANYCH'!$F:$F,STATYSTYKI!$B426)</f>
        <v>0</v>
      </c>
      <c r="V426" s="85">
        <f>SUMIFS('BAZA DANYCH'!$AA:$AA,'BAZA DANYCH'!$T:$T,V$406,'BAZA DANYCH'!$K:$K,$C426,'BAZA DANYCH'!$A:$A,$A426,'BAZA DANYCH'!$F:$F,STATYSTYKI!$B426)</f>
        <v>0</v>
      </c>
      <c r="W426" s="85">
        <f>SUMIFS('BAZA DANYCH'!$AA:$AA,'BAZA DANYCH'!$T:$T,W$406,'BAZA DANYCH'!$K:$K,$C426,'BAZA DANYCH'!$A:$A,$A426,'BAZA DANYCH'!$F:$F,STATYSTYKI!$B426)</f>
        <v>0</v>
      </c>
      <c r="X426" s="85">
        <f>SUMIFS('BAZA DANYCH'!$AA:$AA,'BAZA DANYCH'!$T:$T,X$406,'BAZA DANYCH'!$K:$K,$C426,'BAZA DANYCH'!$A:$A,$A426,'BAZA DANYCH'!$F:$F,STATYSTYKI!$B426)</f>
        <v>0</v>
      </c>
      <c r="Y426" s="85">
        <f>SUMIFS('BAZA DANYCH'!$AA:$AA,'BAZA DANYCH'!$T:$T,Y$406,'BAZA DANYCH'!$K:$K,$C426,'BAZA DANYCH'!$A:$A,$A426,'BAZA DANYCH'!$F:$F,STATYSTYKI!$B426)</f>
        <v>0</v>
      </c>
      <c r="Z426" s="85">
        <f>SUMIFS('BAZA DANYCH'!$AA:$AA,'BAZA DANYCH'!$T:$T,Z$406,'BAZA DANYCH'!$K:$K,$C426,'BAZA DANYCH'!$A:$A,$A426,'BAZA DANYCH'!$F:$F,STATYSTYKI!$B426)</f>
        <v>0</v>
      </c>
      <c r="AA426" s="85">
        <f>SUMIFS('BAZA DANYCH'!$AA:$AA,'BAZA DANYCH'!$T:$T,AA$406,'BAZA DANYCH'!$K:$K,$C426,'BAZA DANYCH'!$A:$A,$A426,'BAZA DANYCH'!$F:$F,STATYSTYKI!$B426)</f>
        <v>0</v>
      </c>
      <c r="AB426" s="85">
        <f>SUMIFS('BAZA DANYCH'!$AA:$AA,'BAZA DANYCH'!$T:$T,AB$406,'BAZA DANYCH'!$K:$K,$C426,'BAZA DANYCH'!$A:$A,$A426,'BAZA DANYCH'!$F:$F,STATYSTYKI!$B426)</f>
        <v>0</v>
      </c>
      <c r="AC426" s="85">
        <f>SUMIFS('BAZA DANYCH'!$AA:$AA,'BAZA DANYCH'!$T:$T,AC$406,'BAZA DANYCH'!$K:$K,$C426,'BAZA DANYCH'!$A:$A,$A426,'BAZA DANYCH'!$F:$F,STATYSTYKI!$B426)</f>
        <v>10</v>
      </c>
      <c r="AD426" s="85">
        <f>SUMIFS('BAZA DANYCH'!$AA:$AA,'BAZA DANYCH'!$T:$T,AD$406,'BAZA DANYCH'!$K:$K,$C426,'BAZA DANYCH'!$A:$A,$A426,'BAZA DANYCH'!$F:$F,STATYSTYKI!$B426)</f>
        <v>0</v>
      </c>
      <c r="AE426" s="85">
        <f>SUMIFS('BAZA DANYCH'!$AA:$AA,'BAZA DANYCH'!$T:$T,AE$406,'BAZA DANYCH'!$K:$K,$C426,'BAZA DANYCH'!$A:$A,$A426,'BAZA DANYCH'!$F:$F,STATYSTYKI!$B426)</f>
        <v>0</v>
      </c>
      <c r="AF426" s="85">
        <f>SUMIFS('BAZA DANYCH'!$AA:$AA,'BAZA DANYCH'!$T:$T,AF$406,'BAZA DANYCH'!$K:$K,$C426,'BAZA DANYCH'!$A:$A,$A426,'BAZA DANYCH'!$F:$F,STATYSTYKI!$B426)</f>
        <v>0</v>
      </c>
      <c r="AG426" s="85">
        <f>SUMIFS('BAZA DANYCH'!$AA:$AA,'BAZA DANYCH'!$T:$T,AG$406,'BAZA DANYCH'!$K:$K,$C426,'BAZA DANYCH'!$A:$A,$A426,'BAZA DANYCH'!$F:$F,STATYSTYKI!$B426)</f>
        <v>0</v>
      </c>
      <c r="AH426" s="85">
        <f>SUMIFS('BAZA DANYCH'!$AA:$AA,'BAZA DANYCH'!$T:$T,AH$406,'BAZA DANYCH'!$K:$K,$C426,'BAZA DANYCH'!$A:$A,$A426,'BAZA DANYCH'!$F:$F,STATYSTYKI!$B426)</f>
        <v>0</v>
      </c>
      <c r="AI426" s="85">
        <f>SUMIFS('BAZA DANYCH'!$AA:$AA,'BAZA DANYCH'!$T:$T,AI$406,'BAZA DANYCH'!$K:$K,$C426,'BAZA DANYCH'!$A:$A,$A426,'BAZA DANYCH'!$F:$F,STATYSTYKI!$B426)</f>
        <v>0</v>
      </c>
      <c r="AJ426" s="85">
        <f>SUMIFS('BAZA DANYCH'!$AA:$AA,'BAZA DANYCH'!$T:$T,AJ$406,'BAZA DANYCH'!$K:$K,$C426,'BAZA DANYCH'!$A:$A,$A426,'BAZA DANYCH'!$F:$F,STATYSTYKI!$B426)</f>
        <v>0</v>
      </c>
    </row>
    <row r="427" spans="1:36" x14ac:dyDescent="0.2">
      <c r="A427" s="87" t="str">
        <f t="shared" ref="A427:C427" si="53">A220</f>
        <v>Trzebnica</v>
      </c>
      <c r="B427" s="87" t="str">
        <f t="shared" si="53"/>
        <v>rk_04_DW340</v>
      </c>
      <c r="C427" s="87" t="str">
        <f t="shared" si="53"/>
        <v>Szkolny</v>
      </c>
      <c r="D427" s="129">
        <f t="shared" si="34"/>
        <v>20</v>
      </c>
      <c r="E427" s="85">
        <f>SUMIFS('BAZA DANYCH'!$AA:$AA,'BAZA DANYCH'!$T:$T,E$406,'BAZA DANYCH'!$K:$K,$C427,'BAZA DANYCH'!$A:$A,$A427,'BAZA DANYCH'!$F:$F,STATYSTYKI!$B427)</f>
        <v>0</v>
      </c>
      <c r="F427" s="85">
        <f>SUMIFS('BAZA DANYCH'!$AA:$AA,'BAZA DANYCH'!$T:$T,F$406,'BAZA DANYCH'!$K:$K,$C427,'BAZA DANYCH'!$A:$A,$A427,'BAZA DANYCH'!$F:$F,STATYSTYKI!$B427)</f>
        <v>0</v>
      </c>
      <c r="G427" s="85">
        <f>SUMIFS('BAZA DANYCH'!$AA:$AA,'BAZA DANYCH'!$T:$T,G$406,'BAZA DANYCH'!$K:$K,$C427,'BAZA DANYCH'!$A:$A,$A427,'BAZA DANYCH'!$F:$F,STATYSTYKI!$B427)</f>
        <v>0</v>
      </c>
      <c r="H427" s="85">
        <f>SUMIFS('BAZA DANYCH'!$AA:$AA,'BAZA DANYCH'!$T:$T,H$406,'BAZA DANYCH'!$K:$K,$C427,'BAZA DANYCH'!$A:$A,$A427,'BAZA DANYCH'!$F:$F,STATYSTYKI!$B427)</f>
        <v>0</v>
      </c>
      <c r="I427" s="85">
        <f>SUMIFS('BAZA DANYCH'!$AA:$AA,'BAZA DANYCH'!$T:$T,I$406,'BAZA DANYCH'!$K:$K,$C427,'BAZA DANYCH'!$A:$A,$A427,'BAZA DANYCH'!$F:$F,STATYSTYKI!$B427)</f>
        <v>10</v>
      </c>
      <c r="J427" s="85">
        <f>SUMIFS('BAZA DANYCH'!$AA:$AA,'BAZA DANYCH'!$T:$T,J$406,'BAZA DANYCH'!$K:$K,$C427,'BAZA DANYCH'!$A:$A,$A427,'BAZA DANYCH'!$F:$F,STATYSTYKI!$B427)</f>
        <v>0</v>
      </c>
      <c r="K427" s="85">
        <f>SUMIFS('BAZA DANYCH'!$AA:$AA,'BAZA DANYCH'!$T:$T,K$406,'BAZA DANYCH'!$K:$K,$C427,'BAZA DANYCH'!$A:$A,$A427,'BAZA DANYCH'!$F:$F,STATYSTYKI!$B427)</f>
        <v>0</v>
      </c>
      <c r="L427" s="85">
        <f>SUMIFS('BAZA DANYCH'!$AA:$AA,'BAZA DANYCH'!$T:$T,L$406,'BAZA DANYCH'!$K:$K,$C427,'BAZA DANYCH'!$A:$A,$A427,'BAZA DANYCH'!$F:$F,STATYSTYKI!$B427)</f>
        <v>10</v>
      </c>
      <c r="M427" s="85">
        <f>SUMIFS('BAZA DANYCH'!$AA:$AA,'BAZA DANYCH'!$T:$T,M$406,'BAZA DANYCH'!$K:$K,$C427,'BAZA DANYCH'!$A:$A,$A427,'BAZA DANYCH'!$F:$F,STATYSTYKI!$B427)</f>
        <v>0</v>
      </c>
      <c r="N427" s="85">
        <f>SUMIFS('BAZA DANYCH'!$AA:$AA,'BAZA DANYCH'!$T:$T,N$406,'BAZA DANYCH'!$K:$K,$C427,'BAZA DANYCH'!$A:$A,$A427,'BAZA DANYCH'!$F:$F,STATYSTYKI!$B427)</f>
        <v>0</v>
      </c>
      <c r="O427" s="85">
        <f>SUMIFS('BAZA DANYCH'!$AA:$AA,'BAZA DANYCH'!$T:$T,O$406,'BAZA DANYCH'!$K:$K,$C427,'BAZA DANYCH'!$A:$A,$A427,'BAZA DANYCH'!$F:$F,STATYSTYKI!$B427)</f>
        <v>0</v>
      </c>
      <c r="P427" s="85">
        <f>SUMIFS('BAZA DANYCH'!$AA:$AA,'BAZA DANYCH'!$T:$T,P$406,'BAZA DANYCH'!$K:$K,$C427,'BAZA DANYCH'!$A:$A,$A427,'BAZA DANYCH'!$F:$F,STATYSTYKI!$B427)</f>
        <v>0</v>
      </c>
      <c r="Q427" s="85">
        <f>SUMIFS('BAZA DANYCH'!$AA:$AA,'BAZA DANYCH'!$T:$T,Q$406,'BAZA DANYCH'!$K:$K,$C427,'BAZA DANYCH'!$A:$A,$A427,'BAZA DANYCH'!$F:$F,STATYSTYKI!$B427)</f>
        <v>0</v>
      </c>
      <c r="R427" s="85">
        <f>SUMIFS('BAZA DANYCH'!$AA:$AA,'BAZA DANYCH'!$T:$T,R$406,'BAZA DANYCH'!$K:$K,$C427,'BAZA DANYCH'!$A:$A,$A427,'BAZA DANYCH'!$F:$F,STATYSTYKI!$B427)</f>
        <v>0</v>
      </c>
      <c r="S427" s="85">
        <f>SUMIFS('BAZA DANYCH'!$AA:$AA,'BAZA DANYCH'!$T:$T,S$406,'BAZA DANYCH'!$K:$K,$C427,'BAZA DANYCH'!$A:$A,$A427,'BAZA DANYCH'!$F:$F,STATYSTYKI!$B427)</f>
        <v>0</v>
      </c>
      <c r="T427" s="85">
        <f>SUMIFS('BAZA DANYCH'!$AA:$AA,'BAZA DANYCH'!$T:$T,T$406,'BAZA DANYCH'!$K:$K,$C427,'BAZA DANYCH'!$A:$A,$A427,'BAZA DANYCH'!$F:$F,STATYSTYKI!$B427)</f>
        <v>0</v>
      </c>
      <c r="U427" s="85">
        <f>SUMIFS('BAZA DANYCH'!$AA:$AA,'BAZA DANYCH'!$T:$T,U$406,'BAZA DANYCH'!$K:$K,$C427,'BAZA DANYCH'!$A:$A,$A427,'BAZA DANYCH'!$F:$F,STATYSTYKI!$B427)</f>
        <v>0</v>
      </c>
      <c r="V427" s="85">
        <f>SUMIFS('BAZA DANYCH'!$AA:$AA,'BAZA DANYCH'!$T:$T,V$406,'BAZA DANYCH'!$K:$K,$C427,'BAZA DANYCH'!$A:$A,$A427,'BAZA DANYCH'!$F:$F,STATYSTYKI!$B427)</f>
        <v>0</v>
      </c>
      <c r="W427" s="85">
        <f>SUMIFS('BAZA DANYCH'!$AA:$AA,'BAZA DANYCH'!$T:$T,W$406,'BAZA DANYCH'!$K:$K,$C427,'BAZA DANYCH'!$A:$A,$A427,'BAZA DANYCH'!$F:$F,STATYSTYKI!$B427)</f>
        <v>0</v>
      </c>
      <c r="X427" s="85">
        <f>SUMIFS('BAZA DANYCH'!$AA:$AA,'BAZA DANYCH'!$T:$T,X$406,'BAZA DANYCH'!$K:$K,$C427,'BAZA DANYCH'!$A:$A,$A427,'BAZA DANYCH'!$F:$F,STATYSTYKI!$B427)</f>
        <v>0</v>
      </c>
      <c r="Y427" s="85">
        <f>SUMIFS('BAZA DANYCH'!$AA:$AA,'BAZA DANYCH'!$T:$T,Y$406,'BAZA DANYCH'!$K:$K,$C427,'BAZA DANYCH'!$A:$A,$A427,'BAZA DANYCH'!$F:$F,STATYSTYKI!$B427)</f>
        <v>0</v>
      </c>
      <c r="Z427" s="85">
        <f>SUMIFS('BAZA DANYCH'!$AA:$AA,'BAZA DANYCH'!$T:$T,Z$406,'BAZA DANYCH'!$K:$K,$C427,'BAZA DANYCH'!$A:$A,$A427,'BAZA DANYCH'!$F:$F,STATYSTYKI!$B427)</f>
        <v>0</v>
      </c>
      <c r="AA427" s="85">
        <f>SUMIFS('BAZA DANYCH'!$AA:$AA,'BAZA DANYCH'!$T:$T,AA$406,'BAZA DANYCH'!$K:$K,$C427,'BAZA DANYCH'!$A:$A,$A427,'BAZA DANYCH'!$F:$F,STATYSTYKI!$B427)</f>
        <v>0</v>
      </c>
      <c r="AB427" s="85">
        <f>SUMIFS('BAZA DANYCH'!$AA:$AA,'BAZA DANYCH'!$T:$T,AB$406,'BAZA DANYCH'!$K:$K,$C427,'BAZA DANYCH'!$A:$A,$A427,'BAZA DANYCH'!$F:$F,STATYSTYKI!$B427)</f>
        <v>0</v>
      </c>
      <c r="AC427" s="85">
        <f>SUMIFS('BAZA DANYCH'!$AA:$AA,'BAZA DANYCH'!$T:$T,AC$406,'BAZA DANYCH'!$K:$K,$C427,'BAZA DANYCH'!$A:$A,$A427,'BAZA DANYCH'!$F:$F,STATYSTYKI!$B427)</f>
        <v>0</v>
      </c>
      <c r="AD427" s="85">
        <f>SUMIFS('BAZA DANYCH'!$AA:$AA,'BAZA DANYCH'!$T:$T,AD$406,'BAZA DANYCH'!$K:$K,$C427,'BAZA DANYCH'!$A:$A,$A427,'BAZA DANYCH'!$F:$F,STATYSTYKI!$B427)</f>
        <v>0</v>
      </c>
      <c r="AE427" s="85">
        <f>SUMIFS('BAZA DANYCH'!$AA:$AA,'BAZA DANYCH'!$T:$T,AE$406,'BAZA DANYCH'!$K:$K,$C427,'BAZA DANYCH'!$A:$A,$A427,'BAZA DANYCH'!$F:$F,STATYSTYKI!$B427)</f>
        <v>0</v>
      </c>
      <c r="AF427" s="85">
        <f>SUMIFS('BAZA DANYCH'!$AA:$AA,'BAZA DANYCH'!$T:$T,AF$406,'BAZA DANYCH'!$K:$K,$C427,'BAZA DANYCH'!$A:$A,$A427,'BAZA DANYCH'!$F:$F,STATYSTYKI!$B427)</f>
        <v>0</v>
      </c>
      <c r="AG427" s="85">
        <f>SUMIFS('BAZA DANYCH'!$AA:$AA,'BAZA DANYCH'!$T:$T,AG$406,'BAZA DANYCH'!$K:$K,$C427,'BAZA DANYCH'!$A:$A,$A427,'BAZA DANYCH'!$F:$F,STATYSTYKI!$B427)</f>
        <v>0</v>
      </c>
      <c r="AH427" s="85">
        <f>SUMIFS('BAZA DANYCH'!$AA:$AA,'BAZA DANYCH'!$T:$T,AH$406,'BAZA DANYCH'!$K:$K,$C427,'BAZA DANYCH'!$A:$A,$A427,'BAZA DANYCH'!$F:$F,STATYSTYKI!$B427)</f>
        <v>0</v>
      </c>
      <c r="AI427" s="85">
        <f>SUMIFS('BAZA DANYCH'!$AA:$AA,'BAZA DANYCH'!$T:$T,AI$406,'BAZA DANYCH'!$K:$K,$C427,'BAZA DANYCH'!$A:$A,$A427,'BAZA DANYCH'!$F:$F,STATYSTYKI!$B427)</f>
        <v>0</v>
      </c>
      <c r="AJ427" s="85">
        <f>SUMIFS('BAZA DANYCH'!$AA:$AA,'BAZA DANYCH'!$T:$T,AJ$406,'BAZA DANYCH'!$K:$K,$C427,'BAZA DANYCH'!$A:$A,$A427,'BAZA DANYCH'!$F:$F,STATYSTYKI!$B427)</f>
        <v>0</v>
      </c>
    </row>
    <row r="428" spans="1:36" x14ac:dyDescent="0.2">
      <c r="A428" s="87" t="str">
        <f t="shared" ref="A428:C428" si="54">A221</f>
        <v>Trzebnica</v>
      </c>
      <c r="B428" s="87" t="str">
        <f t="shared" si="54"/>
        <v>rk_04_DW340</v>
      </c>
      <c r="C428" s="87" t="str">
        <f t="shared" si="54"/>
        <v xml:space="preserve"> Szkolny</v>
      </c>
      <c r="D428" s="129">
        <f t="shared" si="34"/>
        <v>18</v>
      </c>
      <c r="E428" s="85">
        <f>SUMIFS('BAZA DANYCH'!$AA:$AA,'BAZA DANYCH'!$T:$T,E$406,'BAZA DANYCH'!$K:$K,$C428,'BAZA DANYCH'!$A:$A,$A428,'BAZA DANYCH'!$F:$F,STATYSTYKI!$B428)</f>
        <v>0</v>
      </c>
      <c r="F428" s="85">
        <f>SUMIFS('BAZA DANYCH'!$AA:$AA,'BAZA DANYCH'!$T:$T,F$406,'BAZA DANYCH'!$K:$K,$C428,'BAZA DANYCH'!$A:$A,$A428,'BAZA DANYCH'!$F:$F,STATYSTYKI!$B428)</f>
        <v>0</v>
      </c>
      <c r="G428" s="85">
        <f>SUMIFS('BAZA DANYCH'!$AA:$AA,'BAZA DANYCH'!$T:$T,G$406,'BAZA DANYCH'!$K:$K,$C428,'BAZA DANYCH'!$A:$A,$A428,'BAZA DANYCH'!$F:$F,STATYSTYKI!$B428)</f>
        <v>0</v>
      </c>
      <c r="H428" s="85">
        <f>SUMIFS('BAZA DANYCH'!$AA:$AA,'BAZA DANYCH'!$T:$T,H$406,'BAZA DANYCH'!$K:$K,$C428,'BAZA DANYCH'!$A:$A,$A428,'BAZA DANYCH'!$F:$F,STATYSTYKI!$B428)</f>
        <v>0</v>
      </c>
      <c r="I428" s="85">
        <f>SUMIFS('BAZA DANYCH'!$AA:$AA,'BAZA DANYCH'!$T:$T,I$406,'BAZA DANYCH'!$K:$K,$C428,'BAZA DANYCH'!$A:$A,$A428,'BAZA DANYCH'!$F:$F,STATYSTYKI!$B428)</f>
        <v>0</v>
      </c>
      <c r="J428" s="85">
        <f>SUMIFS('BAZA DANYCH'!$AA:$AA,'BAZA DANYCH'!$T:$T,J$406,'BAZA DANYCH'!$K:$K,$C428,'BAZA DANYCH'!$A:$A,$A428,'BAZA DANYCH'!$F:$F,STATYSTYKI!$B428)</f>
        <v>0</v>
      </c>
      <c r="K428" s="85">
        <f>SUMIFS('BAZA DANYCH'!$AA:$AA,'BAZA DANYCH'!$T:$T,K$406,'BAZA DANYCH'!$K:$K,$C428,'BAZA DANYCH'!$A:$A,$A428,'BAZA DANYCH'!$F:$F,STATYSTYKI!$B428)</f>
        <v>0</v>
      </c>
      <c r="L428" s="85">
        <f>SUMIFS('BAZA DANYCH'!$AA:$AA,'BAZA DANYCH'!$T:$T,L$406,'BAZA DANYCH'!$K:$K,$C428,'BAZA DANYCH'!$A:$A,$A428,'BAZA DANYCH'!$F:$F,STATYSTYKI!$B428)</f>
        <v>0</v>
      </c>
      <c r="M428" s="85">
        <f>SUMIFS('BAZA DANYCH'!$AA:$AA,'BAZA DANYCH'!$T:$T,M$406,'BAZA DANYCH'!$K:$K,$C428,'BAZA DANYCH'!$A:$A,$A428,'BAZA DANYCH'!$F:$F,STATYSTYKI!$B428)</f>
        <v>0</v>
      </c>
      <c r="N428" s="85">
        <f>SUMIFS('BAZA DANYCH'!$AA:$AA,'BAZA DANYCH'!$T:$T,N$406,'BAZA DANYCH'!$K:$K,$C428,'BAZA DANYCH'!$A:$A,$A428,'BAZA DANYCH'!$F:$F,STATYSTYKI!$B428)</f>
        <v>0</v>
      </c>
      <c r="O428" s="85">
        <f>SUMIFS('BAZA DANYCH'!$AA:$AA,'BAZA DANYCH'!$T:$T,O$406,'BAZA DANYCH'!$K:$K,$C428,'BAZA DANYCH'!$A:$A,$A428,'BAZA DANYCH'!$F:$F,STATYSTYKI!$B428)</f>
        <v>0</v>
      </c>
      <c r="P428" s="85">
        <f>SUMIFS('BAZA DANYCH'!$AA:$AA,'BAZA DANYCH'!$T:$T,P$406,'BAZA DANYCH'!$K:$K,$C428,'BAZA DANYCH'!$A:$A,$A428,'BAZA DANYCH'!$F:$F,STATYSTYKI!$B428)</f>
        <v>0</v>
      </c>
      <c r="Q428" s="85">
        <f>SUMIFS('BAZA DANYCH'!$AA:$AA,'BAZA DANYCH'!$T:$T,Q$406,'BAZA DANYCH'!$K:$K,$C428,'BAZA DANYCH'!$A:$A,$A428,'BAZA DANYCH'!$F:$F,STATYSTYKI!$B428)</f>
        <v>0</v>
      </c>
      <c r="R428" s="85">
        <f>SUMIFS('BAZA DANYCH'!$AA:$AA,'BAZA DANYCH'!$T:$T,R$406,'BAZA DANYCH'!$K:$K,$C428,'BAZA DANYCH'!$A:$A,$A428,'BAZA DANYCH'!$F:$F,STATYSTYKI!$B428)</f>
        <v>0</v>
      </c>
      <c r="S428" s="85">
        <f>SUMIFS('BAZA DANYCH'!$AA:$AA,'BAZA DANYCH'!$T:$T,S$406,'BAZA DANYCH'!$K:$K,$C428,'BAZA DANYCH'!$A:$A,$A428,'BAZA DANYCH'!$F:$F,STATYSTYKI!$B428)</f>
        <v>0</v>
      </c>
      <c r="T428" s="85">
        <f>SUMIFS('BAZA DANYCH'!$AA:$AA,'BAZA DANYCH'!$T:$T,T$406,'BAZA DANYCH'!$K:$K,$C428,'BAZA DANYCH'!$A:$A,$A428,'BAZA DANYCH'!$F:$F,STATYSTYKI!$B428)</f>
        <v>0</v>
      </c>
      <c r="U428" s="85">
        <f>SUMIFS('BAZA DANYCH'!$AA:$AA,'BAZA DANYCH'!$T:$T,U$406,'BAZA DANYCH'!$K:$K,$C428,'BAZA DANYCH'!$A:$A,$A428,'BAZA DANYCH'!$F:$F,STATYSTYKI!$B428)</f>
        <v>0</v>
      </c>
      <c r="V428" s="85">
        <f>SUMIFS('BAZA DANYCH'!$AA:$AA,'BAZA DANYCH'!$T:$T,V$406,'BAZA DANYCH'!$K:$K,$C428,'BAZA DANYCH'!$A:$A,$A428,'BAZA DANYCH'!$F:$F,STATYSTYKI!$B428)</f>
        <v>0</v>
      </c>
      <c r="W428" s="85">
        <f>SUMIFS('BAZA DANYCH'!$AA:$AA,'BAZA DANYCH'!$T:$T,W$406,'BAZA DANYCH'!$K:$K,$C428,'BAZA DANYCH'!$A:$A,$A428,'BAZA DANYCH'!$F:$F,STATYSTYKI!$B428)</f>
        <v>0</v>
      </c>
      <c r="X428" s="85">
        <f>SUMIFS('BAZA DANYCH'!$AA:$AA,'BAZA DANYCH'!$T:$T,X$406,'BAZA DANYCH'!$K:$K,$C428,'BAZA DANYCH'!$A:$A,$A428,'BAZA DANYCH'!$F:$F,STATYSTYKI!$B428)</f>
        <v>0</v>
      </c>
      <c r="Y428" s="85">
        <f>SUMIFS('BAZA DANYCH'!$AA:$AA,'BAZA DANYCH'!$T:$T,Y$406,'BAZA DANYCH'!$K:$K,$C428,'BAZA DANYCH'!$A:$A,$A428,'BAZA DANYCH'!$F:$F,STATYSTYKI!$B428)</f>
        <v>0</v>
      </c>
      <c r="Z428" s="85">
        <f>SUMIFS('BAZA DANYCH'!$AA:$AA,'BAZA DANYCH'!$T:$T,Z$406,'BAZA DANYCH'!$K:$K,$C428,'BAZA DANYCH'!$A:$A,$A428,'BAZA DANYCH'!$F:$F,STATYSTYKI!$B428)</f>
        <v>0</v>
      </c>
      <c r="AA428" s="85">
        <f>SUMIFS('BAZA DANYCH'!$AA:$AA,'BAZA DANYCH'!$T:$T,AA$406,'BAZA DANYCH'!$K:$K,$C428,'BAZA DANYCH'!$A:$A,$A428,'BAZA DANYCH'!$F:$F,STATYSTYKI!$B428)</f>
        <v>0</v>
      </c>
      <c r="AB428" s="85">
        <f>SUMIFS('BAZA DANYCH'!$AA:$AA,'BAZA DANYCH'!$T:$T,AB$406,'BAZA DANYCH'!$K:$K,$C428,'BAZA DANYCH'!$A:$A,$A428,'BAZA DANYCH'!$F:$F,STATYSTYKI!$B428)</f>
        <v>0</v>
      </c>
      <c r="AC428" s="85">
        <f>SUMIFS('BAZA DANYCH'!$AA:$AA,'BAZA DANYCH'!$T:$T,AC$406,'BAZA DANYCH'!$K:$K,$C428,'BAZA DANYCH'!$A:$A,$A428,'BAZA DANYCH'!$F:$F,STATYSTYKI!$B428)</f>
        <v>0</v>
      </c>
      <c r="AD428" s="85">
        <f>SUMIFS('BAZA DANYCH'!$AA:$AA,'BAZA DANYCH'!$T:$T,AD$406,'BAZA DANYCH'!$K:$K,$C428,'BAZA DANYCH'!$A:$A,$A428,'BAZA DANYCH'!$F:$F,STATYSTYKI!$B428)</f>
        <v>0</v>
      </c>
      <c r="AE428" s="85">
        <f>SUMIFS('BAZA DANYCH'!$AA:$AA,'BAZA DANYCH'!$T:$T,AE$406,'BAZA DANYCH'!$K:$K,$C428,'BAZA DANYCH'!$A:$A,$A428,'BAZA DANYCH'!$F:$F,STATYSTYKI!$B428)</f>
        <v>18</v>
      </c>
      <c r="AF428" s="85">
        <f>SUMIFS('BAZA DANYCH'!$AA:$AA,'BAZA DANYCH'!$T:$T,AF$406,'BAZA DANYCH'!$K:$K,$C428,'BAZA DANYCH'!$A:$A,$A428,'BAZA DANYCH'!$F:$F,STATYSTYKI!$B428)</f>
        <v>0</v>
      </c>
      <c r="AG428" s="85">
        <f>SUMIFS('BAZA DANYCH'!$AA:$AA,'BAZA DANYCH'!$T:$T,AG$406,'BAZA DANYCH'!$K:$K,$C428,'BAZA DANYCH'!$A:$A,$A428,'BAZA DANYCH'!$F:$F,STATYSTYKI!$B428)</f>
        <v>0</v>
      </c>
      <c r="AH428" s="85">
        <f>SUMIFS('BAZA DANYCH'!$AA:$AA,'BAZA DANYCH'!$T:$T,AH$406,'BAZA DANYCH'!$K:$K,$C428,'BAZA DANYCH'!$A:$A,$A428,'BAZA DANYCH'!$F:$F,STATYSTYKI!$B428)</f>
        <v>0</v>
      </c>
      <c r="AI428" s="85">
        <f>SUMIFS('BAZA DANYCH'!$AA:$AA,'BAZA DANYCH'!$T:$T,AI$406,'BAZA DANYCH'!$K:$K,$C428,'BAZA DANYCH'!$A:$A,$A428,'BAZA DANYCH'!$F:$F,STATYSTYKI!$B428)</f>
        <v>0</v>
      </c>
      <c r="AJ428" s="85">
        <f>SUMIFS('BAZA DANYCH'!$AA:$AA,'BAZA DANYCH'!$T:$T,AJ$406,'BAZA DANYCH'!$K:$K,$C428,'BAZA DANYCH'!$A:$A,$A428,'BAZA DANYCH'!$F:$F,STATYSTYKI!$B428)</f>
        <v>0</v>
      </c>
    </row>
    <row r="429" spans="1:36" x14ac:dyDescent="0.2">
      <c r="A429" s="87" t="str">
        <f t="shared" ref="A429:C429" si="55">A222</f>
        <v>Oleśnica</v>
      </c>
      <c r="B429" s="87" t="str">
        <f t="shared" si="55"/>
        <v>rk_05_DW340</v>
      </c>
      <c r="C429" s="87" t="str">
        <f t="shared" si="55"/>
        <v>8/Polbus</v>
      </c>
      <c r="D429" s="129">
        <f t="shared" si="34"/>
        <v>106</v>
      </c>
      <c r="E429" s="85">
        <f>SUMIFS('BAZA DANYCH'!$AA:$AA,'BAZA DANYCH'!$T:$T,E$406,'BAZA DANYCH'!$K:$K,$C429,'BAZA DANYCH'!$A:$A,$A429,'BAZA DANYCH'!$F:$F,STATYSTYKI!$B429)</f>
        <v>8</v>
      </c>
      <c r="F429" s="85">
        <f>SUMIFS('BAZA DANYCH'!$AA:$AA,'BAZA DANYCH'!$T:$T,F$406,'BAZA DANYCH'!$K:$K,$C429,'BAZA DANYCH'!$A:$A,$A429,'BAZA DANYCH'!$F:$F,STATYSTYKI!$B429)</f>
        <v>0</v>
      </c>
      <c r="G429" s="85">
        <f>SUMIFS('BAZA DANYCH'!$AA:$AA,'BAZA DANYCH'!$T:$T,G$406,'BAZA DANYCH'!$K:$K,$C429,'BAZA DANYCH'!$A:$A,$A429,'BAZA DANYCH'!$F:$F,STATYSTYKI!$B429)</f>
        <v>0</v>
      </c>
      <c r="H429" s="85">
        <f>SUMIFS('BAZA DANYCH'!$AA:$AA,'BAZA DANYCH'!$T:$T,H$406,'BAZA DANYCH'!$K:$K,$C429,'BAZA DANYCH'!$A:$A,$A429,'BAZA DANYCH'!$F:$F,STATYSTYKI!$B429)</f>
        <v>8</v>
      </c>
      <c r="I429" s="85">
        <f>SUMIFS('BAZA DANYCH'!$AA:$AA,'BAZA DANYCH'!$T:$T,I$406,'BAZA DANYCH'!$K:$K,$C429,'BAZA DANYCH'!$A:$A,$A429,'BAZA DANYCH'!$F:$F,STATYSTYKI!$B429)</f>
        <v>18</v>
      </c>
      <c r="J429" s="85">
        <f>SUMIFS('BAZA DANYCH'!$AA:$AA,'BAZA DANYCH'!$T:$T,J$406,'BAZA DANYCH'!$K:$K,$C429,'BAZA DANYCH'!$A:$A,$A429,'BAZA DANYCH'!$F:$F,STATYSTYKI!$B429)</f>
        <v>8</v>
      </c>
      <c r="K429" s="85">
        <f>SUMIFS('BAZA DANYCH'!$AA:$AA,'BAZA DANYCH'!$T:$T,K$406,'BAZA DANYCH'!$K:$K,$C429,'BAZA DANYCH'!$A:$A,$A429,'BAZA DANYCH'!$F:$F,STATYSTYKI!$B429)</f>
        <v>16</v>
      </c>
      <c r="L429" s="85">
        <f>SUMIFS('BAZA DANYCH'!$AA:$AA,'BAZA DANYCH'!$T:$T,L$406,'BAZA DANYCH'!$K:$K,$C429,'BAZA DANYCH'!$A:$A,$A429,'BAZA DANYCH'!$F:$F,STATYSTYKI!$B429)</f>
        <v>0</v>
      </c>
      <c r="M429" s="85">
        <f>SUMIFS('BAZA DANYCH'!$AA:$AA,'BAZA DANYCH'!$T:$T,M$406,'BAZA DANYCH'!$K:$K,$C429,'BAZA DANYCH'!$A:$A,$A429,'BAZA DANYCH'!$F:$F,STATYSTYKI!$B429)</f>
        <v>0</v>
      </c>
      <c r="N429" s="85">
        <f>SUMIFS('BAZA DANYCH'!$AA:$AA,'BAZA DANYCH'!$T:$T,N$406,'BAZA DANYCH'!$K:$K,$C429,'BAZA DANYCH'!$A:$A,$A429,'BAZA DANYCH'!$F:$F,STATYSTYKI!$B429)</f>
        <v>0</v>
      </c>
      <c r="O429" s="85">
        <f>SUMIFS('BAZA DANYCH'!$AA:$AA,'BAZA DANYCH'!$T:$T,O$406,'BAZA DANYCH'!$K:$K,$C429,'BAZA DANYCH'!$A:$A,$A429,'BAZA DANYCH'!$F:$F,STATYSTYKI!$B429)</f>
        <v>0</v>
      </c>
      <c r="P429" s="85">
        <f>SUMIFS('BAZA DANYCH'!$AA:$AA,'BAZA DANYCH'!$T:$T,P$406,'BAZA DANYCH'!$K:$K,$C429,'BAZA DANYCH'!$A:$A,$A429,'BAZA DANYCH'!$F:$F,STATYSTYKI!$B429)</f>
        <v>0</v>
      </c>
      <c r="Q429" s="85">
        <f>SUMIFS('BAZA DANYCH'!$AA:$AA,'BAZA DANYCH'!$T:$T,Q$406,'BAZA DANYCH'!$K:$K,$C429,'BAZA DANYCH'!$A:$A,$A429,'BAZA DANYCH'!$F:$F,STATYSTYKI!$B429)</f>
        <v>0</v>
      </c>
      <c r="R429" s="85">
        <f>SUMIFS('BAZA DANYCH'!$AA:$AA,'BAZA DANYCH'!$T:$T,R$406,'BAZA DANYCH'!$K:$K,$C429,'BAZA DANYCH'!$A:$A,$A429,'BAZA DANYCH'!$F:$F,STATYSTYKI!$B429)</f>
        <v>8</v>
      </c>
      <c r="S429" s="85">
        <f>SUMIFS('BAZA DANYCH'!$AA:$AA,'BAZA DANYCH'!$T:$T,S$406,'BAZA DANYCH'!$K:$K,$C429,'BAZA DANYCH'!$A:$A,$A429,'BAZA DANYCH'!$F:$F,STATYSTYKI!$B429)</f>
        <v>0</v>
      </c>
      <c r="T429" s="85">
        <f>SUMIFS('BAZA DANYCH'!$AA:$AA,'BAZA DANYCH'!$T:$T,T$406,'BAZA DANYCH'!$K:$K,$C429,'BAZA DANYCH'!$A:$A,$A429,'BAZA DANYCH'!$F:$F,STATYSTYKI!$B429)</f>
        <v>0</v>
      </c>
      <c r="U429" s="85">
        <f>SUMIFS('BAZA DANYCH'!$AA:$AA,'BAZA DANYCH'!$T:$T,U$406,'BAZA DANYCH'!$K:$K,$C429,'BAZA DANYCH'!$A:$A,$A429,'BAZA DANYCH'!$F:$F,STATYSTYKI!$B429)</f>
        <v>0</v>
      </c>
      <c r="V429" s="85">
        <f>SUMIFS('BAZA DANYCH'!$AA:$AA,'BAZA DANYCH'!$T:$T,V$406,'BAZA DANYCH'!$K:$K,$C429,'BAZA DANYCH'!$A:$A,$A429,'BAZA DANYCH'!$F:$F,STATYSTYKI!$B429)</f>
        <v>0</v>
      </c>
      <c r="W429" s="85">
        <f>SUMIFS('BAZA DANYCH'!$AA:$AA,'BAZA DANYCH'!$T:$T,W$406,'BAZA DANYCH'!$K:$K,$C429,'BAZA DANYCH'!$A:$A,$A429,'BAZA DANYCH'!$F:$F,STATYSTYKI!$B429)</f>
        <v>16</v>
      </c>
      <c r="X429" s="85">
        <f>SUMIFS('BAZA DANYCH'!$AA:$AA,'BAZA DANYCH'!$T:$T,X$406,'BAZA DANYCH'!$K:$K,$C429,'BAZA DANYCH'!$A:$A,$A429,'BAZA DANYCH'!$F:$F,STATYSTYKI!$B429)</f>
        <v>0</v>
      </c>
      <c r="Y429" s="85">
        <f>SUMIFS('BAZA DANYCH'!$AA:$AA,'BAZA DANYCH'!$T:$T,Y$406,'BAZA DANYCH'!$K:$K,$C429,'BAZA DANYCH'!$A:$A,$A429,'BAZA DANYCH'!$F:$F,STATYSTYKI!$B429)</f>
        <v>0</v>
      </c>
      <c r="Z429" s="85">
        <f>SUMIFS('BAZA DANYCH'!$AA:$AA,'BAZA DANYCH'!$T:$T,Z$406,'BAZA DANYCH'!$K:$K,$C429,'BAZA DANYCH'!$A:$A,$A429,'BAZA DANYCH'!$F:$F,STATYSTYKI!$B429)</f>
        <v>8</v>
      </c>
      <c r="AA429" s="85">
        <f>SUMIFS('BAZA DANYCH'!$AA:$AA,'BAZA DANYCH'!$T:$T,AA$406,'BAZA DANYCH'!$K:$K,$C429,'BAZA DANYCH'!$A:$A,$A429,'BAZA DANYCH'!$F:$F,STATYSTYKI!$B429)</f>
        <v>0</v>
      </c>
      <c r="AB429" s="85">
        <f>SUMIFS('BAZA DANYCH'!$AA:$AA,'BAZA DANYCH'!$T:$T,AB$406,'BAZA DANYCH'!$K:$K,$C429,'BAZA DANYCH'!$A:$A,$A429,'BAZA DANYCH'!$F:$F,STATYSTYKI!$B429)</f>
        <v>8</v>
      </c>
      <c r="AC429" s="85">
        <f>SUMIFS('BAZA DANYCH'!$AA:$AA,'BAZA DANYCH'!$T:$T,AC$406,'BAZA DANYCH'!$K:$K,$C429,'BAZA DANYCH'!$A:$A,$A429,'BAZA DANYCH'!$F:$F,STATYSTYKI!$B429)</f>
        <v>0</v>
      </c>
      <c r="AD429" s="85">
        <f>SUMIFS('BAZA DANYCH'!$AA:$AA,'BAZA DANYCH'!$T:$T,AD$406,'BAZA DANYCH'!$K:$K,$C429,'BAZA DANYCH'!$A:$A,$A429,'BAZA DANYCH'!$F:$F,STATYSTYKI!$B429)</f>
        <v>0</v>
      </c>
      <c r="AE429" s="85">
        <f>SUMIFS('BAZA DANYCH'!$AA:$AA,'BAZA DANYCH'!$T:$T,AE$406,'BAZA DANYCH'!$K:$K,$C429,'BAZA DANYCH'!$A:$A,$A429,'BAZA DANYCH'!$F:$F,STATYSTYKI!$B429)</f>
        <v>8</v>
      </c>
      <c r="AF429" s="85">
        <f>SUMIFS('BAZA DANYCH'!$AA:$AA,'BAZA DANYCH'!$T:$T,AF$406,'BAZA DANYCH'!$K:$K,$C429,'BAZA DANYCH'!$A:$A,$A429,'BAZA DANYCH'!$F:$F,STATYSTYKI!$B429)</f>
        <v>0</v>
      </c>
      <c r="AG429" s="85">
        <f>SUMIFS('BAZA DANYCH'!$AA:$AA,'BAZA DANYCH'!$T:$T,AG$406,'BAZA DANYCH'!$K:$K,$C429,'BAZA DANYCH'!$A:$A,$A429,'BAZA DANYCH'!$F:$F,STATYSTYKI!$B429)</f>
        <v>0</v>
      </c>
      <c r="AH429" s="85">
        <f>SUMIFS('BAZA DANYCH'!$AA:$AA,'BAZA DANYCH'!$T:$T,AH$406,'BAZA DANYCH'!$K:$K,$C429,'BAZA DANYCH'!$A:$A,$A429,'BAZA DANYCH'!$F:$F,STATYSTYKI!$B429)</f>
        <v>0</v>
      </c>
      <c r="AI429" s="85">
        <f>SUMIFS('BAZA DANYCH'!$AA:$AA,'BAZA DANYCH'!$T:$T,AI$406,'BAZA DANYCH'!$K:$K,$C429,'BAZA DANYCH'!$A:$A,$A429,'BAZA DANYCH'!$F:$F,STATYSTYKI!$B429)</f>
        <v>0</v>
      </c>
      <c r="AJ429" s="85">
        <f>SUMIFS('BAZA DANYCH'!$AA:$AA,'BAZA DANYCH'!$T:$T,AJ$406,'BAZA DANYCH'!$K:$K,$C429,'BAZA DANYCH'!$A:$A,$A429,'BAZA DANYCH'!$F:$F,STATYSTYKI!$B429)</f>
        <v>0</v>
      </c>
    </row>
    <row r="430" spans="1:36" x14ac:dyDescent="0.2">
      <c r="A430" s="87" t="str">
        <f t="shared" ref="A430:C430" si="56">A223</f>
        <v>Oleśnica</v>
      </c>
      <c r="B430" s="87" t="str">
        <f t="shared" si="56"/>
        <v>rk_05_DW340</v>
      </c>
      <c r="C430" s="87" t="str">
        <f t="shared" si="56"/>
        <v xml:space="preserve"> Szkolny</v>
      </c>
      <c r="D430" s="129">
        <f t="shared" si="34"/>
        <v>20</v>
      </c>
      <c r="E430" s="85">
        <f>SUMIFS('BAZA DANYCH'!$AA:$AA,'BAZA DANYCH'!$T:$T,E$406,'BAZA DANYCH'!$K:$K,$C430,'BAZA DANYCH'!$A:$A,$A430,'BAZA DANYCH'!$F:$F,STATYSTYKI!$B430)</f>
        <v>0</v>
      </c>
      <c r="F430" s="85">
        <f>SUMIFS('BAZA DANYCH'!$AA:$AA,'BAZA DANYCH'!$T:$T,F$406,'BAZA DANYCH'!$K:$K,$C430,'BAZA DANYCH'!$A:$A,$A430,'BAZA DANYCH'!$F:$F,STATYSTYKI!$B430)</f>
        <v>0</v>
      </c>
      <c r="G430" s="85">
        <f>SUMIFS('BAZA DANYCH'!$AA:$AA,'BAZA DANYCH'!$T:$T,G$406,'BAZA DANYCH'!$K:$K,$C430,'BAZA DANYCH'!$A:$A,$A430,'BAZA DANYCH'!$F:$F,STATYSTYKI!$B430)</f>
        <v>0</v>
      </c>
      <c r="H430" s="85">
        <f>SUMIFS('BAZA DANYCH'!$AA:$AA,'BAZA DANYCH'!$T:$T,H$406,'BAZA DANYCH'!$K:$K,$C430,'BAZA DANYCH'!$A:$A,$A430,'BAZA DANYCH'!$F:$F,STATYSTYKI!$B430)</f>
        <v>0</v>
      </c>
      <c r="I430" s="85">
        <f>SUMIFS('BAZA DANYCH'!$AA:$AA,'BAZA DANYCH'!$T:$T,I$406,'BAZA DANYCH'!$K:$K,$C430,'BAZA DANYCH'!$A:$A,$A430,'BAZA DANYCH'!$F:$F,STATYSTYKI!$B430)</f>
        <v>0</v>
      </c>
      <c r="J430" s="85">
        <f>SUMIFS('BAZA DANYCH'!$AA:$AA,'BAZA DANYCH'!$T:$T,J$406,'BAZA DANYCH'!$K:$K,$C430,'BAZA DANYCH'!$A:$A,$A430,'BAZA DANYCH'!$F:$F,STATYSTYKI!$B430)</f>
        <v>0</v>
      </c>
      <c r="K430" s="85">
        <f>SUMIFS('BAZA DANYCH'!$AA:$AA,'BAZA DANYCH'!$T:$T,K$406,'BAZA DANYCH'!$K:$K,$C430,'BAZA DANYCH'!$A:$A,$A430,'BAZA DANYCH'!$F:$F,STATYSTYKI!$B430)</f>
        <v>10</v>
      </c>
      <c r="L430" s="85">
        <f>SUMIFS('BAZA DANYCH'!$AA:$AA,'BAZA DANYCH'!$T:$T,L$406,'BAZA DANYCH'!$K:$K,$C430,'BAZA DANYCH'!$A:$A,$A430,'BAZA DANYCH'!$F:$F,STATYSTYKI!$B430)</f>
        <v>0</v>
      </c>
      <c r="M430" s="85">
        <f>SUMIFS('BAZA DANYCH'!$AA:$AA,'BAZA DANYCH'!$T:$T,M$406,'BAZA DANYCH'!$K:$K,$C430,'BAZA DANYCH'!$A:$A,$A430,'BAZA DANYCH'!$F:$F,STATYSTYKI!$B430)</f>
        <v>0</v>
      </c>
      <c r="N430" s="85">
        <f>SUMIFS('BAZA DANYCH'!$AA:$AA,'BAZA DANYCH'!$T:$T,N$406,'BAZA DANYCH'!$K:$K,$C430,'BAZA DANYCH'!$A:$A,$A430,'BAZA DANYCH'!$F:$F,STATYSTYKI!$B430)</f>
        <v>0</v>
      </c>
      <c r="O430" s="85">
        <f>SUMIFS('BAZA DANYCH'!$AA:$AA,'BAZA DANYCH'!$T:$T,O$406,'BAZA DANYCH'!$K:$K,$C430,'BAZA DANYCH'!$A:$A,$A430,'BAZA DANYCH'!$F:$F,STATYSTYKI!$B430)</f>
        <v>0</v>
      </c>
      <c r="P430" s="85">
        <f>SUMIFS('BAZA DANYCH'!$AA:$AA,'BAZA DANYCH'!$T:$T,P$406,'BAZA DANYCH'!$K:$K,$C430,'BAZA DANYCH'!$A:$A,$A430,'BAZA DANYCH'!$F:$F,STATYSTYKI!$B430)</f>
        <v>0</v>
      </c>
      <c r="Q430" s="85">
        <f>SUMIFS('BAZA DANYCH'!$AA:$AA,'BAZA DANYCH'!$T:$T,Q$406,'BAZA DANYCH'!$K:$K,$C430,'BAZA DANYCH'!$A:$A,$A430,'BAZA DANYCH'!$F:$F,STATYSTYKI!$B430)</f>
        <v>0</v>
      </c>
      <c r="R430" s="85">
        <f>SUMIFS('BAZA DANYCH'!$AA:$AA,'BAZA DANYCH'!$T:$T,R$406,'BAZA DANYCH'!$K:$K,$C430,'BAZA DANYCH'!$A:$A,$A430,'BAZA DANYCH'!$F:$F,STATYSTYKI!$B430)</f>
        <v>0</v>
      </c>
      <c r="S430" s="85">
        <f>SUMIFS('BAZA DANYCH'!$AA:$AA,'BAZA DANYCH'!$T:$T,S$406,'BAZA DANYCH'!$K:$K,$C430,'BAZA DANYCH'!$A:$A,$A430,'BAZA DANYCH'!$F:$F,STATYSTYKI!$B430)</f>
        <v>0</v>
      </c>
      <c r="T430" s="85">
        <f>SUMIFS('BAZA DANYCH'!$AA:$AA,'BAZA DANYCH'!$T:$T,T$406,'BAZA DANYCH'!$K:$K,$C430,'BAZA DANYCH'!$A:$A,$A430,'BAZA DANYCH'!$F:$F,STATYSTYKI!$B430)</f>
        <v>0</v>
      </c>
      <c r="U430" s="85">
        <f>SUMIFS('BAZA DANYCH'!$AA:$AA,'BAZA DANYCH'!$T:$T,U$406,'BAZA DANYCH'!$K:$K,$C430,'BAZA DANYCH'!$A:$A,$A430,'BAZA DANYCH'!$F:$F,STATYSTYKI!$B430)</f>
        <v>0</v>
      </c>
      <c r="V430" s="85">
        <f>SUMIFS('BAZA DANYCH'!$AA:$AA,'BAZA DANYCH'!$T:$T,V$406,'BAZA DANYCH'!$K:$K,$C430,'BAZA DANYCH'!$A:$A,$A430,'BAZA DANYCH'!$F:$F,STATYSTYKI!$B430)</f>
        <v>0</v>
      </c>
      <c r="W430" s="85">
        <f>SUMIFS('BAZA DANYCH'!$AA:$AA,'BAZA DANYCH'!$T:$T,W$406,'BAZA DANYCH'!$K:$K,$C430,'BAZA DANYCH'!$A:$A,$A430,'BAZA DANYCH'!$F:$F,STATYSTYKI!$B430)</f>
        <v>10</v>
      </c>
      <c r="X430" s="85">
        <f>SUMIFS('BAZA DANYCH'!$AA:$AA,'BAZA DANYCH'!$T:$T,X$406,'BAZA DANYCH'!$K:$K,$C430,'BAZA DANYCH'!$A:$A,$A430,'BAZA DANYCH'!$F:$F,STATYSTYKI!$B430)</f>
        <v>0</v>
      </c>
      <c r="Y430" s="85">
        <f>SUMIFS('BAZA DANYCH'!$AA:$AA,'BAZA DANYCH'!$T:$T,Y$406,'BAZA DANYCH'!$K:$K,$C430,'BAZA DANYCH'!$A:$A,$A430,'BAZA DANYCH'!$F:$F,STATYSTYKI!$B430)</f>
        <v>0</v>
      </c>
      <c r="Z430" s="85">
        <f>SUMIFS('BAZA DANYCH'!$AA:$AA,'BAZA DANYCH'!$T:$T,Z$406,'BAZA DANYCH'!$K:$K,$C430,'BAZA DANYCH'!$A:$A,$A430,'BAZA DANYCH'!$F:$F,STATYSTYKI!$B430)</f>
        <v>0</v>
      </c>
      <c r="AA430" s="85">
        <f>SUMIFS('BAZA DANYCH'!$AA:$AA,'BAZA DANYCH'!$T:$T,AA$406,'BAZA DANYCH'!$K:$K,$C430,'BAZA DANYCH'!$A:$A,$A430,'BAZA DANYCH'!$F:$F,STATYSTYKI!$B430)</f>
        <v>0</v>
      </c>
      <c r="AB430" s="85">
        <f>SUMIFS('BAZA DANYCH'!$AA:$AA,'BAZA DANYCH'!$T:$T,AB$406,'BAZA DANYCH'!$K:$K,$C430,'BAZA DANYCH'!$A:$A,$A430,'BAZA DANYCH'!$F:$F,STATYSTYKI!$B430)</f>
        <v>0</v>
      </c>
      <c r="AC430" s="85">
        <f>SUMIFS('BAZA DANYCH'!$AA:$AA,'BAZA DANYCH'!$T:$T,AC$406,'BAZA DANYCH'!$K:$K,$C430,'BAZA DANYCH'!$A:$A,$A430,'BAZA DANYCH'!$F:$F,STATYSTYKI!$B430)</f>
        <v>0</v>
      </c>
      <c r="AD430" s="85">
        <f>SUMIFS('BAZA DANYCH'!$AA:$AA,'BAZA DANYCH'!$T:$T,AD$406,'BAZA DANYCH'!$K:$K,$C430,'BAZA DANYCH'!$A:$A,$A430,'BAZA DANYCH'!$F:$F,STATYSTYKI!$B430)</f>
        <v>0</v>
      </c>
      <c r="AE430" s="85">
        <f>SUMIFS('BAZA DANYCH'!$AA:$AA,'BAZA DANYCH'!$T:$T,AE$406,'BAZA DANYCH'!$K:$K,$C430,'BAZA DANYCH'!$A:$A,$A430,'BAZA DANYCH'!$F:$F,STATYSTYKI!$B430)</f>
        <v>0</v>
      </c>
      <c r="AF430" s="85">
        <f>SUMIFS('BAZA DANYCH'!$AA:$AA,'BAZA DANYCH'!$T:$T,AF$406,'BAZA DANYCH'!$K:$K,$C430,'BAZA DANYCH'!$A:$A,$A430,'BAZA DANYCH'!$F:$F,STATYSTYKI!$B430)</f>
        <v>0</v>
      </c>
      <c r="AG430" s="85">
        <f>SUMIFS('BAZA DANYCH'!$AA:$AA,'BAZA DANYCH'!$T:$T,AG$406,'BAZA DANYCH'!$K:$K,$C430,'BAZA DANYCH'!$A:$A,$A430,'BAZA DANYCH'!$F:$F,STATYSTYKI!$B430)</f>
        <v>0</v>
      </c>
      <c r="AH430" s="85">
        <f>SUMIFS('BAZA DANYCH'!$AA:$AA,'BAZA DANYCH'!$T:$T,AH$406,'BAZA DANYCH'!$K:$K,$C430,'BAZA DANYCH'!$A:$A,$A430,'BAZA DANYCH'!$F:$F,STATYSTYKI!$B430)</f>
        <v>0</v>
      </c>
      <c r="AI430" s="85">
        <f>SUMIFS('BAZA DANYCH'!$AA:$AA,'BAZA DANYCH'!$T:$T,AI$406,'BAZA DANYCH'!$K:$K,$C430,'BAZA DANYCH'!$A:$A,$A430,'BAZA DANYCH'!$F:$F,STATYSTYKI!$B430)</f>
        <v>0</v>
      </c>
      <c r="AJ430" s="85">
        <f>SUMIFS('BAZA DANYCH'!$AA:$AA,'BAZA DANYCH'!$T:$T,AJ$406,'BAZA DANYCH'!$K:$K,$C430,'BAZA DANYCH'!$A:$A,$A430,'BAZA DANYCH'!$F:$F,STATYSTYKI!$B430)</f>
        <v>0</v>
      </c>
    </row>
    <row r="431" spans="1:36" x14ac:dyDescent="0.2">
      <c r="A431" s="87" t="str">
        <f t="shared" ref="A431:C431" si="57">A224</f>
        <v>Oleśnica</v>
      </c>
      <c r="B431" s="87" t="str">
        <f t="shared" si="57"/>
        <v>rk_05_DW340</v>
      </c>
      <c r="C431" s="87" t="str">
        <f t="shared" si="57"/>
        <v>brak danych</v>
      </c>
      <c r="D431" s="129">
        <f t="shared" si="34"/>
        <v>20</v>
      </c>
      <c r="E431" s="85">
        <f>SUMIFS('BAZA DANYCH'!$AA:$AA,'BAZA DANYCH'!$T:$T,E$406,'BAZA DANYCH'!$K:$K,$C431,'BAZA DANYCH'!$A:$A,$A431,'BAZA DANYCH'!$F:$F,STATYSTYKI!$B431)</f>
        <v>0</v>
      </c>
      <c r="F431" s="85">
        <f>SUMIFS('BAZA DANYCH'!$AA:$AA,'BAZA DANYCH'!$T:$T,F$406,'BAZA DANYCH'!$K:$K,$C431,'BAZA DANYCH'!$A:$A,$A431,'BAZA DANYCH'!$F:$F,STATYSTYKI!$B431)</f>
        <v>0</v>
      </c>
      <c r="G431" s="85">
        <f>SUMIFS('BAZA DANYCH'!$AA:$AA,'BAZA DANYCH'!$T:$T,G$406,'BAZA DANYCH'!$K:$K,$C431,'BAZA DANYCH'!$A:$A,$A431,'BAZA DANYCH'!$F:$F,STATYSTYKI!$B431)</f>
        <v>0</v>
      </c>
      <c r="H431" s="85">
        <f>SUMIFS('BAZA DANYCH'!$AA:$AA,'BAZA DANYCH'!$T:$T,H$406,'BAZA DANYCH'!$K:$K,$C431,'BAZA DANYCH'!$A:$A,$A431,'BAZA DANYCH'!$F:$F,STATYSTYKI!$B431)</f>
        <v>0</v>
      </c>
      <c r="I431" s="85">
        <f>SUMIFS('BAZA DANYCH'!$AA:$AA,'BAZA DANYCH'!$T:$T,I$406,'BAZA DANYCH'!$K:$K,$C431,'BAZA DANYCH'!$A:$A,$A431,'BAZA DANYCH'!$F:$F,STATYSTYKI!$B431)</f>
        <v>0</v>
      </c>
      <c r="J431" s="85">
        <f>SUMIFS('BAZA DANYCH'!$AA:$AA,'BAZA DANYCH'!$T:$T,J$406,'BAZA DANYCH'!$K:$K,$C431,'BAZA DANYCH'!$A:$A,$A431,'BAZA DANYCH'!$F:$F,STATYSTYKI!$B431)</f>
        <v>0</v>
      </c>
      <c r="K431" s="85">
        <f>SUMIFS('BAZA DANYCH'!$AA:$AA,'BAZA DANYCH'!$T:$T,K$406,'BAZA DANYCH'!$K:$K,$C431,'BAZA DANYCH'!$A:$A,$A431,'BAZA DANYCH'!$F:$F,STATYSTYKI!$B431)</f>
        <v>0</v>
      </c>
      <c r="L431" s="85">
        <f>SUMIFS('BAZA DANYCH'!$AA:$AA,'BAZA DANYCH'!$T:$T,L$406,'BAZA DANYCH'!$K:$K,$C431,'BAZA DANYCH'!$A:$A,$A431,'BAZA DANYCH'!$F:$F,STATYSTYKI!$B431)</f>
        <v>0</v>
      </c>
      <c r="M431" s="85">
        <f>SUMIFS('BAZA DANYCH'!$AA:$AA,'BAZA DANYCH'!$T:$T,M$406,'BAZA DANYCH'!$K:$K,$C431,'BAZA DANYCH'!$A:$A,$A431,'BAZA DANYCH'!$F:$F,STATYSTYKI!$B431)</f>
        <v>0</v>
      </c>
      <c r="N431" s="85">
        <f>SUMIFS('BAZA DANYCH'!$AA:$AA,'BAZA DANYCH'!$T:$T,N$406,'BAZA DANYCH'!$K:$K,$C431,'BAZA DANYCH'!$A:$A,$A431,'BAZA DANYCH'!$F:$F,STATYSTYKI!$B431)</f>
        <v>0</v>
      </c>
      <c r="O431" s="85">
        <f>SUMIFS('BAZA DANYCH'!$AA:$AA,'BAZA DANYCH'!$T:$T,O$406,'BAZA DANYCH'!$K:$K,$C431,'BAZA DANYCH'!$A:$A,$A431,'BAZA DANYCH'!$F:$F,STATYSTYKI!$B431)</f>
        <v>0</v>
      </c>
      <c r="P431" s="85">
        <f>SUMIFS('BAZA DANYCH'!$AA:$AA,'BAZA DANYCH'!$T:$T,P$406,'BAZA DANYCH'!$K:$K,$C431,'BAZA DANYCH'!$A:$A,$A431,'BAZA DANYCH'!$F:$F,STATYSTYKI!$B431)</f>
        <v>0</v>
      </c>
      <c r="Q431" s="85">
        <f>SUMIFS('BAZA DANYCH'!$AA:$AA,'BAZA DANYCH'!$T:$T,Q$406,'BAZA DANYCH'!$K:$K,$C431,'BAZA DANYCH'!$A:$A,$A431,'BAZA DANYCH'!$F:$F,STATYSTYKI!$B431)</f>
        <v>18</v>
      </c>
      <c r="R431" s="85">
        <f>SUMIFS('BAZA DANYCH'!$AA:$AA,'BAZA DANYCH'!$T:$T,R$406,'BAZA DANYCH'!$K:$K,$C431,'BAZA DANYCH'!$A:$A,$A431,'BAZA DANYCH'!$F:$F,STATYSTYKI!$B431)</f>
        <v>0</v>
      </c>
      <c r="S431" s="85">
        <f>SUMIFS('BAZA DANYCH'!$AA:$AA,'BAZA DANYCH'!$T:$T,S$406,'BAZA DANYCH'!$K:$K,$C431,'BAZA DANYCH'!$A:$A,$A431,'BAZA DANYCH'!$F:$F,STATYSTYKI!$B431)</f>
        <v>0</v>
      </c>
      <c r="T431" s="85">
        <f>SUMIFS('BAZA DANYCH'!$AA:$AA,'BAZA DANYCH'!$T:$T,T$406,'BAZA DANYCH'!$K:$K,$C431,'BAZA DANYCH'!$A:$A,$A431,'BAZA DANYCH'!$F:$F,STATYSTYKI!$B431)</f>
        <v>0</v>
      </c>
      <c r="U431" s="85">
        <f>SUMIFS('BAZA DANYCH'!$AA:$AA,'BAZA DANYCH'!$T:$T,U$406,'BAZA DANYCH'!$K:$K,$C431,'BAZA DANYCH'!$A:$A,$A431,'BAZA DANYCH'!$F:$F,STATYSTYKI!$B431)</f>
        <v>0</v>
      </c>
      <c r="V431" s="85">
        <f>SUMIFS('BAZA DANYCH'!$AA:$AA,'BAZA DANYCH'!$T:$T,V$406,'BAZA DANYCH'!$K:$K,$C431,'BAZA DANYCH'!$A:$A,$A431,'BAZA DANYCH'!$F:$F,STATYSTYKI!$B431)</f>
        <v>0</v>
      </c>
      <c r="W431" s="85">
        <f>SUMIFS('BAZA DANYCH'!$AA:$AA,'BAZA DANYCH'!$T:$T,W$406,'BAZA DANYCH'!$K:$K,$C431,'BAZA DANYCH'!$A:$A,$A431,'BAZA DANYCH'!$F:$F,STATYSTYKI!$B431)</f>
        <v>0</v>
      </c>
      <c r="X431" s="85">
        <f>SUMIFS('BAZA DANYCH'!$AA:$AA,'BAZA DANYCH'!$T:$T,X$406,'BAZA DANYCH'!$K:$K,$C431,'BAZA DANYCH'!$A:$A,$A431,'BAZA DANYCH'!$F:$F,STATYSTYKI!$B431)</f>
        <v>0</v>
      </c>
      <c r="Y431" s="85">
        <f>SUMIFS('BAZA DANYCH'!$AA:$AA,'BAZA DANYCH'!$T:$T,Y$406,'BAZA DANYCH'!$K:$K,$C431,'BAZA DANYCH'!$A:$A,$A431,'BAZA DANYCH'!$F:$F,STATYSTYKI!$B431)</f>
        <v>0</v>
      </c>
      <c r="Z431" s="85">
        <f>SUMIFS('BAZA DANYCH'!$AA:$AA,'BAZA DANYCH'!$T:$T,Z$406,'BAZA DANYCH'!$K:$K,$C431,'BAZA DANYCH'!$A:$A,$A431,'BAZA DANYCH'!$F:$F,STATYSTYKI!$B431)</f>
        <v>0</v>
      </c>
      <c r="AA431" s="85">
        <f>SUMIFS('BAZA DANYCH'!$AA:$AA,'BAZA DANYCH'!$T:$T,AA$406,'BAZA DANYCH'!$K:$K,$C431,'BAZA DANYCH'!$A:$A,$A431,'BAZA DANYCH'!$F:$F,STATYSTYKI!$B431)</f>
        <v>0</v>
      </c>
      <c r="AB431" s="85">
        <f>SUMIFS('BAZA DANYCH'!$AA:$AA,'BAZA DANYCH'!$T:$T,AB$406,'BAZA DANYCH'!$K:$K,$C431,'BAZA DANYCH'!$A:$A,$A431,'BAZA DANYCH'!$F:$F,STATYSTYKI!$B431)</f>
        <v>0</v>
      </c>
      <c r="AC431" s="85">
        <f>SUMIFS('BAZA DANYCH'!$AA:$AA,'BAZA DANYCH'!$T:$T,AC$406,'BAZA DANYCH'!$K:$K,$C431,'BAZA DANYCH'!$A:$A,$A431,'BAZA DANYCH'!$F:$F,STATYSTYKI!$B431)</f>
        <v>0</v>
      </c>
      <c r="AD431" s="85">
        <f>SUMIFS('BAZA DANYCH'!$AA:$AA,'BAZA DANYCH'!$T:$T,AD$406,'BAZA DANYCH'!$K:$K,$C431,'BAZA DANYCH'!$A:$A,$A431,'BAZA DANYCH'!$F:$F,STATYSTYKI!$B431)</f>
        <v>0</v>
      </c>
      <c r="AE431" s="85">
        <f>SUMIFS('BAZA DANYCH'!$AA:$AA,'BAZA DANYCH'!$T:$T,AE$406,'BAZA DANYCH'!$K:$K,$C431,'BAZA DANYCH'!$A:$A,$A431,'BAZA DANYCH'!$F:$F,STATYSTYKI!$B431)</f>
        <v>0</v>
      </c>
      <c r="AF431" s="85">
        <f>SUMIFS('BAZA DANYCH'!$AA:$AA,'BAZA DANYCH'!$T:$T,AF$406,'BAZA DANYCH'!$K:$K,$C431,'BAZA DANYCH'!$A:$A,$A431,'BAZA DANYCH'!$F:$F,STATYSTYKI!$B431)</f>
        <v>0</v>
      </c>
      <c r="AG431" s="85">
        <f>SUMIFS('BAZA DANYCH'!$AA:$AA,'BAZA DANYCH'!$T:$T,AG$406,'BAZA DANYCH'!$K:$K,$C431,'BAZA DANYCH'!$A:$A,$A431,'BAZA DANYCH'!$F:$F,STATYSTYKI!$B431)</f>
        <v>0</v>
      </c>
      <c r="AH431" s="85">
        <f>SUMIFS('BAZA DANYCH'!$AA:$AA,'BAZA DANYCH'!$T:$T,AH$406,'BAZA DANYCH'!$K:$K,$C431,'BAZA DANYCH'!$A:$A,$A431,'BAZA DANYCH'!$F:$F,STATYSTYKI!$B431)</f>
        <v>0</v>
      </c>
      <c r="AI431" s="85">
        <f>SUMIFS('BAZA DANYCH'!$AA:$AA,'BAZA DANYCH'!$T:$T,AI$406,'BAZA DANYCH'!$K:$K,$C431,'BAZA DANYCH'!$A:$A,$A431,'BAZA DANYCH'!$F:$F,STATYSTYKI!$B431)</f>
        <v>2</v>
      </c>
      <c r="AJ431" s="85">
        <f>SUMIFS('BAZA DANYCH'!$AA:$AA,'BAZA DANYCH'!$T:$T,AJ$406,'BAZA DANYCH'!$K:$K,$C431,'BAZA DANYCH'!$A:$A,$A431,'BAZA DANYCH'!$F:$F,STATYSTYKI!$B431)</f>
        <v>0</v>
      </c>
    </row>
    <row r="432" spans="1:36" x14ac:dyDescent="0.2">
      <c r="A432" s="87" t="str">
        <f t="shared" ref="A432:C432" si="58">A225</f>
        <v>Oleśnica</v>
      </c>
      <c r="B432" s="87" t="str">
        <f t="shared" si="58"/>
        <v>rk_06</v>
      </c>
      <c r="C432" s="87" t="str">
        <f t="shared" si="58"/>
        <v>Beskid Autobusy</v>
      </c>
      <c r="D432" s="129">
        <f t="shared" si="34"/>
        <v>234</v>
      </c>
      <c r="E432" s="85">
        <f>SUMIFS('BAZA DANYCH'!$AA:$AA,'BAZA DANYCH'!$T:$T,E$406,'BAZA DANYCH'!$K:$K,$C432,'BAZA DANYCH'!$A:$A,$A432,'BAZA DANYCH'!$F:$F,STATYSTYKI!$B432)</f>
        <v>50</v>
      </c>
      <c r="F432" s="85">
        <f>SUMIFS('BAZA DANYCH'!$AA:$AA,'BAZA DANYCH'!$T:$T,F$406,'BAZA DANYCH'!$K:$K,$C432,'BAZA DANYCH'!$A:$A,$A432,'BAZA DANYCH'!$F:$F,STATYSTYKI!$B432)</f>
        <v>0</v>
      </c>
      <c r="G432" s="85">
        <f>SUMIFS('BAZA DANYCH'!$AA:$AA,'BAZA DANYCH'!$T:$T,G$406,'BAZA DANYCH'!$K:$K,$C432,'BAZA DANYCH'!$A:$A,$A432,'BAZA DANYCH'!$F:$F,STATYSTYKI!$B432)</f>
        <v>0</v>
      </c>
      <c r="H432" s="85">
        <f>SUMIFS('BAZA DANYCH'!$AA:$AA,'BAZA DANYCH'!$T:$T,H$406,'BAZA DANYCH'!$K:$K,$C432,'BAZA DANYCH'!$A:$A,$A432,'BAZA DANYCH'!$F:$F,STATYSTYKI!$B432)</f>
        <v>0</v>
      </c>
      <c r="I432" s="85">
        <f>SUMIFS('BAZA DANYCH'!$AA:$AA,'BAZA DANYCH'!$T:$T,I$406,'BAZA DANYCH'!$K:$K,$C432,'BAZA DANYCH'!$A:$A,$A432,'BAZA DANYCH'!$F:$F,STATYSTYKI!$B432)</f>
        <v>0</v>
      </c>
      <c r="J432" s="85">
        <f>SUMIFS('BAZA DANYCH'!$AA:$AA,'BAZA DANYCH'!$T:$T,J$406,'BAZA DANYCH'!$K:$K,$C432,'BAZA DANYCH'!$A:$A,$A432,'BAZA DANYCH'!$F:$F,STATYSTYKI!$B432)</f>
        <v>0</v>
      </c>
      <c r="K432" s="85">
        <f>SUMIFS('BAZA DANYCH'!$AA:$AA,'BAZA DANYCH'!$T:$T,K$406,'BAZA DANYCH'!$K:$K,$C432,'BAZA DANYCH'!$A:$A,$A432,'BAZA DANYCH'!$F:$F,STATYSTYKI!$B432)</f>
        <v>0</v>
      </c>
      <c r="L432" s="85">
        <f>SUMIFS('BAZA DANYCH'!$AA:$AA,'BAZA DANYCH'!$T:$T,L$406,'BAZA DANYCH'!$K:$K,$C432,'BAZA DANYCH'!$A:$A,$A432,'BAZA DANYCH'!$F:$F,STATYSTYKI!$B432)</f>
        <v>0</v>
      </c>
      <c r="M432" s="85">
        <f>SUMIFS('BAZA DANYCH'!$AA:$AA,'BAZA DANYCH'!$T:$T,M$406,'BAZA DANYCH'!$K:$K,$C432,'BAZA DANYCH'!$A:$A,$A432,'BAZA DANYCH'!$F:$F,STATYSTYKI!$B432)</f>
        <v>0</v>
      </c>
      <c r="N432" s="85">
        <f>SUMIFS('BAZA DANYCH'!$AA:$AA,'BAZA DANYCH'!$T:$T,N$406,'BAZA DANYCH'!$K:$K,$C432,'BAZA DANYCH'!$A:$A,$A432,'BAZA DANYCH'!$F:$F,STATYSTYKI!$B432)</f>
        <v>0</v>
      </c>
      <c r="O432" s="85">
        <f>SUMIFS('BAZA DANYCH'!$AA:$AA,'BAZA DANYCH'!$T:$T,O$406,'BAZA DANYCH'!$K:$K,$C432,'BAZA DANYCH'!$A:$A,$A432,'BAZA DANYCH'!$F:$F,STATYSTYKI!$B432)</f>
        <v>50</v>
      </c>
      <c r="P432" s="85">
        <f>SUMIFS('BAZA DANYCH'!$AA:$AA,'BAZA DANYCH'!$T:$T,P$406,'BAZA DANYCH'!$K:$K,$C432,'BAZA DANYCH'!$A:$A,$A432,'BAZA DANYCH'!$F:$F,STATYSTYKI!$B432)</f>
        <v>0</v>
      </c>
      <c r="Q432" s="85">
        <f>SUMIFS('BAZA DANYCH'!$AA:$AA,'BAZA DANYCH'!$T:$T,Q$406,'BAZA DANYCH'!$K:$K,$C432,'BAZA DANYCH'!$A:$A,$A432,'BAZA DANYCH'!$F:$F,STATYSTYKI!$B432)</f>
        <v>28</v>
      </c>
      <c r="R432" s="85">
        <f>SUMIFS('BAZA DANYCH'!$AA:$AA,'BAZA DANYCH'!$T:$T,R$406,'BAZA DANYCH'!$K:$K,$C432,'BAZA DANYCH'!$A:$A,$A432,'BAZA DANYCH'!$F:$F,STATYSTYKI!$B432)</f>
        <v>0</v>
      </c>
      <c r="S432" s="85">
        <f>SUMIFS('BAZA DANYCH'!$AA:$AA,'BAZA DANYCH'!$T:$T,S$406,'BAZA DANYCH'!$K:$K,$C432,'BAZA DANYCH'!$A:$A,$A432,'BAZA DANYCH'!$F:$F,STATYSTYKI!$B432)</f>
        <v>0</v>
      </c>
      <c r="T432" s="85">
        <f>SUMIFS('BAZA DANYCH'!$AA:$AA,'BAZA DANYCH'!$T:$T,T$406,'BAZA DANYCH'!$K:$K,$C432,'BAZA DANYCH'!$A:$A,$A432,'BAZA DANYCH'!$F:$F,STATYSTYKI!$B432)</f>
        <v>0</v>
      </c>
      <c r="U432" s="85">
        <f>SUMIFS('BAZA DANYCH'!$AA:$AA,'BAZA DANYCH'!$T:$T,U$406,'BAZA DANYCH'!$K:$K,$C432,'BAZA DANYCH'!$A:$A,$A432,'BAZA DANYCH'!$F:$F,STATYSTYKI!$B432)</f>
        <v>0</v>
      </c>
      <c r="V432" s="85">
        <f>SUMIFS('BAZA DANYCH'!$AA:$AA,'BAZA DANYCH'!$T:$T,V$406,'BAZA DANYCH'!$K:$K,$C432,'BAZA DANYCH'!$A:$A,$A432,'BAZA DANYCH'!$F:$F,STATYSTYKI!$B432)</f>
        <v>0</v>
      </c>
      <c r="W432" s="85">
        <f>SUMIFS('BAZA DANYCH'!$AA:$AA,'BAZA DANYCH'!$T:$T,W$406,'BAZA DANYCH'!$K:$K,$C432,'BAZA DANYCH'!$A:$A,$A432,'BAZA DANYCH'!$F:$F,STATYSTYKI!$B432)</f>
        <v>0</v>
      </c>
      <c r="X432" s="85">
        <f>SUMIFS('BAZA DANYCH'!$AA:$AA,'BAZA DANYCH'!$T:$T,X$406,'BAZA DANYCH'!$K:$K,$C432,'BAZA DANYCH'!$A:$A,$A432,'BAZA DANYCH'!$F:$F,STATYSTYKI!$B432)</f>
        <v>0</v>
      </c>
      <c r="Y432" s="85">
        <f>SUMIFS('BAZA DANYCH'!$AA:$AA,'BAZA DANYCH'!$T:$T,Y$406,'BAZA DANYCH'!$K:$K,$C432,'BAZA DANYCH'!$A:$A,$A432,'BAZA DANYCH'!$F:$F,STATYSTYKI!$B432)</f>
        <v>0</v>
      </c>
      <c r="Z432" s="85">
        <f>SUMIFS('BAZA DANYCH'!$AA:$AA,'BAZA DANYCH'!$T:$T,Z$406,'BAZA DANYCH'!$K:$K,$C432,'BAZA DANYCH'!$A:$A,$A432,'BAZA DANYCH'!$F:$F,STATYSTYKI!$B432)</f>
        <v>0</v>
      </c>
      <c r="AA432" s="85">
        <f>SUMIFS('BAZA DANYCH'!$AA:$AA,'BAZA DANYCH'!$T:$T,AA$406,'BAZA DANYCH'!$K:$K,$C432,'BAZA DANYCH'!$A:$A,$A432,'BAZA DANYCH'!$F:$F,STATYSTYKI!$B432)</f>
        <v>0</v>
      </c>
      <c r="AB432" s="85">
        <f>SUMIFS('BAZA DANYCH'!$AA:$AA,'BAZA DANYCH'!$T:$T,AB$406,'BAZA DANYCH'!$K:$K,$C432,'BAZA DANYCH'!$A:$A,$A432,'BAZA DANYCH'!$F:$F,STATYSTYKI!$B432)</f>
        <v>0</v>
      </c>
      <c r="AC432" s="85">
        <f>SUMIFS('BAZA DANYCH'!$AA:$AA,'BAZA DANYCH'!$T:$T,AC$406,'BAZA DANYCH'!$K:$K,$C432,'BAZA DANYCH'!$A:$A,$A432,'BAZA DANYCH'!$F:$F,STATYSTYKI!$B432)</f>
        <v>50</v>
      </c>
      <c r="AD432" s="85">
        <f>SUMIFS('BAZA DANYCH'!$AA:$AA,'BAZA DANYCH'!$T:$T,AD$406,'BAZA DANYCH'!$K:$K,$C432,'BAZA DANYCH'!$A:$A,$A432,'BAZA DANYCH'!$F:$F,STATYSTYKI!$B432)</f>
        <v>0</v>
      </c>
      <c r="AE432" s="85">
        <f>SUMIFS('BAZA DANYCH'!$AA:$AA,'BAZA DANYCH'!$T:$T,AE$406,'BAZA DANYCH'!$K:$K,$C432,'BAZA DANYCH'!$A:$A,$A432,'BAZA DANYCH'!$F:$F,STATYSTYKI!$B432)</f>
        <v>0</v>
      </c>
      <c r="AF432" s="85">
        <f>SUMIFS('BAZA DANYCH'!$AA:$AA,'BAZA DANYCH'!$T:$T,AF$406,'BAZA DANYCH'!$K:$K,$C432,'BAZA DANYCH'!$A:$A,$A432,'BAZA DANYCH'!$F:$F,STATYSTYKI!$B432)</f>
        <v>0</v>
      </c>
      <c r="AG432" s="85">
        <f>SUMIFS('BAZA DANYCH'!$AA:$AA,'BAZA DANYCH'!$T:$T,AG$406,'BAZA DANYCH'!$K:$K,$C432,'BAZA DANYCH'!$A:$A,$A432,'BAZA DANYCH'!$F:$F,STATYSTYKI!$B432)</f>
        <v>6</v>
      </c>
      <c r="AH432" s="85">
        <f>SUMIFS('BAZA DANYCH'!$AA:$AA,'BAZA DANYCH'!$T:$T,AH$406,'BAZA DANYCH'!$K:$K,$C432,'BAZA DANYCH'!$A:$A,$A432,'BAZA DANYCH'!$F:$F,STATYSTYKI!$B432)</f>
        <v>0</v>
      </c>
      <c r="AI432" s="85">
        <f>SUMIFS('BAZA DANYCH'!$AA:$AA,'BAZA DANYCH'!$T:$T,AI$406,'BAZA DANYCH'!$K:$K,$C432,'BAZA DANYCH'!$A:$A,$A432,'BAZA DANYCH'!$F:$F,STATYSTYKI!$B432)</f>
        <v>50</v>
      </c>
      <c r="AJ432" s="85">
        <f>SUMIFS('BAZA DANYCH'!$AA:$AA,'BAZA DANYCH'!$T:$T,AJ$406,'BAZA DANYCH'!$K:$K,$C432,'BAZA DANYCH'!$A:$A,$A432,'BAZA DANYCH'!$F:$F,STATYSTYKI!$B432)</f>
        <v>0</v>
      </c>
    </row>
    <row r="433" spans="1:36" x14ac:dyDescent="0.2">
      <c r="A433" s="87" t="str">
        <f t="shared" ref="A433:C433" si="59">A226</f>
        <v>Oleśnica</v>
      </c>
      <c r="B433" s="87" t="str">
        <f t="shared" si="59"/>
        <v>rk_06</v>
      </c>
      <c r="C433" s="87" t="str">
        <f t="shared" si="59"/>
        <v>Beskid</v>
      </c>
      <c r="D433" s="129">
        <f t="shared" si="34"/>
        <v>496</v>
      </c>
      <c r="E433" s="85">
        <f>SUMIFS('BAZA DANYCH'!$AA:$AA,'BAZA DANYCH'!$T:$T,E$406,'BAZA DANYCH'!$K:$K,$C433,'BAZA DANYCH'!$A:$A,$A433,'BAZA DANYCH'!$F:$F,STATYSTYKI!$B433)</f>
        <v>28</v>
      </c>
      <c r="F433" s="85">
        <f>SUMIFS('BAZA DANYCH'!$AA:$AA,'BAZA DANYCH'!$T:$T,F$406,'BAZA DANYCH'!$K:$K,$C433,'BAZA DANYCH'!$A:$A,$A433,'BAZA DANYCH'!$F:$F,STATYSTYKI!$B433)</f>
        <v>0</v>
      </c>
      <c r="G433" s="85">
        <f>SUMIFS('BAZA DANYCH'!$AA:$AA,'BAZA DANYCH'!$T:$T,G$406,'BAZA DANYCH'!$K:$K,$C433,'BAZA DANYCH'!$A:$A,$A433,'BAZA DANYCH'!$F:$F,STATYSTYKI!$B433)</f>
        <v>50</v>
      </c>
      <c r="H433" s="85">
        <f>SUMIFS('BAZA DANYCH'!$AA:$AA,'BAZA DANYCH'!$T:$T,H$406,'BAZA DANYCH'!$K:$K,$C433,'BAZA DANYCH'!$A:$A,$A433,'BAZA DANYCH'!$F:$F,STATYSTYKI!$B433)</f>
        <v>50</v>
      </c>
      <c r="I433" s="85">
        <f>SUMIFS('BAZA DANYCH'!$AA:$AA,'BAZA DANYCH'!$T:$T,I$406,'BAZA DANYCH'!$K:$K,$C433,'BAZA DANYCH'!$A:$A,$A433,'BAZA DANYCH'!$F:$F,STATYSTYKI!$B433)</f>
        <v>0</v>
      </c>
      <c r="J433" s="85">
        <f>SUMIFS('BAZA DANYCH'!$AA:$AA,'BAZA DANYCH'!$T:$T,J$406,'BAZA DANYCH'!$K:$K,$C433,'BAZA DANYCH'!$A:$A,$A433,'BAZA DANYCH'!$F:$F,STATYSTYKI!$B433)</f>
        <v>0</v>
      </c>
      <c r="K433" s="85">
        <f>SUMIFS('BAZA DANYCH'!$AA:$AA,'BAZA DANYCH'!$T:$T,K$406,'BAZA DANYCH'!$K:$K,$C433,'BAZA DANYCH'!$A:$A,$A433,'BAZA DANYCH'!$F:$F,STATYSTYKI!$B433)</f>
        <v>28</v>
      </c>
      <c r="L433" s="85">
        <f>SUMIFS('BAZA DANYCH'!$AA:$AA,'BAZA DANYCH'!$T:$T,L$406,'BAZA DANYCH'!$K:$K,$C433,'BAZA DANYCH'!$A:$A,$A433,'BAZA DANYCH'!$F:$F,STATYSTYKI!$B433)</f>
        <v>0</v>
      </c>
      <c r="M433" s="85">
        <f>SUMIFS('BAZA DANYCH'!$AA:$AA,'BAZA DANYCH'!$T:$T,M$406,'BAZA DANYCH'!$K:$K,$C433,'BAZA DANYCH'!$A:$A,$A433,'BAZA DANYCH'!$F:$F,STATYSTYKI!$B433)</f>
        <v>0</v>
      </c>
      <c r="N433" s="85">
        <f>SUMIFS('BAZA DANYCH'!$AA:$AA,'BAZA DANYCH'!$T:$T,N$406,'BAZA DANYCH'!$K:$K,$C433,'BAZA DANYCH'!$A:$A,$A433,'BAZA DANYCH'!$F:$F,STATYSTYKI!$B433)</f>
        <v>50</v>
      </c>
      <c r="O433" s="85">
        <f>SUMIFS('BAZA DANYCH'!$AA:$AA,'BAZA DANYCH'!$T:$T,O$406,'BAZA DANYCH'!$K:$K,$C433,'BAZA DANYCH'!$A:$A,$A433,'BAZA DANYCH'!$F:$F,STATYSTYKI!$B433)</f>
        <v>50</v>
      </c>
      <c r="P433" s="85">
        <f>SUMIFS('BAZA DANYCH'!$AA:$AA,'BAZA DANYCH'!$T:$T,P$406,'BAZA DANYCH'!$K:$K,$C433,'BAZA DANYCH'!$A:$A,$A433,'BAZA DANYCH'!$F:$F,STATYSTYKI!$B433)</f>
        <v>0</v>
      </c>
      <c r="Q433" s="85">
        <f>SUMIFS('BAZA DANYCH'!$AA:$AA,'BAZA DANYCH'!$T:$T,Q$406,'BAZA DANYCH'!$K:$K,$C433,'BAZA DANYCH'!$A:$A,$A433,'BAZA DANYCH'!$F:$F,STATYSTYKI!$B433)</f>
        <v>0</v>
      </c>
      <c r="R433" s="85">
        <f>SUMIFS('BAZA DANYCH'!$AA:$AA,'BAZA DANYCH'!$T:$T,R$406,'BAZA DANYCH'!$K:$K,$C433,'BAZA DANYCH'!$A:$A,$A433,'BAZA DANYCH'!$F:$F,STATYSTYKI!$B433)</f>
        <v>0</v>
      </c>
      <c r="S433" s="85">
        <f>SUMIFS('BAZA DANYCH'!$AA:$AA,'BAZA DANYCH'!$T:$T,S$406,'BAZA DANYCH'!$K:$K,$C433,'BAZA DANYCH'!$A:$A,$A433,'BAZA DANYCH'!$F:$F,STATYSTYKI!$B433)</f>
        <v>0</v>
      </c>
      <c r="T433" s="85">
        <f>SUMIFS('BAZA DANYCH'!$AA:$AA,'BAZA DANYCH'!$T:$T,T$406,'BAZA DANYCH'!$K:$K,$C433,'BAZA DANYCH'!$A:$A,$A433,'BAZA DANYCH'!$F:$F,STATYSTYKI!$B433)</f>
        <v>0</v>
      </c>
      <c r="U433" s="85">
        <f>SUMIFS('BAZA DANYCH'!$AA:$AA,'BAZA DANYCH'!$T:$T,U$406,'BAZA DANYCH'!$K:$K,$C433,'BAZA DANYCH'!$A:$A,$A433,'BAZA DANYCH'!$F:$F,STATYSTYKI!$B433)</f>
        <v>50</v>
      </c>
      <c r="V433" s="85">
        <f>SUMIFS('BAZA DANYCH'!$AA:$AA,'BAZA DANYCH'!$T:$T,V$406,'BAZA DANYCH'!$K:$K,$C433,'BAZA DANYCH'!$A:$A,$A433,'BAZA DANYCH'!$F:$F,STATYSTYKI!$B433)</f>
        <v>0</v>
      </c>
      <c r="W433" s="85">
        <f>SUMIFS('BAZA DANYCH'!$AA:$AA,'BAZA DANYCH'!$T:$T,W$406,'BAZA DANYCH'!$K:$K,$C433,'BAZA DANYCH'!$A:$A,$A433,'BAZA DANYCH'!$F:$F,STATYSTYKI!$B433)</f>
        <v>0</v>
      </c>
      <c r="X433" s="85">
        <f>SUMIFS('BAZA DANYCH'!$AA:$AA,'BAZA DANYCH'!$T:$T,X$406,'BAZA DANYCH'!$K:$K,$C433,'BAZA DANYCH'!$A:$A,$A433,'BAZA DANYCH'!$F:$F,STATYSTYKI!$B433)</f>
        <v>0</v>
      </c>
      <c r="Y433" s="85">
        <f>SUMIFS('BAZA DANYCH'!$AA:$AA,'BAZA DANYCH'!$T:$T,Y$406,'BAZA DANYCH'!$K:$K,$C433,'BAZA DANYCH'!$A:$A,$A433,'BAZA DANYCH'!$F:$F,STATYSTYKI!$B433)</f>
        <v>56</v>
      </c>
      <c r="Z433" s="85">
        <f>SUMIFS('BAZA DANYCH'!$AA:$AA,'BAZA DANYCH'!$T:$T,Z$406,'BAZA DANYCH'!$K:$K,$C433,'BAZA DANYCH'!$A:$A,$A433,'BAZA DANYCH'!$F:$F,STATYSTYKI!$B433)</f>
        <v>0</v>
      </c>
      <c r="AA433" s="85">
        <f>SUMIFS('BAZA DANYCH'!$AA:$AA,'BAZA DANYCH'!$T:$T,AA$406,'BAZA DANYCH'!$K:$K,$C433,'BAZA DANYCH'!$A:$A,$A433,'BAZA DANYCH'!$F:$F,STATYSTYKI!$B433)</f>
        <v>0</v>
      </c>
      <c r="AB433" s="85">
        <f>SUMIFS('BAZA DANYCH'!$AA:$AA,'BAZA DANYCH'!$T:$T,AB$406,'BAZA DANYCH'!$K:$K,$C433,'BAZA DANYCH'!$A:$A,$A433,'BAZA DANYCH'!$F:$F,STATYSTYKI!$B433)</f>
        <v>28</v>
      </c>
      <c r="AC433" s="85">
        <f>SUMIFS('BAZA DANYCH'!$AA:$AA,'BAZA DANYCH'!$T:$T,AC$406,'BAZA DANYCH'!$K:$K,$C433,'BAZA DANYCH'!$A:$A,$A433,'BAZA DANYCH'!$F:$F,STATYSTYKI!$B433)</f>
        <v>0</v>
      </c>
      <c r="AD433" s="85">
        <f>SUMIFS('BAZA DANYCH'!$AA:$AA,'BAZA DANYCH'!$T:$T,AD$406,'BAZA DANYCH'!$K:$K,$C433,'BAZA DANYCH'!$A:$A,$A433,'BAZA DANYCH'!$F:$F,STATYSTYKI!$B433)</f>
        <v>28</v>
      </c>
      <c r="AE433" s="85">
        <f>SUMIFS('BAZA DANYCH'!$AA:$AA,'BAZA DANYCH'!$T:$T,AE$406,'BAZA DANYCH'!$K:$K,$C433,'BAZA DANYCH'!$A:$A,$A433,'BAZA DANYCH'!$F:$F,STATYSTYKI!$B433)</f>
        <v>28</v>
      </c>
      <c r="AF433" s="85">
        <f>SUMIFS('BAZA DANYCH'!$AA:$AA,'BAZA DANYCH'!$T:$T,AF$406,'BAZA DANYCH'!$K:$K,$C433,'BAZA DANYCH'!$A:$A,$A433,'BAZA DANYCH'!$F:$F,STATYSTYKI!$B433)</f>
        <v>0</v>
      </c>
      <c r="AG433" s="85">
        <f>SUMIFS('BAZA DANYCH'!$AA:$AA,'BAZA DANYCH'!$T:$T,AG$406,'BAZA DANYCH'!$K:$K,$C433,'BAZA DANYCH'!$A:$A,$A433,'BAZA DANYCH'!$F:$F,STATYSTYKI!$B433)</f>
        <v>0</v>
      </c>
      <c r="AH433" s="85">
        <f>SUMIFS('BAZA DANYCH'!$AA:$AA,'BAZA DANYCH'!$T:$T,AH$406,'BAZA DANYCH'!$K:$K,$C433,'BAZA DANYCH'!$A:$A,$A433,'BAZA DANYCH'!$F:$F,STATYSTYKI!$B433)</f>
        <v>0</v>
      </c>
      <c r="AI433" s="85">
        <f>SUMIFS('BAZA DANYCH'!$AA:$AA,'BAZA DANYCH'!$T:$T,AI$406,'BAZA DANYCH'!$K:$K,$C433,'BAZA DANYCH'!$A:$A,$A433,'BAZA DANYCH'!$F:$F,STATYSTYKI!$B433)</f>
        <v>50</v>
      </c>
      <c r="AJ433" s="85">
        <f>SUMIFS('BAZA DANYCH'!$AA:$AA,'BAZA DANYCH'!$T:$T,AJ$406,'BAZA DANYCH'!$K:$K,$C433,'BAZA DANYCH'!$A:$A,$A433,'BAZA DANYCH'!$F:$F,STATYSTYKI!$B433)</f>
        <v>0</v>
      </c>
    </row>
    <row r="434" spans="1:36" x14ac:dyDescent="0.2">
      <c r="A434" s="87" t="str">
        <f t="shared" ref="A434:C434" si="60">A227</f>
        <v>Oleśnica</v>
      </c>
      <c r="B434" s="87" t="str">
        <f t="shared" si="60"/>
        <v>rk_06</v>
      </c>
      <c r="C434" s="87" t="str">
        <f t="shared" si="60"/>
        <v>Kangurek</v>
      </c>
      <c r="D434" s="129">
        <f t="shared" si="34"/>
        <v>46</v>
      </c>
      <c r="E434" s="85">
        <f>SUMIFS('BAZA DANYCH'!$AA:$AA,'BAZA DANYCH'!$T:$T,E$406,'BAZA DANYCH'!$K:$K,$C434,'BAZA DANYCH'!$A:$A,$A434,'BAZA DANYCH'!$F:$F,STATYSTYKI!$B434)</f>
        <v>0</v>
      </c>
      <c r="F434" s="85">
        <f>SUMIFS('BAZA DANYCH'!$AA:$AA,'BAZA DANYCH'!$T:$T,F$406,'BAZA DANYCH'!$K:$K,$C434,'BAZA DANYCH'!$A:$A,$A434,'BAZA DANYCH'!$F:$F,STATYSTYKI!$B434)</f>
        <v>0</v>
      </c>
      <c r="G434" s="85">
        <f>SUMIFS('BAZA DANYCH'!$AA:$AA,'BAZA DANYCH'!$T:$T,G$406,'BAZA DANYCH'!$K:$K,$C434,'BAZA DANYCH'!$A:$A,$A434,'BAZA DANYCH'!$F:$F,STATYSTYKI!$B434)</f>
        <v>0</v>
      </c>
      <c r="H434" s="85">
        <f>SUMIFS('BAZA DANYCH'!$AA:$AA,'BAZA DANYCH'!$T:$T,H$406,'BAZA DANYCH'!$K:$K,$C434,'BAZA DANYCH'!$A:$A,$A434,'BAZA DANYCH'!$F:$F,STATYSTYKI!$B434)</f>
        <v>0</v>
      </c>
      <c r="I434" s="85">
        <f>SUMIFS('BAZA DANYCH'!$AA:$AA,'BAZA DANYCH'!$T:$T,I$406,'BAZA DANYCH'!$K:$K,$C434,'BAZA DANYCH'!$A:$A,$A434,'BAZA DANYCH'!$F:$F,STATYSTYKI!$B434)</f>
        <v>18</v>
      </c>
      <c r="J434" s="85">
        <f>SUMIFS('BAZA DANYCH'!$AA:$AA,'BAZA DANYCH'!$T:$T,J$406,'BAZA DANYCH'!$K:$K,$C434,'BAZA DANYCH'!$A:$A,$A434,'BAZA DANYCH'!$F:$F,STATYSTYKI!$B434)</f>
        <v>0</v>
      </c>
      <c r="K434" s="85">
        <f>SUMIFS('BAZA DANYCH'!$AA:$AA,'BAZA DANYCH'!$T:$T,K$406,'BAZA DANYCH'!$K:$K,$C434,'BAZA DANYCH'!$A:$A,$A434,'BAZA DANYCH'!$F:$F,STATYSTYKI!$B434)</f>
        <v>0</v>
      </c>
      <c r="L434" s="85">
        <f>SUMIFS('BAZA DANYCH'!$AA:$AA,'BAZA DANYCH'!$T:$T,L$406,'BAZA DANYCH'!$K:$K,$C434,'BAZA DANYCH'!$A:$A,$A434,'BAZA DANYCH'!$F:$F,STATYSTYKI!$B434)</f>
        <v>0</v>
      </c>
      <c r="M434" s="85">
        <f>SUMIFS('BAZA DANYCH'!$AA:$AA,'BAZA DANYCH'!$T:$T,M$406,'BAZA DANYCH'!$K:$K,$C434,'BAZA DANYCH'!$A:$A,$A434,'BAZA DANYCH'!$F:$F,STATYSTYKI!$B434)</f>
        <v>0</v>
      </c>
      <c r="N434" s="85">
        <f>SUMIFS('BAZA DANYCH'!$AA:$AA,'BAZA DANYCH'!$T:$T,N$406,'BAZA DANYCH'!$K:$K,$C434,'BAZA DANYCH'!$A:$A,$A434,'BAZA DANYCH'!$F:$F,STATYSTYKI!$B434)</f>
        <v>0</v>
      </c>
      <c r="O434" s="85">
        <f>SUMIFS('BAZA DANYCH'!$AA:$AA,'BAZA DANYCH'!$T:$T,O$406,'BAZA DANYCH'!$K:$K,$C434,'BAZA DANYCH'!$A:$A,$A434,'BAZA DANYCH'!$F:$F,STATYSTYKI!$B434)</f>
        <v>0</v>
      </c>
      <c r="P434" s="85">
        <f>SUMIFS('BAZA DANYCH'!$AA:$AA,'BAZA DANYCH'!$T:$T,P$406,'BAZA DANYCH'!$K:$K,$C434,'BAZA DANYCH'!$A:$A,$A434,'BAZA DANYCH'!$F:$F,STATYSTYKI!$B434)</f>
        <v>0</v>
      </c>
      <c r="Q434" s="85">
        <f>SUMIFS('BAZA DANYCH'!$AA:$AA,'BAZA DANYCH'!$T:$T,Q$406,'BAZA DANYCH'!$K:$K,$C434,'BAZA DANYCH'!$A:$A,$A434,'BAZA DANYCH'!$F:$F,STATYSTYKI!$B434)</f>
        <v>0</v>
      </c>
      <c r="R434" s="85">
        <f>SUMIFS('BAZA DANYCH'!$AA:$AA,'BAZA DANYCH'!$T:$T,R$406,'BAZA DANYCH'!$K:$K,$C434,'BAZA DANYCH'!$A:$A,$A434,'BAZA DANYCH'!$F:$F,STATYSTYKI!$B434)</f>
        <v>0</v>
      </c>
      <c r="S434" s="85">
        <f>SUMIFS('BAZA DANYCH'!$AA:$AA,'BAZA DANYCH'!$T:$T,S$406,'BAZA DANYCH'!$K:$K,$C434,'BAZA DANYCH'!$A:$A,$A434,'BAZA DANYCH'!$F:$F,STATYSTYKI!$B434)</f>
        <v>0</v>
      </c>
      <c r="T434" s="85">
        <f>SUMIFS('BAZA DANYCH'!$AA:$AA,'BAZA DANYCH'!$T:$T,T$406,'BAZA DANYCH'!$K:$K,$C434,'BAZA DANYCH'!$A:$A,$A434,'BAZA DANYCH'!$F:$F,STATYSTYKI!$B434)</f>
        <v>0</v>
      </c>
      <c r="U434" s="85">
        <f>SUMIFS('BAZA DANYCH'!$AA:$AA,'BAZA DANYCH'!$T:$T,U$406,'BAZA DANYCH'!$K:$K,$C434,'BAZA DANYCH'!$A:$A,$A434,'BAZA DANYCH'!$F:$F,STATYSTYKI!$B434)</f>
        <v>0</v>
      </c>
      <c r="V434" s="85">
        <f>SUMIFS('BAZA DANYCH'!$AA:$AA,'BAZA DANYCH'!$T:$T,V$406,'BAZA DANYCH'!$K:$K,$C434,'BAZA DANYCH'!$A:$A,$A434,'BAZA DANYCH'!$F:$F,STATYSTYKI!$B434)</f>
        <v>0</v>
      </c>
      <c r="W434" s="85">
        <f>SUMIFS('BAZA DANYCH'!$AA:$AA,'BAZA DANYCH'!$T:$T,W$406,'BAZA DANYCH'!$K:$K,$C434,'BAZA DANYCH'!$A:$A,$A434,'BAZA DANYCH'!$F:$F,STATYSTYKI!$B434)</f>
        <v>0</v>
      </c>
      <c r="X434" s="85">
        <f>SUMIFS('BAZA DANYCH'!$AA:$AA,'BAZA DANYCH'!$T:$T,X$406,'BAZA DANYCH'!$K:$K,$C434,'BAZA DANYCH'!$A:$A,$A434,'BAZA DANYCH'!$F:$F,STATYSTYKI!$B434)</f>
        <v>18</v>
      </c>
      <c r="Y434" s="85">
        <f>SUMIFS('BAZA DANYCH'!$AA:$AA,'BAZA DANYCH'!$T:$T,Y$406,'BAZA DANYCH'!$K:$K,$C434,'BAZA DANYCH'!$A:$A,$A434,'BAZA DANYCH'!$F:$F,STATYSTYKI!$B434)</f>
        <v>0</v>
      </c>
      <c r="Z434" s="85">
        <f>SUMIFS('BAZA DANYCH'!$AA:$AA,'BAZA DANYCH'!$T:$T,Z$406,'BAZA DANYCH'!$K:$K,$C434,'BAZA DANYCH'!$A:$A,$A434,'BAZA DANYCH'!$F:$F,STATYSTYKI!$B434)</f>
        <v>0</v>
      </c>
      <c r="AA434" s="85">
        <f>SUMIFS('BAZA DANYCH'!$AA:$AA,'BAZA DANYCH'!$T:$T,AA$406,'BAZA DANYCH'!$K:$K,$C434,'BAZA DANYCH'!$A:$A,$A434,'BAZA DANYCH'!$F:$F,STATYSTYKI!$B434)</f>
        <v>0</v>
      </c>
      <c r="AB434" s="85">
        <f>SUMIFS('BAZA DANYCH'!$AA:$AA,'BAZA DANYCH'!$T:$T,AB$406,'BAZA DANYCH'!$K:$K,$C434,'BAZA DANYCH'!$A:$A,$A434,'BAZA DANYCH'!$F:$F,STATYSTYKI!$B434)</f>
        <v>0</v>
      </c>
      <c r="AC434" s="85">
        <f>SUMIFS('BAZA DANYCH'!$AA:$AA,'BAZA DANYCH'!$T:$T,AC$406,'BAZA DANYCH'!$K:$K,$C434,'BAZA DANYCH'!$A:$A,$A434,'BAZA DANYCH'!$F:$F,STATYSTYKI!$B434)</f>
        <v>0</v>
      </c>
      <c r="AD434" s="85">
        <f>SUMIFS('BAZA DANYCH'!$AA:$AA,'BAZA DANYCH'!$T:$T,AD$406,'BAZA DANYCH'!$K:$K,$C434,'BAZA DANYCH'!$A:$A,$A434,'BAZA DANYCH'!$F:$F,STATYSTYKI!$B434)</f>
        <v>0</v>
      </c>
      <c r="AE434" s="85">
        <f>SUMIFS('BAZA DANYCH'!$AA:$AA,'BAZA DANYCH'!$T:$T,AE$406,'BAZA DANYCH'!$K:$K,$C434,'BAZA DANYCH'!$A:$A,$A434,'BAZA DANYCH'!$F:$F,STATYSTYKI!$B434)</f>
        <v>0</v>
      </c>
      <c r="AF434" s="85">
        <f>SUMIFS('BAZA DANYCH'!$AA:$AA,'BAZA DANYCH'!$T:$T,AF$406,'BAZA DANYCH'!$K:$K,$C434,'BAZA DANYCH'!$A:$A,$A434,'BAZA DANYCH'!$F:$F,STATYSTYKI!$B434)</f>
        <v>0</v>
      </c>
      <c r="AG434" s="85">
        <f>SUMIFS('BAZA DANYCH'!$AA:$AA,'BAZA DANYCH'!$T:$T,AG$406,'BAZA DANYCH'!$K:$K,$C434,'BAZA DANYCH'!$A:$A,$A434,'BAZA DANYCH'!$F:$F,STATYSTYKI!$B434)</f>
        <v>0</v>
      </c>
      <c r="AH434" s="85">
        <f>SUMIFS('BAZA DANYCH'!$AA:$AA,'BAZA DANYCH'!$T:$T,AH$406,'BAZA DANYCH'!$K:$K,$C434,'BAZA DANYCH'!$A:$A,$A434,'BAZA DANYCH'!$F:$F,STATYSTYKI!$B434)</f>
        <v>0</v>
      </c>
      <c r="AI434" s="85">
        <f>SUMIFS('BAZA DANYCH'!$AA:$AA,'BAZA DANYCH'!$T:$T,AI$406,'BAZA DANYCH'!$K:$K,$C434,'BAZA DANYCH'!$A:$A,$A434,'BAZA DANYCH'!$F:$F,STATYSTYKI!$B434)</f>
        <v>10</v>
      </c>
      <c r="AJ434" s="85">
        <f>SUMIFS('BAZA DANYCH'!$AA:$AA,'BAZA DANYCH'!$T:$T,AJ$406,'BAZA DANYCH'!$K:$K,$C434,'BAZA DANYCH'!$A:$A,$A434,'BAZA DANYCH'!$F:$F,STATYSTYKI!$B434)</f>
        <v>0</v>
      </c>
    </row>
    <row r="435" spans="1:36" x14ac:dyDescent="0.2">
      <c r="A435" s="87" t="str">
        <f t="shared" ref="A435:C435" si="61">A228</f>
        <v>Oleśnica</v>
      </c>
      <c r="B435" s="87" t="str">
        <f t="shared" si="61"/>
        <v>rk_06</v>
      </c>
      <c r="C435" s="87" t="str">
        <f t="shared" si="61"/>
        <v>PKS Ostrów Wielkopolski</v>
      </c>
      <c r="D435" s="129">
        <f t="shared" si="34"/>
        <v>118</v>
      </c>
      <c r="E435" s="85">
        <f>SUMIFS('BAZA DANYCH'!$AA:$AA,'BAZA DANYCH'!$T:$T,E$406,'BAZA DANYCH'!$K:$K,$C435,'BAZA DANYCH'!$A:$A,$A435,'BAZA DANYCH'!$F:$F,STATYSTYKI!$B435)</f>
        <v>0</v>
      </c>
      <c r="F435" s="85">
        <f>SUMIFS('BAZA DANYCH'!$AA:$AA,'BAZA DANYCH'!$T:$T,F$406,'BAZA DANYCH'!$K:$K,$C435,'BAZA DANYCH'!$A:$A,$A435,'BAZA DANYCH'!$F:$F,STATYSTYKI!$B435)</f>
        <v>0</v>
      </c>
      <c r="G435" s="85">
        <f>SUMIFS('BAZA DANYCH'!$AA:$AA,'BAZA DANYCH'!$T:$T,G$406,'BAZA DANYCH'!$K:$K,$C435,'BAZA DANYCH'!$A:$A,$A435,'BAZA DANYCH'!$F:$F,STATYSTYKI!$B435)</f>
        <v>0</v>
      </c>
      <c r="H435" s="85">
        <f>SUMIFS('BAZA DANYCH'!$AA:$AA,'BAZA DANYCH'!$T:$T,H$406,'BAZA DANYCH'!$K:$K,$C435,'BAZA DANYCH'!$A:$A,$A435,'BAZA DANYCH'!$F:$F,STATYSTYKI!$B435)</f>
        <v>0</v>
      </c>
      <c r="I435" s="85">
        <f>SUMIFS('BAZA DANYCH'!$AA:$AA,'BAZA DANYCH'!$T:$T,I$406,'BAZA DANYCH'!$K:$K,$C435,'BAZA DANYCH'!$A:$A,$A435,'BAZA DANYCH'!$F:$F,STATYSTYKI!$B435)</f>
        <v>6</v>
      </c>
      <c r="J435" s="85">
        <f>SUMIFS('BAZA DANYCH'!$AA:$AA,'BAZA DANYCH'!$T:$T,J$406,'BAZA DANYCH'!$K:$K,$C435,'BAZA DANYCH'!$A:$A,$A435,'BAZA DANYCH'!$F:$F,STATYSTYKI!$B435)</f>
        <v>28</v>
      </c>
      <c r="K435" s="85">
        <f>SUMIFS('BAZA DANYCH'!$AA:$AA,'BAZA DANYCH'!$T:$T,K$406,'BAZA DANYCH'!$K:$K,$C435,'BAZA DANYCH'!$A:$A,$A435,'BAZA DANYCH'!$F:$F,STATYSTYKI!$B435)</f>
        <v>0</v>
      </c>
      <c r="L435" s="85">
        <f>SUMIFS('BAZA DANYCH'!$AA:$AA,'BAZA DANYCH'!$T:$T,L$406,'BAZA DANYCH'!$K:$K,$C435,'BAZA DANYCH'!$A:$A,$A435,'BAZA DANYCH'!$F:$F,STATYSTYKI!$B435)</f>
        <v>0</v>
      </c>
      <c r="M435" s="85">
        <f>SUMIFS('BAZA DANYCH'!$AA:$AA,'BAZA DANYCH'!$T:$T,M$406,'BAZA DANYCH'!$K:$K,$C435,'BAZA DANYCH'!$A:$A,$A435,'BAZA DANYCH'!$F:$F,STATYSTYKI!$B435)</f>
        <v>0</v>
      </c>
      <c r="N435" s="85">
        <f>SUMIFS('BAZA DANYCH'!$AA:$AA,'BAZA DANYCH'!$T:$T,N$406,'BAZA DANYCH'!$K:$K,$C435,'BAZA DANYCH'!$A:$A,$A435,'BAZA DANYCH'!$F:$F,STATYSTYKI!$B435)</f>
        <v>0</v>
      </c>
      <c r="O435" s="85">
        <f>SUMIFS('BAZA DANYCH'!$AA:$AA,'BAZA DANYCH'!$T:$T,O$406,'BAZA DANYCH'!$K:$K,$C435,'BAZA DANYCH'!$A:$A,$A435,'BAZA DANYCH'!$F:$F,STATYSTYKI!$B435)</f>
        <v>0</v>
      </c>
      <c r="P435" s="85">
        <f>SUMIFS('BAZA DANYCH'!$AA:$AA,'BAZA DANYCH'!$T:$T,P$406,'BAZA DANYCH'!$K:$K,$C435,'BAZA DANYCH'!$A:$A,$A435,'BAZA DANYCH'!$F:$F,STATYSTYKI!$B435)</f>
        <v>0</v>
      </c>
      <c r="Q435" s="85">
        <f>SUMIFS('BAZA DANYCH'!$AA:$AA,'BAZA DANYCH'!$T:$T,Q$406,'BAZA DANYCH'!$K:$K,$C435,'BAZA DANYCH'!$A:$A,$A435,'BAZA DANYCH'!$F:$F,STATYSTYKI!$B435)</f>
        <v>0</v>
      </c>
      <c r="R435" s="85">
        <f>SUMIFS('BAZA DANYCH'!$AA:$AA,'BAZA DANYCH'!$T:$T,R$406,'BAZA DANYCH'!$K:$K,$C435,'BAZA DANYCH'!$A:$A,$A435,'BAZA DANYCH'!$F:$F,STATYSTYKI!$B435)</f>
        <v>0</v>
      </c>
      <c r="S435" s="85">
        <f>SUMIFS('BAZA DANYCH'!$AA:$AA,'BAZA DANYCH'!$T:$T,S$406,'BAZA DANYCH'!$K:$K,$C435,'BAZA DANYCH'!$A:$A,$A435,'BAZA DANYCH'!$F:$F,STATYSTYKI!$B435)</f>
        <v>0</v>
      </c>
      <c r="T435" s="85">
        <f>SUMIFS('BAZA DANYCH'!$AA:$AA,'BAZA DANYCH'!$T:$T,T$406,'BAZA DANYCH'!$K:$K,$C435,'BAZA DANYCH'!$A:$A,$A435,'BAZA DANYCH'!$F:$F,STATYSTYKI!$B435)</f>
        <v>0</v>
      </c>
      <c r="U435" s="85">
        <f>SUMIFS('BAZA DANYCH'!$AA:$AA,'BAZA DANYCH'!$T:$T,U$406,'BAZA DANYCH'!$K:$K,$C435,'BAZA DANYCH'!$A:$A,$A435,'BAZA DANYCH'!$F:$F,STATYSTYKI!$B435)</f>
        <v>56</v>
      </c>
      <c r="V435" s="85">
        <f>SUMIFS('BAZA DANYCH'!$AA:$AA,'BAZA DANYCH'!$T:$T,V$406,'BAZA DANYCH'!$K:$K,$C435,'BAZA DANYCH'!$A:$A,$A435,'BAZA DANYCH'!$F:$F,STATYSTYKI!$B435)</f>
        <v>0</v>
      </c>
      <c r="W435" s="85">
        <f>SUMIFS('BAZA DANYCH'!$AA:$AA,'BAZA DANYCH'!$T:$T,W$406,'BAZA DANYCH'!$K:$K,$C435,'BAZA DANYCH'!$A:$A,$A435,'BAZA DANYCH'!$F:$F,STATYSTYKI!$B435)</f>
        <v>0</v>
      </c>
      <c r="X435" s="85">
        <f>SUMIFS('BAZA DANYCH'!$AA:$AA,'BAZA DANYCH'!$T:$T,X$406,'BAZA DANYCH'!$K:$K,$C435,'BAZA DANYCH'!$A:$A,$A435,'BAZA DANYCH'!$F:$F,STATYSTYKI!$B435)</f>
        <v>0</v>
      </c>
      <c r="Y435" s="85">
        <f>SUMIFS('BAZA DANYCH'!$AA:$AA,'BAZA DANYCH'!$T:$T,Y$406,'BAZA DANYCH'!$K:$K,$C435,'BAZA DANYCH'!$A:$A,$A435,'BAZA DANYCH'!$F:$F,STATYSTYKI!$B435)</f>
        <v>28</v>
      </c>
      <c r="Z435" s="85">
        <f>SUMIFS('BAZA DANYCH'!$AA:$AA,'BAZA DANYCH'!$T:$T,Z$406,'BAZA DANYCH'!$K:$K,$C435,'BAZA DANYCH'!$A:$A,$A435,'BAZA DANYCH'!$F:$F,STATYSTYKI!$B435)</f>
        <v>0</v>
      </c>
      <c r="AA435" s="85">
        <f>SUMIFS('BAZA DANYCH'!$AA:$AA,'BAZA DANYCH'!$T:$T,AA$406,'BAZA DANYCH'!$K:$K,$C435,'BAZA DANYCH'!$A:$A,$A435,'BAZA DANYCH'!$F:$F,STATYSTYKI!$B435)</f>
        <v>0</v>
      </c>
      <c r="AB435" s="85">
        <f>SUMIFS('BAZA DANYCH'!$AA:$AA,'BAZA DANYCH'!$T:$T,AB$406,'BAZA DANYCH'!$K:$K,$C435,'BAZA DANYCH'!$A:$A,$A435,'BAZA DANYCH'!$F:$F,STATYSTYKI!$B435)</f>
        <v>0</v>
      </c>
      <c r="AC435" s="85">
        <f>SUMIFS('BAZA DANYCH'!$AA:$AA,'BAZA DANYCH'!$T:$T,AC$406,'BAZA DANYCH'!$K:$K,$C435,'BAZA DANYCH'!$A:$A,$A435,'BAZA DANYCH'!$F:$F,STATYSTYKI!$B435)</f>
        <v>0</v>
      </c>
      <c r="AD435" s="85">
        <f>SUMIFS('BAZA DANYCH'!$AA:$AA,'BAZA DANYCH'!$T:$T,AD$406,'BAZA DANYCH'!$K:$K,$C435,'BAZA DANYCH'!$A:$A,$A435,'BAZA DANYCH'!$F:$F,STATYSTYKI!$B435)</f>
        <v>0</v>
      </c>
      <c r="AE435" s="85">
        <f>SUMIFS('BAZA DANYCH'!$AA:$AA,'BAZA DANYCH'!$T:$T,AE$406,'BAZA DANYCH'!$K:$K,$C435,'BAZA DANYCH'!$A:$A,$A435,'BAZA DANYCH'!$F:$F,STATYSTYKI!$B435)</f>
        <v>0</v>
      </c>
      <c r="AF435" s="85">
        <f>SUMIFS('BAZA DANYCH'!$AA:$AA,'BAZA DANYCH'!$T:$T,AF$406,'BAZA DANYCH'!$K:$K,$C435,'BAZA DANYCH'!$A:$A,$A435,'BAZA DANYCH'!$F:$F,STATYSTYKI!$B435)</f>
        <v>0</v>
      </c>
      <c r="AG435" s="85">
        <f>SUMIFS('BAZA DANYCH'!$AA:$AA,'BAZA DANYCH'!$T:$T,AG$406,'BAZA DANYCH'!$K:$K,$C435,'BAZA DANYCH'!$A:$A,$A435,'BAZA DANYCH'!$F:$F,STATYSTYKI!$B435)</f>
        <v>0</v>
      </c>
      <c r="AH435" s="85">
        <f>SUMIFS('BAZA DANYCH'!$AA:$AA,'BAZA DANYCH'!$T:$T,AH$406,'BAZA DANYCH'!$K:$K,$C435,'BAZA DANYCH'!$A:$A,$A435,'BAZA DANYCH'!$F:$F,STATYSTYKI!$B435)</f>
        <v>0</v>
      </c>
      <c r="AI435" s="85">
        <f>SUMIFS('BAZA DANYCH'!$AA:$AA,'BAZA DANYCH'!$T:$T,AI$406,'BAZA DANYCH'!$K:$K,$C435,'BAZA DANYCH'!$A:$A,$A435,'BAZA DANYCH'!$F:$F,STATYSTYKI!$B435)</f>
        <v>0</v>
      </c>
      <c r="AJ435" s="85">
        <f>SUMIFS('BAZA DANYCH'!$AA:$AA,'BAZA DANYCH'!$T:$T,AJ$406,'BAZA DANYCH'!$K:$K,$C435,'BAZA DANYCH'!$A:$A,$A435,'BAZA DANYCH'!$F:$F,STATYSTYKI!$B435)</f>
        <v>0</v>
      </c>
    </row>
    <row r="436" spans="1:36" x14ac:dyDescent="0.2">
      <c r="A436" s="87" t="str">
        <f t="shared" ref="A436:C436" si="62">A229</f>
        <v>Oleśnica</v>
      </c>
      <c r="B436" s="87" t="str">
        <f t="shared" si="62"/>
        <v>rk_06</v>
      </c>
      <c r="C436" s="87" t="str">
        <f t="shared" si="62"/>
        <v>Sindbad</v>
      </c>
      <c r="D436" s="129">
        <f t="shared" si="34"/>
        <v>31</v>
      </c>
      <c r="E436" s="85">
        <f>SUMIFS('BAZA DANYCH'!$AA:$AA,'BAZA DANYCH'!$T:$T,E$406,'BAZA DANYCH'!$K:$K,$C436,'BAZA DANYCH'!$A:$A,$A436,'BAZA DANYCH'!$F:$F,STATYSTYKI!$B436)</f>
        <v>0</v>
      </c>
      <c r="F436" s="85">
        <f>SUMIFS('BAZA DANYCH'!$AA:$AA,'BAZA DANYCH'!$T:$T,F$406,'BAZA DANYCH'!$K:$K,$C436,'BAZA DANYCH'!$A:$A,$A436,'BAZA DANYCH'!$F:$F,STATYSTYKI!$B436)</f>
        <v>0</v>
      </c>
      <c r="G436" s="85">
        <f>SUMIFS('BAZA DANYCH'!$AA:$AA,'BAZA DANYCH'!$T:$T,G$406,'BAZA DANYCH'!$K:$K,$C436,'BAZA DANYCH'!$A:$A,$A436,'BAZA DANYCH'!$F:$F,STATYSTYKI!$B436)</f>
        <v>0</v>
      </c>
      <c r="H436" s="85">
        <f>SUMIFS('BAZA DANYCH'!$AA:$AA,'BAZA DANYCH'!$T:$T,H$406,'BAZA DANYCH'!$K:$K,$C436,'BAZA DANYCH'!$A:$A,$A436,'BAZA DANYCH'!$F:$F,STATYSTYKI!$B436)</f>
        <v>0</v>
      </c>
      <c r="I436" s="85">
        <f>SUMIFS('BAZA DANYCH'!$AA:$AA,'BAZA DANYCH'!$T:$T,I$406,'BAZA DANYCH'!$K:$K,$C436,'BAZA DANYCH'!$A:$A,$A436,'BAZA DANYCH'!$F:$F,STATYSTYKI!$B436)</f>
        <v>0</v>
      </c>
      <c r="J436" s="85">
        <f>SUMIFS('BAZA DANYCH'!$AA:$AA,'BAZA DANYCH'!$T:$T,J$406,'BAZA DANYCH'!$K:$K,$C436,'BAZA DANYCH'!$A:$A,$A436,'BAZA DANYCH'!$F:$F,STATYSTYKI!$B436)</f>
        <v>0</v>
      </c>
      <c r="K436" s="85">
        <f>SUMIFS('BAZA DANYCH'!$AA:$AA,'BAZA DANYCH'!$T:$T,K$406,'BAZA DANYCH'!$K:$K,$C436,'BAZA DANYCH'!$A:$A,$A436,'BAZA DANYCH'!$F:$F,STATYSTYKI!$B436)</f>
        <v>0</v>
      </c>
      <c r="L436" s="85">
        <f>SUMIFS('BAZA DANYCH'!$AA:$AA,'BAZA DANYCH'!$T:$T,L$406,'BAZA DANYCH'!$K:$K,$C436,'BAZA DANYCH'!$A:$A,$A436,'BAZA DANYCH'!$F:$F,STATYSTYKI!$B436)</f>
        <v>31</v>
      </c>
      <c r="M436" s="85">
        <f>SUMIFS('BAZA DANYCH'!$AA:$AA,'BAZA DANYCH'!$T:$T,M$406,'BAZA DANYCH'!$K:$K,$C436,'BAZA DANYCH'!$A:$A,$A436,'BAZA DANYCH'!$F:$F,STATYSTYKI!$B436)</f>
        <v>0</v>
      </c>
      <c r="N436" s="85">
        <f>SUMIFS('BAZA DANYCH'!$AA:$AA,'BAZA DANYCH'!$T:$T,N$406,'BAZA DANYCH'!$K:$K,$C436,'BAZA DANYCH'!$A:$A,$A436,'BAZA DANYCH'!$F:$F,STATYSTYKI!$B436)</f>
        <v>0</v>
      </c>
      <c r="O436" s="85">
        <f>SUMIFS('BAZA DANYCH'!$AA:$AA,'BAZA DANYCH'!$T:$T,O$406,'BAZA DANYCH'!$K:$K,$C436,'BAZA DANYCH'!$A:$A,$A436,'BAZA DANYCH'!$F:$F,STATYSTYKI!$B436)</f>
        <v>0</v>
      </c>
      <c r="P436" s="85">
        <f>SUMIFS('BAZA DANYCH'!$AA:$AA,'BAZA DANYCH'!$T:$T,P$406,'BAZA DANYCH'!$K:$K,$C436,'BAZA DANYCH'!$A:$A,$A436,'BAZA DANYCH'!$F:$F,STATYSTYKI!$B436)</f>
        <v>0</v>
      </c>
      <c r="Q436" s="85">
        <f>SUMIFS('BAZA DANYCH'!$AA:$AA,'BAZA DANYCH'!$T:$T,Q$406,'BAZA DANYCH'!$K:$K,$C436,'BAZA DANYCH'!$A:$A,$A436,'BAZA DANYCH'!$F:$F,STATYSTYKI!$B436)</f>
        <v>0</v>
      </c>
      <c r="R436" s="85">
        <f>SUMIFS('BAZA DANYCH'!$AA:$AA,'BAZA DANYCH'!$T:$T,R$406,'BAZA DANYCH'!$K:$K,$C436,'BAZA DANYCH'!$A:$A,$A436,'BAZA DANYCH'!$F:$F,STATYSTYKI!$B436)</f>
        <v>0</v>
      </c>
      <c r="S436" s="85">
        <f>SUMIFS('BAZA DANYCH'!$AA:$AA,'BAZA DANYCH'!$T:$T,S$406,'BAZA DANYCH'!$K:$K,$C436,'BAZA DANYCH'!$A:$A,$A436,'BAZA DANYCH'!$F:$F,STATYSTYKI!$B436)</f>
        <v>0</v>
      </c>
      <c r="T436" s="85">
        <f>SUMIFS('BAZA DANYCH'!$AA:$AA,'BAZA DANYCH'!$T:$T,T$406,'BAZA DANYCH'!$K:$K,$C436,'BAZA DANYCH'!$A:$A,$A436,'BAZA DANYCH'!$F:$F,STATYSTYKI!$B436)</f>
        <v>0</v>
      </c>
      <c r="U436" s="85">
        <f>SUMIFS('BAZA DANYCH'!$AA:$AA,'BAZA DANYCH'!$T:$T,U$406,'BAZA DANYCH'!$K:$K,$C436,'BAZA DANYCH'!$A:$A,$A436,'BAZA DANYCH'!$F:$F,STATYSTYKI!$B436)</f>
        <v>0</v>
      </c>
      <c r="V436" s="85">
        <f>SUMIFS('BAZA DANYCH'!$AA:$AA,'BAZA DANYCH'!$T:$T,V$406,'BAZA DANYCH'!$K:$K,$C436,'BAZA DANYCH'!$A:$A,$A436,'BAZA DANYCH'!$F:$F,STATYSTYKI!$B436)</f>
        <v>0</v>
      </c>
      <c r="W436" s="85">
        <f>SUMIFS('BAZA DANYCH'!$AA:$AA,'BAZA DANYCH'!$T:$T,W$406,'BAZA DANYCH'!$K:$K,$C436,'BAZA DANYCH'!$A:$A,$A436,'BAZA DANYCH'!$F:$F,STATYSTYKI!$B436)</f>
        <v>0</v>
      </c>
      <c r="X436" s="85">
        <f>SUMIFS('BAZA DANYCH'!$AA:$AA,'BAZA DANYCH'!$T:$T,X$406,'BAZA DANYCH'!$K:$K,$C436,'BAZA DANYCH'!$A:$A,$A436,'BAZA DANYCH'!$F:$F,STATYSTYKI!$B436)</f>
        <v>0</v>
      </c>
      <c r="Y436" s="85">
        <f>SUMIFS('BAZA DANYCH'!$AA:$AA,'BAZA DANYCH'!$T:$T,Y$406,'BAZA DANYCH'!$K:$K,$C436,'BAZA DANYCH'!$A:$A,$A436,'BAZA DANYCH'!$F:$F,STATYSTYKI!$B436)</f>
        <v>0</v>
      </c>
      <c r="Z436" s="85">
        <f>SUMIFS('BAZA DANYCH'!$AA:$AA,'BAZA DANYCH'!$T:$T,Z$406,'BAZA DANYCH'!$K:$K,$C436,'BAZA DANYCH'!$A:$A,$A436,'BAZA DANYCH'!$F:$F,STATYSTYKI!$B436)</f>
        <v>0</v>
      </c>
      <c r="AA436" s="85">
        <f>SUMIFS('BAZA DANYCH'!$AA:$AA,'BAZA DANYCH'!$T:$T,AA$406,'BAZA DANYCH'!$K:$K,$C436,'BAZA DANYCH'!$A:$A,$A436,'BAZA DANYCH'!$F:$F,STATYSTYKI!$B436)</f>
        <v>0</v>
      </c>
      <c r="AB436" s="85">
        <f>SUMIFS('BAZA DANYCH'!$AA:$AA,'BAZA DANYCH'!$T:$T,AB$406,'BAZA DANYCH'!$K:$K,$C436,'BAZA DANYCH'!$A:$A,$A436,'BAZA DANYCH'!$F:$F,STATYSTYKI!$B436)</f>
        <v>0</v>
      </c>
      <c r="AC436" s="85">
        <f>SUMIFS('BAZA DANYCH'!$AA:$AA,'BAZA DANYCH'!$T:$T,AC$406,'BAZA DANYCH'!$K:$K,$C436,'BAZA DANYCH'!$A:$A,$A436,'BAZA DANYCH'!$F:$F,STATYSTYKI!$B436)</f>
        <v>0</v>
      </c>
      <c r="AD436" s="85">
        <f>SUMIFS('BAZA DANYCH'!$AA:$AA,'BAZA DANYCH'!$T:$T,AD$406,'BAZA DANYCH'!$K:$K,$C436,'BAZA DANYCH'!$A:$A,$A436,'BAZA DANYCH'!$F:$F,STATYSTYKI!$B436)</f>
        <v>0</v>
      </c>
      <c r="AE436" s="85">
        <f>SUMIFS('BAZA DANYCH'!$AA:$AA,'BAZA DANYCH'!$T:$T,AE$406,'BAZA DANYCH'!$K:$K,$C436,'BAZA DANYCH'!$A:$A,$A436,'BAZA DANYCH'!$F:$F,STATYSTYKI!$B436)</f>
        <v>0</v>
      </c>
      <c r="AF436" s="85">
        <f>SUMIFS('BAZA DANYCH'!$AA:$AA,'BAZA DANYCH'!$T:$T,AF$406,'BAZA DANYCH'!$K:$K,$C436,'BAZA DANYCH'!$A:$A,$A436,'BAZA DANYCH'!$F:$F,STATYSTYKI!$B436)</f>
        <v>0</v>
      </c>
      <c r="AG436" s="85">
        <f>SUMIFS('BAZA DANYCH'!$AA:$AA,'BAZA DANYCH'!$T:$T,AG$406,'BAZA DANYCH'!$K:$K,$C436,'BAZA DANYCH'!$A:$A,$A436,'BAZA DANYCH'!$F:$F,STATYSTYKI!$B436)</f>
        <v>0</v>
      </c>
      <c r="AH436" s="85">
        <f>SUMIFS('BAZA DANYCH'!$AA:$AA,'BAZA DANYCH'!$T:$T,AH$406,'BAZA DANYCH'!$K:$K,$C436,'BAZA DANYCH'!$A:$A,$A436,'BAZA DANYCH'!$F:$F,STATYSTYKI!$B436)</f>
        <v>0</v>
      </c>
      <c r="AI436" s="85">
        <f>SUMIFS('BAZA DANYCH'!$AA:$AA,'BAZA DANYCH'!$T:$T,AI$406,'BAZA DANYCH'!$K:$K,$C436,'BAZA DANYCH'!$A:$A,$A436,'BAZA DANYCH'!$F:$F,STATYSTYKI!$B436)</f>
        <v>0</v>
      </c>
      <c r="AJ436" s="85">
        <f>SUMIFS('BAZA DANYCH'!$AA:$AA,'BAZA DANYCH'!$T:$T,AJ$406,'BAZA DANYCH'!$K:$K,$C436,'BAZA DANYCH'!$A:$A,$A436,'BAZA DANYCH'!$F:$F,STATYSTYKI!$B436)</f>
        <v>0</v>
      </c>
    </row>
    <row r="437" spans="1:36" x14ac:dyDescent="0.2">
      <c r="A437" s="87" t="str">
        <f t="shared" ref="A437:C437" si="63">A230</f>
        <v>Oleśnica</v>
      </c>
      <c r="B437" s="87" t="str">
        <f t="shared" si="63"/>
        <v>rk_06</v>
      </c>
      <c r="C437" s="87" t="str">
        <f t="shared" si="63"/>
        <v>PKS Wieluń</v>
      </c>
      <c r="D437" s="129">
        <f t="shared" si="34"/>
        <v>44</v>
      </c>
      <c r="E437" s="85">
        <f>SUMIFS('BAZA DANYCH'!$AA:$AA,'BAZA DANYCH'!$T:$T,E$406,'BAZA DANYCH'!$K:$K,$C437,'BAZA DANYCH'!$A:$A,$A437,'BAZA DANYCH'!$F:$F,STATYSTYKI!$B437)</f>
        <v>0</v>
      </c>
      <c r="F437" s="85">
        <f>SUMIFS('BAZA DANYCH'!$AA:$AA,'BAZA DANYCH'!$T:$T,F$406,'BAZA DANYCH'!$K:$K,$C437,'BAZA DANYCH'!$A:$A,$A437,'BAZA DANYCH'!$F:$F,STATYSTYKI!$B437)</f>
        <v>0</v>
      </c>
      <c r="G437" s="85">
        <f>SUMIFS('BAZA DANYCH'!$AA:$AA,'BAZA DANYCH'!$T:$T,G$406,'BAZA DANYCH'!$K:$K,$C437,'BAZA DANYCH'!$A:$A,$A437,'BAZA DANYCH'!$F:$F,STATYSTYKI!$B437)</f>
        <v>0</v>
      </c>
      <c r="H437" s="85">
        <f>SUMIFS('BAZA DANYCH'!$AA:$AA,'BAZA DANYCH'!$T:$T,H$406,'BAZA DANYCH'!$K:$K,$C437,'BAZA DANYCH'!$A:$A,$A437,'BAZA DANYCH'!$F:$F,STATYSTYKI!$B437)</f>
        <v>0</v>
      </c>
      <c r="I437" s="85">
        <f>SUMIFS('BAZA DANYCH'!$AA:$AA,'BAZA DANYCH'!$T:$T,I$406,'BAZA DANYCH'!$K:$K,$C437,'BAZA DANYCH'!$A:$A,$A437,'BAZA DANYCH'!$F:$F,STATYSTYKI!$B437)</f>
        <v>0</v>
      </c>
      <c r="J437" s="85">
        <f>SUMIFS('BAZA DANYCH'!$AA:$AA,'BAZA DANYCH'!$T:$T,J$406,'BAZA DANYCH'!$K:$K,$C437,'BAZA DANYCH'!$A:$A,$A437,'BAZA DANYCH'!$F:$F,STATYSTYKI!$B437)</f>
        <v>0</v>
      </c>
      <c r="K437" s="85">
        <f>SUMIFS('BAZA DANYCH'!$AA:$AA,'BAZA DANYCH'!$T:$T,K$406,'BAZA DANYCH'!$K:$K,$C437,'BAZA DANYCH'!$A:$A,$A437,'BAZA DANYCH'!$F:$F,STATYSTYKI!$B437)</f>
        <v>0</v>
      </c>
      <c r="L437" s="85">
        <f>SUMIFS('BAZA DANYCH'!$AA:$AA,'BAZA DANYCH'!$T:$T,L$406,'BAZA DANYCH'!$K:$K,$C437,'BAZA DANYCH'!$A:$A,$A437,'BAZA DANYCH'!$F:$F,STATYSTYKI!$B437)</f>
        <v>0</v>
      </c>
      <c r="M437" s="85">
        <f>SUMIFS('BAZA DANYCH'!$AA:$AA,'BAZA DANYCH'!$T:$T,M$406,'BAZA DANYCH'!$K:$K,$C437,'BAZA DANYCH'!$A:$A,$A437,'BAZA DANYCH'!$F:$F,STATYSTYKI!$B437)</f>
        <v>0</v>
      </c>
      <c r="N437" s="85">
        <f>SUMIFS('BAZA DANYCH'!$AA:$AA,'BAZA DANYCH'!$T:$T,N$406,'BAZA DANYCH'!$K:$K,$C437,'BAZA DANYCH'!$A:$A,$A437,'BAZA DANYCH'!$F:$F,STATYSTYKI!$B437)</f>
        <v>0</v>
      </c>
      <c r="O437" s="85">
        <f>SUMIFS('BAZA DANYCH'!$AA:$AA,'BAZA DANYCH'!$T:$T,O$406,'BAZA DANYCH'!$K:$K,$C437,'BAZA DANYCH'!$A:$A,$A437,'BAZA DANYCH'!$F:$F,STATYSTYKI!$B437)</f>
        <v>0</v>
      </c>
      <c r="P437" s="85">
        <f>SUMIFS('BAZA DANYCH'!$AA:$AA,'BAZA DANYCH'!$T:$T,P$406,'BAZA DANYCH'!$K:$K,$C437,'BAZA DANYCH'!$A:$A,$A437,'BAZA DANYCH'!$F:$F,STATYSTYKI!$B437)</f>
        <v>10</v>
      </c>
      <c r="Q437" s="85">
        <f>SUMIFS('BAZA DANYCH'!$AA:$AA,'BAZA DANYCH'!$T:$T,Q$406,'BAZA DANYCH'!$K:$K,$C437,'BAZA DANYCH'!$A:$A,$A437,'BAZA DANYCH'!$F:$F,STATYSTYKI!$B437)</f>
        <v>0</v>
      </c>
      <c r="R437" s="85">
        <f>SUMIFS('BAZA DANYCH'!$AA:$AA,'BAZA DANYCH'!$T:$T,R$406,'BAZA DANYCH'!$K:$K,$C437,'BAZA DANYCH'!$A:$A,$A437,'BAZA DANYCH'!$F:$F,STATYSTYKI!$B437)</f>
        <v>0</v>
      </c>
      <c r="S437" s="85">
        <f>SUMIFS('BAZA DANYCH'!$AA:$AA,'BAZA DANYCH'!$T:$T,S$406,'BAZA DANYCH'!$K:$K,$C437,'BAZA DANYCH'!$A:$A,$A437,'BAZA DANYCH'!$F:$F,STATYSTYKI!$B437)</f>
        <v>0</v>
      </c>
      <c r="T437" s="85">
        <f>SUMIFS('BAZA DANYCH'!$AA:$AA,'BAZA DANYCH'!$T:$T,T$406,'BAZA DANYCH'!$K:$K,$C437,'BAZA DANYCH'!$A:$A,$A437,'BAZA DANYCH'!$F:$F,STATYSTYKI!$B437)</f>
        <v>0</v>
      </c>
      <c r="U437" s="85">
        <f>SUMIFS('BAZA DANYCH'!$AA:$AA,'BAZA DANYCH'!$T:$T,U$406,'BAZA DANYCH'!$K:$K,$C437,'BAZA DANYCH'!$A:$A,$A437,'BAZA DANYCH'!$F:$F,STATYSTYKI!$B437)</f>
        <v>0</v>
      </c>
      <c r="V437" s="85">
        <f>SUMIFS('BAZA DANYCH'!$AA:$AA,'BAZA DANYCH'!$T:$T,V$406,'BAZA DANYCH'!$K:$K,$C437,'BAZA DANYCH'!$A:$A,$A437,'BAZA DANYCH'!$F:$F,STATYSTYKI!$B437)</f>
        <v>0</v>
      </c>
      <c r="W437" s="85">
        <f>SUMIFS('BAZA DANYCH'!$AA:$AA,'BAZA DANYCH'!$T:$T,W$406,'BAZA DANYCH'!$K:$K,$C437,'BAZA DANYCH'!$A:$A,$A437,'BAZA DANYCH'!$F:$F,STATYSTYKI!$B437)</f>
        <v>0</v>
      </c>
      <c r="X437" s="85">
        <f>SUMIFS('BAZA DANYCH'!$AA:$AA,'BAZA DANYCH'!$T:$T,X$406,'BAZA DANYCH'!$K:$K,$C437,'BAZA DANYCH'!$A:$A,$A437,'BAZA DANYCH'!$F:$F,STATYSTYKI!$B437)</f>
        <v>0</v>
      </c>
      <c r="Y437" s="85">
        <f>SUMIFS('BAZA DANYCH'!$AA:$AA,'BAZA DANYCH'!$T:$T,Y$406,'BAZA DANYCH'!$K:$K,$C437,'BAZA DANYCH'!$A:$A,$A437,'BAZA DANYCH'!$F:$F,STATYSTYKI!$B437)</f>
        <v>0</v>
      </c>
      <c r="Z437" s="85">
        <f>SUMIFS('BAZA DANYCH'!$AA:$AA,'BAZA DANYCH'!$T:$T,Z$406,'BAZA DANYCH'!$K:$K,$C437,'BAZA DANYCH'!$A:$A,$A437,'BAZA DANYCH'!$F:$F,STATYSTYKI!$B437)</f>
        <v>0</v>
      </c>
      <c r="AA437" s="85">
        <f>SUMIFS('BAZA DANYCH'!$AA:$AA,'BAZA DANYCH'!$T:$T,AA$406,'BAZA DANYCH'!$K:$K,$C437,'BAZA DANYCH'!$A:$A,$A437,'BAZA DANYCH'!$F:$F,STATYSTYKI!$B437)</f>
        <v>0</v>
      </c>
      <c r="AB437" s="85">
        <f>SUMIFS('BAZA DANYCH'!$AA:$AA,'BAZA DANYCH'!$T:$T,AB$406,'BAZA DANYCH'!$K:$K,$C437,'BAZA DANYCH'!$A:$A,$A437,'BAZA DANYCH'!$F:$F,STATYSTYKI!$B437)</f>
        <v>0</v>
      </c>
      <c r="AC437" s="85">
        <f>SUMIFS('BAZA DANYCH'!$AA:$AA,'BAZA DANYCH'!$T:$T,AC$406,'BAZA DANYCH'!$K:$K,$C437,'BAZA DANYCH'!$A:$A,$A437,'BAZA DANYCH'!$F:$F,STATYSTYKI!$B437)</f>
        <v>6</v>
      </c>
      <c r="AD437" s="85">
        <f>SUMIFS('BAZA DANYCH'!$AA:$AA,'BAZA DANYCH'!$T:$T,AD$406,'BAZA DANYCH'!$K:$K,$C437,'BAZA DANYCH'!$A:$A,$A437,'BAZA DANYCH'!$F:$F,STATYSTYKI!$B437)</f>
        <v>0</v>
      </c>
      <c r="AE437" s="85">
        <f>SUMIFS('BAZA DANYCH'!$AA:$AA,'BAZA DANYCH'!$T:$T,AE$406,'BAZA DANYCH'!$K:$K,$C437,'BAZA DANYCH'!$A:$A,$A437,'BAZA DANYCH'!$F:$F,STATYSTYKI!$B437)</f>
        <v>0</v>
      </c>
      <c r="AF437" s="85">
        <f>SUMIFS('BAZA DANYCH'!$AA:$AA,'BAZA DANYCH'!$T:$T,AF$406,'BAZA DANYCH'!$K:$K,$C437,'BAZA DANYCH'!$A:$A,$A437,'BAZA DANYCH'!$F:$F,STATYSTYKI!$B437)</f>
        <v>0</v>
      </c>
      <c r="AG437" s="85">
        <f>SUMIFS('BAZA DANYCH'!$AA:$AA,'BAZA DANYCH'!$T:$T,AG$406,'BAZA DANYCH'!$K:$K,$C437,'BAZA DANYCH'!$A:$A,$A437,'BAZA DANYCH'!$F:$F,STATYSTYKI!$B437)</f>
        <v>0</v>
      </c>
      <c r="AH437" s="85">
        <f>SUMIFS('BAZA DANYCH'!$AA:$AA,'BAZA DANYCH'!$T:$T,AH$406,'BAZA DANYCH'!$K:$K,$C437,'BAZA DANYCH'!$A:$A,$A437,'BAZA DANYCH'!$F:$F,STATYSTYKI!$B437)</f>
        <v>0</v>
      </c>
      <c r="AI437" s="85">
        <f>SUMIFS('BAZA DANYCH'!$AA:$AA,'BAZA DANYCH'!$T:$T,AI$406,'BAZA DANYCH'!$K:$K,$C437,'BAZA DANYCH'!$A:$A,$A437,'BAZA DANYCH'!$F:$F,STATYSTYKI!$B437)</f>
        <v>28</v>
      </c>
      <c r="AJ437" s="85">
        <f>SUMIFS('BAZA DANYCH'!$AA:$AA,'BAZA DANYCH'!$T:$T,AJ$406,'BAZA DANYCH'!$K:$K,$C437,'BAZA DANYCH'!$A:$A,$A437,'BAZA DANYCH'!$F:$F,STATYSTYKI!$B437)</f>
        <v>0</v>
      </c>
    </row>
    <row r="438" spans="1:36" x14ac:dyDescent="0.2">
      <c r="A438" s="87" t="str">
        <f t="shared" ref="A438:C438" si="64">A231</f>
        <v>Oleśnica</v>
      </c>
      <c r="B438" s="87" t="str">
        <f t="shared" si="64"/>
        <v>rk_06</v>
      </c>
      <c r="C438" s="87" t="str">
        <f t="shared" si="64"/>
        <v>Polonus</v>
      </c>
      <c r="D438" s="129">
        <f t="shared" si="34"/>
        <v>50</v>
      </c>
      <c r="E438" s="85">
        <f>SUMIFS('BAZA DANYCH'!$AA:$AA,'BAZA DANYCH'!$T:$T,E$406,'BAZA DANYCH'!$K:$K,$C438,'BAZA DANYCH'!$A:$A,$A438,'BAZA DANYCH'!$F:$F,STATYSTYKI!$B438)</f>
        <v>0</v>
      </c>
      <c r="F438" s="85">
        <f>SUMIFS('BAZA DANYCH'!$AA:$AA,'BAZA DANYCH'!$T:$T,F$406,'BAZA DANYCH'!$K:$K,$C438,'BAZA DANYCH'!$A:$A,$A438,'BAZA DANYCH'!$F:$F,STATYSTYKI!$B438)</f>
        <v>0</v>
      </c>
      <c r="G438" s="85">
        <f>SUMIFS('BAZA DANYCH'!$AA:$AA,'BAZA DANYCH'!$T:$T,G$406,'BAZA DANYCH'!$K:$K,$C438,'BAZA DANYCH'!$A:$A,$A438,'BAZA DANYCH'!$F:$F,STATYSTYKI!$B438)</f>
        <v>0</v>
      </c>
      <c r="H438" s="85">
        <f>SUMIFS('BAZA DANYCH'!$AA:$AA,'BAZA DANYCH'!$T:$T,H$406,'BAZA DANYCH'!$K:$K,$C438,'BAZA DANYCH'!$A:$A,$A438,'BAZA DANYCH'!$F:$F,STATYSTYKI!$B438)</f>
        <v>0</v>
      </c>
      <c r="I438" s="85">
        <f>SUMIFS('BAZA DANYCH'!$AA:$AA,'BAZA DANYCH'!$T:$T,I$406,'BAZA DANYCH'!$K:$K,$C438,'BAZA DANYCH'!$A:$A,$A438,'BAZA DANYCH'!$F:$F,STATYSTYKI!$B438)</f>
        <v>0</v>
      </c>
      <c r="J438" s="85">
        <f>SUMIFS('BAZA DANYCH'!$AA:$AA,'BAZA DANYCH'!$T:$T,J$406,'BAZA DANYCH'!$K:$K,$C438,'BAZA DANYCH'!$A:$A,$A438,'BAZA DANYCH'!$F:$F,STATYSTYKI!$B438)</f>
        <v>0</v>
      </c>
      <c r="K438" s="85">
        <f>SUMIFS('BAZA DANYCH'!$AA:$AA,'BAZA DANYCH'!$T:$T,K$406,'BAZA DANYCH'!$K:$K,$C438,'BAZA DANYCH'!$A:$A,$A438,'BAZA DANYCH'!$F:$F,STATYSTYKI!$B438)</f>
        <v>0</v>
      </c>
      <c r="L438" s="85">
        <f>SUMIFS('BAZA DANYCH'!$AA:$AA,'BAZA DANYCH'!$T:$T,L$406,'BAZA DANYCH'!$K:$K,$C438,'BAZA DANYCH'!$A:$A,$A438,'BAZA DANYCH'!$F:$F,STATYSTYKI!$B438)</f>
        <v>0</v>
      </c>
      <c r="M438" s="85">
        <f>SUMIFS('BAZA DANYCH'!$AA:$AA,'BAZA DANYCH'!$T:$T,M$406,'BAZA DANYCH'!$K:$K,$C438,'BAZA DANYCH'!$A:$A,$A438,'BAZA DANYCH'!$F:$F,STATYSTYKI!$B438)</f>
        <v>0</v>
      </c>
      <c r="N438" s="85">
        <f>SUMIFS('BAZA DANYCH'!$AA:$AA,'BAZA DANYCH'!$T:$T,N$406,'BAZA DANYCH'!$K:$K,$C438,'BAZA DANYCH'!$A:$A,$A438,'BAZA DANYCH'!$F:$F,STATYSTYKI!$B438)</f>
        <v>0</v>
      </c>
      <c r="O438" s="85">
        <f>SUMIFS('BAZA DANYCH'!$AA:$AA,'BAZA DANYCH'!$T:$T,O$406,'BAZA DANYCH'!$K:$K,$C438,'BAZA DANYCH'!$A:$A,$A438,'BAZA DANYCH'!$F:$F,STATYSTYKI!$B438)</f>
        <v>0</v>
      </c>
      <c r="P438" s="85">
        <f>SUMIFS('BAZA DANYCH'!$AA:$AA,'BAZA DANYCH'!$T:$T,P$406,'BAZA DANYCH'!$K:$K,$C438,'BAZA DANYCH'!$A:$A,$A438,'BAZA DANYCH'!$F:$F,STATYSTYKI!$B438)</f>
        <v>0</v>
      </c>
      <c r="Q438" s="85">
        <f>SUMIFS('BAZA DANYCH'!$AA:$AA,'BAZA DANYCH'!$T:$T,Q$406,'BAZA DANYCH'!$K:$K,$C438,'BAZA DANYCH'!$A:$A,$A438,'BAZA DANYCH'!$F:$F,STATYSTYKI!$B438)</f>
        <v>0</v>
      </c>
      <c r="R438" s="85">
        <f>SUMIFS('BAZA DANYCH'!$AA:$AA,'BAZA DANYCH'!$T:$T,R$406,'BAZA DANYCH'!$K:$K,$C438,'BAZA DANYCH'!$A:$A,$A438,'BAZA DANYCH'!$F:$F,STATYSTYKI!$B438)</f>
        <v>0</v>
      </c>
      <c r="S438" s="85">
        <f>SUMIFS('BAZA DANYCH'!$AA:$AA,'BAZA DANYCH'!$T:$T,S$406,'BAZA DANYCH'!$K:$K,$C438,'BAZA DANYCH'!$A:$A,$A438,'BAZA DANYCH'!$F:$F,STATYSTYKI!$B438)</f>
        <v>0</v>
      </c>
      <c r="T438" s="85">
        <f>SUMIFS('BAZA DANYCH'!$AA:$AA,'BAZA DANYCH'!$T:$T,T$406,'BAZA DANYCH'!$K:$K,$C438,'BAZA DANYCH'!$A:$A,$A438,'BAZA DANYCH'!$F:$F,STATYSTYKI!$B438)</f>
        <v>0</v>
      </c>
      <c r="U438" s="85">
        <f>SUMIFS('BAZA DANYCH'!$AA:$AA,'BAZA DANYCH'!$T:$T,U$406,'BAZA DANYCH'!$K:$K,$C438,'BAZA DANYCH'!$A:$A,$A438,'BAZA DANYCH'!$F:$F,STATYSTYKI!$B438)</f>
        <v>0</v>
      </c>
      <c r="V438" s="85">
        <f>SUMIFS('BAZA DANYCH'!$AA:$AA,'BAZA DANYCH'!$T:$T,V$406,'BAZA DANYCH'!$K:$K,$C438,'BAZA DANYCH'!$A:$A,$A438,'BAZA DANYCH'!$F:$F,STATYSTYKI!$B438)</f>
        <v>0</v>
      </c>
      <c r="W438" s="85">
        <f>SUMIFS('BAZA DANYCH'!$AA:$AA,'BAZA DANYCH'!$T:$T,W$406,'BAZA DANYCH'!$K:$K,$C438,'BAZA DANYCH'!$A:$A,$A438,'BAZA DANYCH'!$F:$F,STATYSTYKI!$B438)</f>
        <v>50</v>
      </c>
      <c r="X438" s="85">
        <f>SUMIFS('BAZA DANYCH'!$AA:$AA,'BAZA DANYCH'!$T:$T,X$406,'BAZA DANYCH'!$K:$K,$C438,'BAZA DANYCH'!$A:$A,$A438,'BAZA DANYCH'!$F:$F,STATYSTYKI!$B438)</f>
        <v>0</v>
      </c>
      <c r="Y438" s="85">
        <f>SUMIFS('BAZA DANYCH'!$AA:$AA,'BAZA DANYCH'!$T:$T,Y$406,'BAZA DANYCH'!$K:$K,$C438,'BAZA DANYCH'!$A:$A,$A438,'BAZA DANYCH'!$F:$F,STATYSTYKI!$B438)</f>
        <v>0</v>
      </c>
      <c r="Z438" s="85">
        <f>SUMIFS('BAZA DANYCH'!$AA:$AA,'BAZA DANYCH'!$T:$T,Z$406,'BAZA DANYCH'!$K:$K,$C438,'BAZA DANYCH'!$A:$A,$A438,'BAZA DANYCH'!$F:$F,STATYSTYKI!$B438)</f>
        <v>0</v>
      </c>
      <c r="AA438" s="85">
        <f>SUMIFS('BAZA DANYCH'!$AA:$AA,'BAZA DANYCH'!$T:$T,AA$406,'BAZA DANYCH'!$K:$K,$C438,'BAZA DANYCH'!$A:$A,$A438,'BAZA DANYCH'!$F:$F,STATYSTYKI!$B438)</f>
        <v>0</v>
      </c>
      <c r="AB438" s="85">
        <f>SUMIFS('BAZA DANYCH'!$AA:$AA,'BAZA DANYCH'!$T:$T,AB$406,'BAZA DANYCH'!$K:$K,$C438,'BAZA DANYCH'!$A:$A,$A438,'BAZA DANYCH'!$F:$F,STATYSTYKI!$B438)</f>
        <v>0</v>
      </c>
      <c r="AC438" s="85">
        <f>SUMIFS('BAZA DANYCH'!$AA:$AA,'BAZA DANYCH'!$T:$T,AC$406,'BAZA DANYCH'!$K:$K,$C438,'BAZA DANYCH'!$A:$A,$A438,'BAZA DANYCH'!$F:$F,STATYSTYKI!$B438)</f>
        <v>0</v>
      </c>
      <c r="AD438" s="85">
        <f>SUMIFS('BAZA DANYCH'!$AA:$AA,'BAZA DANYCH'!$T:$T,AD$406,'BAZA DANYCH'!$K:$K,$C438,'BAZA DANYCH'!$A:$A,$A438,'BAZA DANYCH'!$F:$F,STATYSTYKI!$B438)</f>
        <v>0</v>
      </c>
      <c r="AE438" s="85">
        <f>SUMIFS('BAZA DANYCH'!$AA:$AA,'BAZA DANYCH'!$T:$T,AE$406,'BAZA DANYCH'!$K:$K,$C438,'BAZA DANYCH'!$A:$A,$A438,'BAZA DANYCH'!$F:$F,STATYSTYKI!$B438)</f>
        <v>0</v>
      </c>
      <c r="AF438" s="85">
        <f>SUMIFS('BAZA DANYCH'!$AA:$AA,'BAZA DANYCH'!$T:$T,AF$406,'BAZA DANYCH'!$K:$K,$C438,'BAZA DANYCH'!$A:$A,$A438,'BAZA DANYCH'!$F:$F,STATYSTYKI!$B438)</f>
        <v>0</v>
      </c>
      <c r="AG438" s="85">
        <f>SUMIFS('BAZA DANYCH'!$AA:$AA,'BAZA DANYCH'!$T:$T,AG$406,'BAZA DANYCH'!$K:$K,$C438,'BAZA DANYCH'!$A:$A,$A438,'BAZA DANYCH'!$F:$F,STATYSTYKI!$B438)</f>
        <v>0</v>
      </c>
      <c r="AH438" s="85">
        <f>SUMIFS('BAZA DANYCH'!$AA:$AA,'BAZA DANYCH'!$T:$T,AH$406,'BAZA DANYCH'!$K:$K,$C438,'BAZA DANYCH'!$A:$A,$A438,'BAZA DANYCH'!$F:$F,STATYSTYKI!$B438)</f>
        <v>0</v>
      </c>
      <c r="AI438" s="85">
        <f>SUMIFS('BAZA DANYCH'!$AA:$AA,'BAZA DANYCH'!$T:$T,AI$406,'BAZA DANYCH'!$K:$K,$C438,'BAZA DANYCH'!$A:$A,$A438,'BAZA DANYCH'!$F:$F,STATYSTYKI!$B438)</f>
        <v>0</v>
      </c>
      <c r="AJ438" s="85">
        <f>SUMIFS('BAZA DANYCH'!$AA:$AA,'BAZA DANYCH'!$T:$T,AJ$406,'BAZA DANYCH'!$K:$K,$C438,'BAZA DANYCH'!$A:$A,$A438,'BAZA DANYCH'!$F:$F,STATYSTYKI!$B438)</f>
        <v>0</v>
      </c>
    </row>
    <row r="439" spans="1:36" x14ac:dyDescent="0.2">
      <c r="A439" s="87" t="str">
        <f t="shared" ref="A439:C439" si="65">A232</f>
        <v>Oleśnica</v>
      </c>
      <c r="B439" s="87" t="str">
        <f t="shared" si="65"/>
        <v>rk_06</v>
      </c>
      <c r="C439" s="87" t="str">
        <f t="shared" si="65"/>
        <v>PKS Sieradz</v>
      </c>
      <c r="D439" s="129">
        <f t="shared" si="34"/>
        <v>100</v>
      </c>
      <c r="E439" s="85">
        <f>SUMIFS('BAZA DANYCH'!$AA:$AA,'BAZA DANYCH'!$T:$T,E$406,'BAZA DANYCH'!$K:$K,$C439,'BAZA DANYCH'!$A:$A,$A439,'BAZA DANYCH'!$F:$F,STATYSTYKI!$B439)</f>
        <v>0</v>
      </c>
      <c r="F439" s="85">
        <f>SUMIFS('BAZA DANYCH'!$AA:$AA,'BAZA DANYCH'!$T:$T,F$406,'BAZA DANYCH'!$K:$K,$C439,'BAZA DANYCH'!$A:$A,$A439,'BAZA DANYCH'!$F:$F,STATYSTYKI!$B439)</f>
        <v>0</v>
      </c>
      <c r="G439" s="85">
        <f>SUMIFS('BAZA DANYCH'!$AA:$AA,'BAZA DANYCH'!$T:$T,G$406,'BAZA DANYCH'!$K:$K,$C439,'BAZA DANYCH'!$A:$A,$A439,'BAZA DANYCH'!$F:$F,STATYSTYKI!$B439)</f>
        <v>0</v>
      </c>
      <c r="H439" s="85">
        <f>SUMIFS('BAZA DANYCH'!$AA:$AA,'BAZA DANYCH'!$T:$T,H$406,'BAZA DANYCH'!$K:$K,$C439,'BAZA DANYCH'!$A:$A,$A439,'BAZA DANYCH'!$F:$F,STATYSTYKI!$B439)</f>
        <v>0</v>
      </c>
      <c r="I439" s="85">
        <f>SUMIFS('BAZA DANYCH'!$AA:$AA,'BAZA DANYCH'!$T:$T,I$406,'BAZA DANYCH'!$K:$K,$C439,'BAZA DANYCH'!$A:$A,$A439,'BAZA DANYCH'!$F:$F,STATYSTYKI!$B439)</f>
        <v>0</v>
      </c>
      <c r="J439" s="85">
        <f>SUMIFS('BAZA DANYCH'!$AA:$AA,'BAZA DANYCH'!$T:$T,J$406,'BAZA DANYCH'!$K:$K,$C439,'BAZA DANYCH'!$A:$A,$A439,'BAZA DANYCH'!$F:$F,STATYSTYKI!$B439)</f>
        <v>0</v>
      </c>
      <c r="K439" s="85">
        <f>SUMIFS('BAZA DANYCH'!$AA:$AA,'BAZA DANYCH'!$T:$T,K$406,'BAZA DANYCH'!$K:$K,$C439,'BAZA DANYCH'!$A:$A,$A439,'BAZA DANYCH'!$F:$F,STATYSTYKI!$B439)</f>
        <v>0</v>
      </c>
      <c r="L439" s="85">
        <f>SUMIFS('BAZA DANYCH'!$AA:$AA,'BAZA DANYCH'!$T:$T,L$406,'BAZA DANYCH'!$K:$K,$C439,'BAZA DANYCH'!$A:$A,$A439,'BAZA DANYCH'!$F:$F,STATYSTYKI!$B439)</f>
        <v>0</v>
      </c>
      <c r="M439" s="85">
        <f>SUMIFS('BAZA DANYCH'!$AA:$AA,'BAZA DANYCH'!$T:$T,M$406,'BAZA DANYCH'!$K:$K,$C439,'BAZA DANYCH'!$A:$A,$A439,'BAZA DANYCH'!$F:$F,STATYSTYKI!$B439)</f>
        <v>0</v>
      </c>
      <c r="N439" s="85">
        <f>SUMIFS('BAZA DANYCH'!$AA:$AA,'BAZA DANYCH'!$T:$T,N$406,'BAZA DANYCH'!$K:$K,$C439,'BAZA DANYCH'!$A:$A,$A439,'BAZA DANYCH'!$F:$F,STATYSTYKI!$B439)</f>
        <v>0</v>
      </c>
      <c r="O439" s="85">
        <f>SUMIFS('BAZA DANYCH'!$AA:$AA,'BAZA DANYCH'!$T:$T,O$406,'BAZA DANYCH'!$K:$K,$C439,'BAZA DANYCH'!$A:$A,$A439,'BAZA DANYCH'!$F:$F,STATYSTYKI!$B439)</f>
        <v>0</v>
      </c>
      <c r="P439" s="85">
        <f>SUMIFS('BAZA DANYCH'!$AA:$AA,'BAZA DANYCH'!$T:$T,P$406,'BAZA DANYCH'!$K:$K,$C439,'BAZA DANYCH'!$A:$A,$A439,'BAZA DANYCH'!$F:$F,STATYSTYKI!$B439)</f>
        <v>0</v>
      </c>
      <c r="Q439" s="85">
        <f>SUMIFS('BAZA DANYCH'!$AA:$AA,'BAZA DANYCH'!$T:$T,Q$406,'BAZA DANYCH'!$K:$K,$C439,'BAZA DANYCH'!$A:$A,$A439,'BAZA DANYCH'!$F:$F,STATYSTYKI!$B439)</f>
        <v>0</v>
      </c>
      <c r="R439" s="85">
        <f>SUMIFS('BAZA DANYCH'!$AA:$AA,'BAZA DANYCH'!$T:$T,R$406,'BAZA DANYCH'!$K:$K,$C439,'BAZA DANYCH'!$A:$A,$A439,'BAZA DANYCH'!$F:$F,STATYSTYKI!$B439)</f>
        <v>0</v>
      </c>
      <c r="S439" s="85">
        <f>SUMIFS('BAZA DANYCH'!$AA:$AA,'BAZA DANYCH'!$T:$T,S$406,'BAZA DANYCH'!$K:$K,$C439,'BAZA DANYCH'!$A:$A,$A439,'BAZA DANYCH'!$F:$F,STATYSTYKI!$B439)</f>
        <v>0</v>
      </c>
      <c r="T439" s="85">
        <f>SUMIFS('BAZA DANYCH'!$AA:$AA,'BAZA DANYCH'!$T:$T,T$406,'BAZA DANYCH'!$K:$K,$C439,'BAZA DANYCH'!$A:$A,$A439,'BAZA DANYCH'!$F:$F,STATYSTYKI!$B439)</f>
        <v>0</v>
      </c>
      <c r="U439" s="85">
        <f>SUMIFS('BAZA DANYCH'!$AA:$AA,'BAZA DANYCH'!$T:$T,U$406,'BAZA DANYCH'!$K:$K,$C439,'BAZA DANYCH'!$A:$A,$A439,'BAZA DANYCH'!$F:$F,STATYSTYKI!$B439)</f>
        <v>0</v>
      </c>
      <c r="V439" s="85">
        <f>SUMIFS('BAZA DANYCH'!$AA:$AA,'BAZA DANYCH'!$T:$T,V$406,'BAZA DANYCH'!$K:$K,$C439,'BAZA DANYCH'!$A:$A,$A439,'BAZA DANYCH'!$F:$F,STATYSTYKI!$B439)</f>
        <v>0</v>
      </c>
      <c r="W439" s="85">
        <f>SUMIFS('BAZA DANYCH'!$AA:$AA,'BAZA DANYCH'!$T:$T,W$406,'BAZA DANYCH'!$K:$K,$C439,'BAZA DANYCH'!$A:$A,$A439,'BAZA DANYCH'!$F:$F,STATYSTYKI!$B439)</f>
        <v>0</v>
      </c>
      <c r="X439" s="85">
        <f>SUMIFS('BAZA DANYCH'!$AA:$AA,'BAZA DANYCH'!$T:$T,X$406,'BAZA DANYCH'!$K:$K,$C439,'BAZA DANYCH'!$A:$A,$A439,'BAZA DANYCH'!$F:$F,STATYSTYKI!$B439)</f>
        <v>0</v>
      </c>
      <c r="Y439" s="85">
        <f>SUMIFS('BAZA DANYCH'!$AA:$AA,'BAZA DANYCH'!$T:$T,Y$406,'BAZA DANYCH'!$K:$K,$C439,'BAZA DANYCH'!$A:$A,$A439,'BAZA DANYCH'!$F:$F,STATYSTYKI!$B439)</f>
        <v>0</v>
      </c>
      <c r="Z439" s="85">
        <f>SUMIFS('BAZA DANYCH'!$AA:$AA,'BAZA DANYCH'!$T:$T,Z$406,'BAZA DANYCH'!$K:$K,$C439,'BAZA DANYCH'!$A:$A,$A439,'BAZA DANYCH'!$F:$F,STATYSTYKI!$B439)</f>
        <v>0</v>
      </c>
      <c r="AA439" s="85">
        <f>SUMIFS('BAZA DANYCH'!$AA:$AA,'BAZA DANYCH'!$T:$T,AA$406,'BAZA DANYCH'!$K:$K,$C439,'BAZA DANYCH'!$A:$A,$A439,'BAZA DANYCH'!$F:$F,STATYSTYKI!$B439)</f>
        <v>50</v>
      </c>
      <c r="AB439" s="85">
        <f>SUMIFS('BAZA DANYCH'!$AA:$AA,'BAZA DANYCH'!$T:$T,AB$406,'BAZA DANYCH'!$K:$K,$C439,'BAZA DANYCH'!$A:$A,$A439,'BAZA DANYCH'!$F:$F,STATYSTYKI!$B439)</f>
        <v>0</v>
      </c>
      <c r="AC439" s="85">
        <f>SUMIFS('BAZA DANYCH'!$AA:$AA,'BAZA DANYCH'!$T:$T,AC$406,'BAZA DANYCH'!$K:$K,$C439,'BAZA DANYCH'!$A:$A,$A439,'BAZA DANYCH'!$F:$F,STATYSTYKI!$B439)</f>
        <v>0</v>
      </c>
      <c r="AD439" s="85">
        <f>SUMIFS('BAZA DANYCH'!$AA:$AA,'BAZA DANYCH'!$T:$T,AD$406,'BAZA DANYCH'!$K:$K,$C439,'BAZA DANYCH'!$A:$A,$A439,'BAZA DANYCH'!$F:$F,STATYSTYKI!$B439)</f>
        <v>0</v>
      </c>
      <c r="AE439" s="85">
        <f>SUMIFS('BAZA DANYCH'!$AA:$AA,'BAZA DANYCH'!$T:$T,AE$406,'BAZA DANYCH'!$K:$K,$C439,'BAZA DANYCH'!$A:$A,$A439,'BAZA DANYCH'!$F:$F,STATYSTYKI!$B439)</f>
        <v>0</v>
      </c>
      <c r="AF439" s="85">
        <f>SUMIFS('BAZA DANYCH'!$AA:$AA,'BAZA DANYCH'!$T:$T,AF$406,'BAZA DANYCH'!$K:$K,$C439,'BAZA DANYCH'!$A:$A,$A439,'BAZA DANYCH'!$F:$F,STATYSTYKI!$B439)</f>
        <v>50</v>
      </c>
      <c r="AG439" s="85">
        <f>SUMIFS('BAZA DANYCH'!$AA:$AA,'BAZA DANYCH'!$T:$T,AG$406,'BAZA DANYCH'!$K:$K,$C439,'BAZA DANYCH'!$A:$A,$A439,'BAZA DANYCH'!$F:$F,STATYSTYKI!$B439)</f>
        <v>0</v>
      </c>
      <c r="AH439" s="85">
        <f>SUMIFS('BAZA DANYCH'!$AA:$AA,'BAZA DANYCH'!$T:$T,AH$406,'BAZA DANYCH'!$K:$K,$C439,'BAZA DANYCH'!$A:$A,$A439,'BAZA DANYCH'!$F:$F,STATYSTYKI!$B439)</f>
        <v>0</v>
      </c>
      <c r="AI439" s="85">
        <f>SUMIFS('BAZA DANYCH'!$AA:$AA,'BAZA DANYCH'!$T:$T,AI$406,'BAZA DANYCH'!$K:$K,$C439,'BAZA DANYCH'!$A:$A,$A439,'BAZA DANYCH'!$F:$F,STATYSTYKI!$B439)</f>
        <v>0</v>
      </c>
      <c r="AJ439" s="85">
        <f>SUMIFS('BAZA DANYCH'!$AA:$AA,'BAZA DANYCH'!$T:$T,AJ$406,'BAZA DANYCH'!$K:$K,$C439,'BAZA DANYCH'!$A:$A,$A439,'BAZA DANYCH'!$F:$F,STATYSTYKI!$B439)</f>
        <v>0</v>
      </c>
    </row>
    <row r="440" spans="1:36" x14ac:dyDescent="0.2">
      <c r="A440" s="87" t="str">
        <f t="shared" ref="A440:C440" si="66">A233</f>
        <v>Oleśnica</v>
      </c>
      <c r="B440" s="87" t="str">
        <f t="shared" si="66"/>
        <v>rk_07_DW451</v>
      </c>
      <c r="C440" s="87" t="str">
        <f t="shared" si="66"/>
        <v>brak danych</v>
      </c>
      <c r="D440" s="129">
        <f t="shared" ref="D440:D471" si="67">SUM(E440:T440,U440:AJ440,)</f>
        <v>26</v>
      </c>
      <c r="E440" s="85">
        <f>SUMIFS('BAZA DANYCH'!$AA:$AA,'BAZA DANYCH'!$T:$T,E$406,'BAZA DANYCH'!$K:$K,$C440,'BAZA DANYCH'!$A:$A,$A440,'BAZA DANYCH'!$F:$F,STATYSTYKI!$B440)</f>
        <v>0</v>
      </c>
      <c r="F440" s="85">
        <f>SUMIFS('BAZA DANYCH'!$AA:$AA,'BAZA DANYCH'!$T:$T,F$406,'BAZA DANYCH'!$K:$K,$C440,'BAZA DANYCH'!$A:$A,$A440,'BAZA DANYCH'!$F:$F,STATYSTYKI!$B440)</f>
        <v>4</v>
      </c>
      <c r="G440" s="85">
        <f>SUMIFS('BAZA DANYCH'!$AA:$AA,'BAZA DANYCH'!$T:$T,G$406,'BAZA DANYCH'!$K:$K,$C440,'BAZA DANYCH'!$A:$A,$A440,'BAZA DANYCH'!$F:$F,STATYSTYKI!$B440)</f>
        <v>0</v>
      </c>
      <c r="H440" s="85">
        <f>SUMIFS('BAZA DANYCH'!$AA:$AA,'BAZA DANYCH'!$T:$T,H$406,'BAZA DANYCH'!$K:$K,$C440,'BAZA DANYCH'!$A:$A,$A440,'BAZA DANYCH'!$F:$F,STATYSTYKI!$B440)</f>
        <v>0</v>
      </c>
      <c r="I440" s="85">
        <f>SUMIFS('BAZA DANYCH'!$AA:$AA,'BAZA DANYCH'!$T:$T,I$406,'BAZA DANYCH'!$K:$K,$C440,'BAZA DANYCH'!$A:$A,$A440,'BAZA DANYCH'!$F:$F,STATYSTYKI!$B440)</f>
        <v>0</v>
      </c>
      <c r="J440" s="85">
        <f>SUMIFS('BAZA DANYCH'!$AA:$AA,'BAZA DANYCH'!$T:$T,J$406,'BAZA DANYCH'!$K:$K,$C440,'BAZA DANYCH'!$A:$A,$A440,'BAZA DANYCH'!$F:$F,STATYSTYKI!$B440)</f>
        <v>0</v>
      </c>
      <c r="K440" s="85">
        <f>SUMIFS('BAZA DANYCH'!$AA:$AA,'BAZA DANYCH'!$T:$T,K$406,'BAZA DANYCH'!$K:$K,$C440,'BAZA DANYCH'!$A:$A,$A440,'BAZA DANYCH'!$F:$F,STATYSTYKI!$B440)</f>
        <v>2</v>
      </c>
      <c r="L440" s="85">
        <f>SUMIFS('BAZA DANYCH'!$AA:$AA,'BAZA DANYCH'!$T:$T,L$406,'BAZA DANYCH'!$K:$K,$C440,'BAZA DANYCH'!$A:$A,$A440,'BAZA DANYCH'!$F:$F,STATYSTYKI!$B440)</f>
        <v>0</v>
      </c>
      <c r="M440" s="85">
        <f>SUMIFS('BAZA DANYCH'!$AA:$AA,'BAZA DANYCH'!$T:$T,M$406,'BAZA DANYCH'!$K:$K,$C440,'BAZA DANYCH'!$A:$A,$A440,'BAZA DANYCH'!$F:$F,STATYSTYKI!$B440)</f>
        <v>0</v>
      </c>
      <c r="N440" s="85">
        <f>SUMIFS('BAZA DANYCH'!$AA:$AA,'BAZA DANYCH'!$T:$T,N$406,'BAZA DANYCH'!$K:$K,$C440,'BAZA DANYCH'!$A:$A,$A440,'BAZA DANYCH'!$F:$F,STATYSTYKI!$B440)</f>
        <v>0</v>
      </c>
      <c r="O440" s="85">
        <f>SUMIFS('BAZA DANYCH'!$AA:$AA,'BAZA DANYCH'!$T:$T,O$406,'BAZA DANYCH'!$K:$K,$C440,'BAZA DANYCH'!$A:$A,$A440,'BAZA DANYCH'!$F:$F,STATYSTYKI!$B440)</f>
        <v>0</v>
      </c>
      <c r="P440" s="85">
        <f>SUMIFS('BAZA DANYCH'!$AA:$AA,'BAZA DANYCH'!$T:$T,P$406,'BAZA DANYCH'!$K:$K,$C440,'BAZA DANYCH'!$A:$A,$A440,'BAZA DANYCH'!$F:$F,STATYSTYKI!$B440)</f>
        <v>0</v>
      </c>
      <c r="Q440" s="85">
        <f>SUMIFS('BAZA DANYCH'!$AA:$AA,'BAZA DANYCH'!$T:$T,Q$406,'BAZA DANYCH'!$K:$K,$C440,'BAZA DANYCH'!$A:$A,$A440,'BAZA DANYCH'!$F:$F,STATYSTYKI!$B440)</f>
        <v>8</v>
      </c>
      <c r="R440" s="85">
        <f>SUMIFS('BAZA DANYCH'!$AA:$AA,'BAZA DANYCH'!$T:$T,R$406,'BAZA DANYCH'!$K:$K,$C440,'BAZA DANYCH'!$A:$A,$A440,'BAZA DANYCH'!$F:$F,STATYSTYKI!$B440)</f>
        <v>0</v>
      </c>
      <c r="S440" s="85">
        <f>SUMIFS('BAZA DANYCH'!$AA:$AA,'BAZA DANYCH'!$T:$T,S$406,'BAZA DANYCH'!$K:$K,$C440,'BAZA DANYCH'!$A:$A,$A440,'BAZA DANYCH'!$F:$F,STATYSTYKI!$B440)</f>
        <v>10</v>
      </c>
      <c r="T440" s="85">
        <f>SUMIFS('BAZA DANYCH'!$AA:$AA,'BAZA DANYCH'!$T:$T,T$406,'BAZA DANYCH'!$K:$K,$C440,'BAZA DANYCH'!$A:$A,$A440,'BAZA DANYCH'!$F:$F,STATYSTYKI!$B440)</f>
        <v>0</v>
      </c>
      <c r="U440" s="85">
        <f>SUMIFS('BAZA DANYCH'!$AA:$AA,'BAZA DANYCH'!$T:$T,U$406,'BAZA DANYCH'!$K:$K,$C440,'BAZA DANYCH'!$A:$A,$A440,'BAZA DANYCH'!$F:$F,STATYSTYKI!$B440)</f>
        <v>2</v>
      </c>
      <c r="V440" s="85">
        <f>SUMIFS('BAZA DANYCH'!$AA:$AA,'BAZA DANYCH'!$T:$T,V$406,'BAZA DANYCH'!$K:$K,$C440,'BAZA DANYCH'!$A:$A,$A440,'BAZA DANYCH'!$F:$F,STATYSTYKI!$B440)</f>
        <v>0</v>
      </c>
      <c r="W440" s="85">
        <f>SUMIFS('BAZA DANYCH'!$AA:$AA,'BAZA DANYCH'!$T:$T,W$406,'BAZA DANYCH'!$K:$K,$C440,'BAZA DANYCH'!$A:$A,$A440,'BAZA DANYCH'!$F:$F,STATYSTYKI!$B440)</f>
        <v>0</v>
      </c>
      <c r="X440" s="85">
        <f>SUMIFS('BAZA DANYCH'!$AA:$AA,'BAZA DANYCH'!$T:$T,X$406,'BAZA DANYCH'!$K:$K,$C440,'BAZA DANYCH'!$A:$A,$A440,'BAZA DANYCH'!$F:$F,STATYSTYKI!$B440)</f>
        <v>0</v>
      </c>
      <c r="Y440" s="85">
        <f>SUMIFS('BAZA DANYCH'!$AA:$AA,'BAZA DANYCH'!$T:$T,Y$406,'BAZA DANYCH'!$K:$K,$C440,'BAZA DANYCH'!$A:$A,$A440,'BAZA DANYCH'!$F:$F,STATYSTYKI!$B440)</f>
        <v>0</v>
      </c>
      <c r="Z440" s="85">
        <f>SUMIFS('BAZA DANYCH'!$AA:$AA,'BAZA DANYCH'!$T:$T,Z$406,'BAZA DANYCH'!$K:$K,$C440,'BAZA DANYCH'!$A:$A,$A440,'BAZA DANYCH'!$F:$F,STATYSTYKI!$B440)</f>
        <v>0</v>
      </c>
      <c r="AA440" s="85">
        <f>SUMIFS('BAZA DANYCH'!$AA:$AA,'BAZA DANYCH'!$T:$T,AA$406,'BAZA DANYCH'!$K:$K,$C440,'BAZA DANYCH'!$A:$A,$A440,'BAZA DANYCH'!$F:$F,STATYSTYKI!$B440)</f>
        <v>0</v>
      </c>
      <c r="AB440" s="85">
        <f>SUMIFS('BAZA DANYCH'!$AA:$AA,'BAZA DANYCH'!$T:$T,AB$406,'BAZA DANYCH'!$K:$K,$C440,'BAZA DANYCH'!$A:$A,$A440,'BAZA DANYCH'!$F:$F,STATYSTYKI!$B440)</f>
        <v>0</v>
      </c>
      <c r="AC440" s="85">
        <f>SUMIFS('BAZA DANYCH'!$AA:$AA,'BAZA DANYCH'!$T:$T,AC$406,'BAZA DANYCH'!$K:$K,$C440,'BAZA DANYCH'!$A:$A,$A440,'BAZA DANYCH'!$F:$F,STATYSTYKI!$B440)</f>
        <v>0</v>
      </c>
      <c r="AD440" s="85">
        <f>SUMIFS('BAZA DANYCH'!$AA:$AA,'BAZA DANYCH'!$T:$T,AD$406,'BAZA DANYCH'!$K:$K,$C440,'BAZA DANYCH'!$A:$A,$A440,'BAZA DANYCH'!$F:$F,STATYSTYKI!$B440)</f>
        <v>0</v>
      </c>
      <c r="AE440" s="85">
        <f>SUMIFS('BAZA DANYCH'!$AA:$AA,'BAZA DANYCH'!$T:$T,AE$406,'BAZA DANYCH'!$K:$K,$C440,'BAZA DANYCH'!$A:$A,$A440,'BAZA DANYCH'!$F:$F,STATYSTYKI!$B440)</f>
        <v>0</v>
      </c>
      <c r="AF440" s="85">
        <f>SUMIFS('BAZA DANYCH'!$AA:$AA,'BAZA DANYCH'!$T:$T,AF$406,'BAZA DANYCH'!$K:$K,$C440,'BAZA DANYCH'!$A:$A,$A440,'BAZA DANYCH'!$F:$F,STATYSTYKI!$B440)</f>
        <v>0</v>
      </c>
      <c r="AG440" s="85">
        <f>SUMIFS('BAZA DANYCH'!$AA:$AA,'BAZA DANYCH'!$T:$T,AG$406,'BAZA DANYCH'!$K:$K,$C440,'BAZA DANYCH'!$A:$A,$A440,'BAZA DANYCH'!$F:$F,STATYSTYKI!$B440)</f>
        <v>0</v>
      </c>
      <c r="AH440" s="85">
        <f>SUMIFS('BAZA DANYCH'!$AA:$AA,'BAZA DANYCH'!$T:$T,AH$406,'BAZA DANYCH'!$K:$K,$C440,'BAZA DANYCH'!$A:$A,$A440,'BAZA DANYCH'!$F:$F,STATYSTYKI!$B440)</f>
        <v>0</v>
      </c>
      <c r="AI440" s="85">
        <f>SUMIFS('BAZA DANYCH'!$AA:$AA,'BAZA DANYCH'!$T:$T,AI$406,'BAZA DANYCH'!$K:$K,$C440,'BAZA DANYCH'!$A:$A,$A440,'BAZA DANYCH'!$F:$F,STATYSTYKI!$B440)</f>
        <v>0</v>
      </c>
      <c r="AJ440" s="85">
        <f>SUMIFS('BAZA DANYCH'!$AA:$AA,'BAZA DANYCH'!$T:$T,AJ$406,'BAZA DANYCH'!$K:$K,$C440,'BAZA DANYCH'!$A:$A,$A440,'BAZA DANYCH'!$F:$F,STATYSTYKI!$B440)</f>
        <v>0</v>
      </c>
    </row>
    <row r="441" spans="1:36" x14ac:dyDescent="0.2">
      <c r="A441" s="87" t="str">
        <f t="shared" ref="A441:C441" si="68">A234</f>
        <v>Oleśnica</v>
      </c>
      <c r="B441" s="87" t="str">
        <f t="shared" si="68"/>
        <v>rk_07_DW451</v>
      </c>
      <c r="C441" s="87" t="str">
        <f t="shared" si="68"/>
        <v>Turbo Trans</v>
      </c>
      <c r="D441" s="129">
        <f t="shared" si="67"/>
        <v>0</v>
      </c>
      <c r="E441" s="85">
        <f>SUMIFS('BAZA DANYCH'!$AA:$AA,'BAZA DANYCH'!$T:$T,E$406,'BAZA DANYCH'!$K:$K,$C441,'BAZA DANYCH'!$A:$A,$A441,'BAZA DANYCH'!$F:$F,STATYSTYKI!$B441)</f>
        <v>0</v>
      </c>
      <c r="F441" s="85">
        <f>SUMIFS('BAZA DANYCH'!$AA:$AA,'BAZA DANYCH'!$T:$T,F$406,'BAZA DANYCH'!$K:$K,$C441,'BAZA DANYCH'!$A:$A,$A441,'BAZA DANYCH'!$F:$F,STATYSTYKI!$B441)</f>
        <v>0</v>
      </c>
      <c r="G441" s="85">
        <f>SUMIFS('BAZA DANYCH'!$AA:$AA,'BAZA DANYCH'!$T:$T,G$406,'BAZA DANYCH'!$K:$K,$C441,'BAZA DANYCH'!$A:$A,$A441,'BAZA DANYCH'!$F:$F,STATYSTYKI!$B441)</f>
        <v>0</v>
      </c>
      <c r="H441" s="85">
        <f>SUMIFS('BAZA DANYCH'!$AA:$AA,'BAZA DANYCH'!$T:$T,H$406,'BAZA DANYCH'!$K:$K,$C441,'BAZA DANYCH'!$A:$A,$A441,'BAZA DANYCH'!$F:$F,STATYSTYKI!$B441)</f>
        <v>0</v>
      </c>
      <c r="I441" s="85">
        <f>SUMIFS('BAZA DANYCH'!$AA:$AA,'BAZA DANYCH'!$T:$T,I$406,'BAZA DANYCH'!$K:$K,$C441,'BAZA DANYCH'!$A:$A,$A441,'BAZA DANYCH'!$F:$F,STATYSTYKI!$B441)</f>
        <v>0</v>
      </c>
      <c r="J441" s="85">
        <f>SUMIFS('BAZA DANYCH'!$AA:$AA,'BAZA DANYCH'!$T:$T,J$406,'BAZA DANYCH'!$K:$K,$C441,'BAZA DANYCH'!$A:$A,$A441,'BAZA DANYCH'!$F:$F,STATYSTYKI!$B441)</f>
        <v>0</v>
      </c>
      <c r="K441" s="85">
        <f>SUMIFS('BAZA DANYCH'!$AA:$AA,'BAZA DANYCH'!$T:$T,K$406,'BAZA DANYCH'!$K:$K,$C441,'BAZA DANYCH'!$A:$A,$A441,'BAZA DANYCH'!$F:$F,STATYSTYKI!$B441)</f>
        <v>0</v>
      </c>
      <c r="L441" s="85">
        <f>SUMIFS('BAZA DANYCH'!$AA:$AA,'BAZA DANYCH'!$T:$T,L$406,'BAZA DANYCH'!$K:$K,$C441,'BAZA DANYCH'!$A:$A,$A441,'BAZA DANYCH'!$F:$F,STATYSTYKI!$B441)</f>
        <v>0</v>
      </c>
      <c r="M441" s="85">
        <f>SUMIFS('BAZA DANYCH'!$AA:$AA,'BAZA DANYCH'!$T:$T,M$406,'BAZA DANYCH'!$K:$K,$C441,'BAZA DANYCH'!$A:$A,$A441,'BAZA DANYCH'!$F:$F,STATYSTYKI!$B441)</f>
        <v>0</v>
      </c>
      <c r="N441" s="85">
        <f>SUMIFS('BAZA DANYCH'!$AA:$AA,'BAZA DANYCH'!$T:$T,N$406,'BAZA DANYCH'!$K:$K,$C441,'BAZA DANYCH'!$A:$A,$A441,'BAZA DANYCH'!$F:$F,STATYSTYKI!$B441)</f>
        <v>0</v>
      </c>
      <c r="O441" s="85">
        <f>SUMIFS('BAZA DANYCH'!$AA:$AA,'BAZA DANYCH'!$T:$T,O$406,'BAZA DANYCH'!$K:$K,$C441,'BAZA DANYCH'!$A:$A,$A441,'BAZA DANYCH'!$F:$F,STATYSTYKI!$B441)</f>
        <v>0</v>
      </c>
      <c r="P441" s="85">
        <f>SUMIFS('BAZA DANYCH'!$AA:$AA,'BAZA DANYCH'!$T:$T,P$406,'BAZA DANYCH'!$K:$K,$C441,'BAZA DANYCH'!$A:$A,$A441,'BAZA DANYCH'!$F:$F,STATYSTYKI!$B441)</f>
        <v>0</v>
      </c>
      <c r="Q441" s="85">
        <f>SUMIFS('BAZA DANYCH'!$AA:$AA,'BAZA DANYCH'!$T:$T,Q$406,'BAZA DANYCH'!$K:$K,$C441,'BAZA DANYCH'!$A:$A,$A441,'BAZA DANYCH'!$F:$F,STATYSTYKI!$B441)</f>
        <v>0</v>
      </c>
      <c r="R441" s="85">
        <f>SUMIFS('BAZA DANYCH'!$AA:$AA,'BAZA DANYCH'!$T:$T,R$406,'BAZA DANYCH'!$K:$K,$C441,'BAZA DANYCH'!$A:$A,$A441,'BAZA DANYCH'!$F:$F,STATYSTYKI!$B441)</f>
        <v>0</v>
      </c>
      <c r="S441" s="85">
        <f>SUMIFS('BAZA DANYCH'!$AA:$AA,'BAZA DANYCH'!$T:$T,S$406,'BAZA DANYCH'!$K:$K,$C441,'BAZA DANYCH'!$A:$A,$A441,'BAZA DANYCH'!$F:$F,STATYSTYKI!$B441)</f>
        <v>0</v>
      </c>
      <c r="T441" s="85">
        <f>SUMIFS('BAZA DANYCH'!$AA:$AA,'BAZA DANYCH'!$T:$T,T$406,'BAZA DANYCH'!$K:$K,$C441,'BAZA DANYCH'!$A:$A,$A441,'BAZA DANYCH'!$F:$F,STATYSTYKI!$B441)</f>
        <v>0</v>
      </c>
      <c r="U441" s="85">
        <f>SUMIFS('BAZA DANYCH'!$AA:$AA,'BAZA DANYCH'!$T:$T,U$406,'BAZA DANYCH'!$K:$K,$C441,'BAZA DANYCH'!$A:$A,$A441,'BAZA DANYCH'!$F:$F,STATYSTYKI!$B441)</f>
        <v>0</v>
      </c>
      <c r="V441" s="85">
        <f>SUMIFS('BAZA DANYCH'!$AA:$AA,'BAZA DANYCH'!$T:$T,V$406,'BAZA DANYCH'!$K:$K,$C441,'BAZA DANYCH'!$A:$A,$A441,'BAZA DANYCH'!$F:$F,STATYSTYKI!$B441)</f>
        <v>0</v>
      </c>
      <c r="W441" s="85">
        <f>SUMIFS('BAZA DANYCH'!$AA:$AA,'BAZA DANYCH'!$T:$T,W$406,'BAZA DANYCH'!$K:$K,$C441,'BAZA DANYCH'!$A:$A,$A441,'BAZA DANYCH'!$F:$F,STATYSTYKI!$B441)</f>
        <v>0</v>
      </c>
      <c r="X441" s="85">
        <f>SUMIFS('BAZA DANYCH'!$AA:$AA,'BAZA DANYCH'!$T:$T,X$406,'BAZA DANYCH'!$K:$K,$C441,'BAZA DANYCH'!$A:$A,$A441,'BAZA DANYCH'!$F:$F,STATYSTYKI!$B441)</f>
        <v>0</v>
      </c>
      <c r="Y441" s="85">
        <f>SUMIFS('BAZA DANYCH'!$AA:$AA,'BAZA DANYCH'!$T:$T,Y$406,'BAZA DANYCH'!$K:$K,$C441,'BAZA DANYCH'!$A:$A,$A441,'BAZA DANYCH'!$F:$F,STATYSTYKI!$B441)</f>
        <v>0</v>
      </c>
      <c r="Z441" s="85">
        <f>SUMIFS('BAZA DANYCH'!$AA:$AA,'BAZA DANYCH'!$T:$T,Z$406,'BAZA DANYCH'!$K:$K,$C441,'BAZA DANYCH'!$A:$A,$A441,'BAZA DANYCH'!$F:$F,STATYSTYKI!$B441)</f>
        <v>0</v>
      </c>
      <c r="AA441" s="85">
        <f>SUMIFS('BAZA DANYCH'!$AA:$AA,'BAZA DANYCH'!$T:$T,AA$406,'BAZA DANYCH'!$K:$K,$C441,'BAZA DANYCH'!$A:$A,$A441,'BAZA DANYCH'!$F:$F,STATYSTYKI!$B441)</f>
        <v>0</v>
      </c>
      <c r="AB441" s="85">
        <f>SUMIFS('BAZA DANYCH'!$AA:$AA,'BAZA DANYCH'!$T:$T,AB$406,'BAZA DANYCH'!$K:$K,$C441,'BAZA DANYCH'!$A:$A,$A441,'BAZA DANYCH'!$F:$F,STATYSTYKI!$B441)</f>
        <v>0</v>
      </c>
      <c r="AC441" s="85">
        <f>SUMIFS('BAZA DANYCH'!$AA:$AA,'BAZA DANYCH'!$T:$T,AC$406,'BAZA DANYCH'!$K:$K,$C441,'BAZA DANYCH'!$A:$A,$A441,'BAZA DANYCH'!$F:$F,STATYSTYKI!$B441)</f>
        <v>0</v>
      </c>
      <c r="AD441" s="85">
        <f>SUMIFS('BAZA DANYCH'!$AA:$AA,'BAZA DANYCH'!$T:$T,AD$406,'BAZA DANYCH'!$K:$K,$C441,'BAZA DANYCH'!$A:$A,$A441,'BAZA DANYCH'!$F:$F,STATYSTYKI!$B441)</f>
        <v>0</v>
      </c>
      <c r="AE441" s="85">
        <f>SUMIFS('BAZA DANYCH'!$AA:$AA,'BAZA DANYCH'!$T:$T,AE$406,'BAZA DANYCH'!$K:$K,$C441,'BAZA DANYCH'!$A:$A,$A441,'BAZA DANYCH'!$F:$F,STATYSTYKI!$B441)</f>
        <v>0</v>
      </c>
      <c r="AF441" s="85">
        <f>SUMIFS('BAZA DANYCH'!$AA:$AA,'BAZA DANYCH'!$T:$T,AF$406,'BAZA DANYCH'!$K:$K,$C441,'BAZA DANYCH'!$A:$A,$A441,'BAZA DANYCH'!$F:$F,STATYSTYKI!$B441)</f>
        <v>0</v>
      </c>
      <c r="AG441" s="85">
        <f>SUMIFS('BAZA DANYCH'!$AA:$AA,'BAZA DANYCH'!$T:$T,AG$406,'BAZA DANYCH'!$K:$K,$C441,'BAZA DANYCH'!$A:$A,$A441,'BAZA DANYCH'!$F:$F,STATYSTYKI!$B441)</f>
        <v>0</v>
      </c>
      <c r="AH441" s="85">
        <f>SUMIFS('BAZA DANYCH'!$AA:$AA,'BAZA DANYCH'!$T:$T,AH$406,'BAZA DANYCH'!$K:$K,$C441,'BAZA DANYCH'!$A:$A,$A441,'BAZA DANYCH'!$F:$F,STATYSTYKI!$B441)</f>
        <v>0</v>
      </c>
      <c r="AI441" s="85">
        <f>SUMIFS('BAZA DANYCH'!$AA:$AA,'BAZA DANYCH'!$T:$T,AI$406,'BAZA DANYCH'!$K:$K,$C441,'BAZA DANYCH'!$A:$A,$A441,'BAZA DANYCH'!$F:$F,STATYSTYKI!$B441)</f>
        <v>0</v>
      </c>
      <c r="AJ441" s="85">
        <f>SUMIFS('BAZA DANYCH'!$AA:$AA,'BAZA DANYCH'!$T:$T,AJ$406,'BAZA DANYCH'!$K:$K,$C441,'BAZA DANYCH'!$A:$A,$A441,'BAZA DANYCH'!$F:$F,STATYSTYKI!$B441)</f>
        <v>0</v>
      </c>
    </row>
    <row r="442" spans="1:36" x14ac:dyDescent="0.2">
      <c r="A442" s="87" t="str">
        <f t="shared" ref="A442:C442" si="69">A235</f>
        <v>Oleśnica</v>
      </c>
      <c r="B442" s="87" t="str">
        <f t="shared" si="69"/>
        <v>rk_07_DW451</v>
      </c>
      <c r="C442" s="87" t="str">
        <f t="shared" si="69"/>
        <v>Polbus</v>
      </c>
      <c r="D442" s="129">
        <f t="shared" si="67"/>
        <v>4</v>
      </c>
      <c r="E442" s="85">
        <f>SUMIFS('BAZA DANYCH'!$AA:$AA,'BAZA DANYCH'!$T:$T,E$406,'BAZA DANYCH'!$K:$K,$C442,'BAZA DANYCH'!$A:$A,$A442,'BAZA DANYCH'!$F:$F,STATYSTYKI!$B442)</f>
        <v>0</v>
      </c>
      <c r="F442" s="85">
        <f>SUMIFS('BAZA DANYCH'!$AA:$AA,'BAZA DANYCH'!$T:$T,F$406,'BAZA DANYCH'!$K:$K,$C442,'BAZA DANYCH'!$A:$A,$A442,'BAZA DANYCH'!$F:$F,STATYSTYKI!$B442)</f>
        <v>0</v>
      </c>
      <c r="G442" s="85">
        <f>SUMIFS('BAZA DANYCH'!$AA:$AA,'BAZA DANYCH'!$T:$T,G$406,'BAZA DANYCH'!$K:$K,$C442,'BAZA DANYCH'!$A:$A,$A442,'BAZA DANYCH'!$F:$F,STATYSTYKI!$B442)</f>
        <v>0</v>
      </c>
      <c r="H442" s="85">
        <f>SUMIFS('BAZA DANYCH'!$AA:$AA,'BAZA DANYCH'!$T:$T,H$406,'BAZA DANYCH'!$K:$K,$C442,'BAZA DANYCH'!$A:$A,$A442,'BAZA DANYCH'!$F:$F,STATYSTYKI!$B442)</f>
        <v>0</v>
      </c>
      <c r="I442" s="85">
        <f>SUMIFS('BAZA DANYCH'!$AA:$AA,'BAZA DANYCH'!$T:$T,I$406,'BAZA DANYCH'!$K:$K,$C442,'BAZA DANYCH'!$A:$A,$A442,'BAZA DANYCH'!$F:$F,STATYSTYKI!$B442)</f>
        <v>0</v>
      </c>
      <c r="J442" s="85">
        <f>SUMIFS('BAZA DANYCH'!$AA:$AA,'BAZA DANYCH'!$T:$T,J$406,'BAZA DANYCH'!$K:$K,$C442,'BAZA DANYCH'!$A:$A,$A442,'BAZA DANYCH'!$F:$F,STATYSTYKI!$B442)</f>
        <v>2</v>
      </c>
      <c r="K442" s="85">
        <f>SUMIFS('BAZA DANYCH'!$AA:$AA,'BAZA DANYCH'!$T:$T,K$406,'BAZA DANYCH'!$K:$K,$C442,'BAZA DANYCH'!$A:$A,$A442,'BAZA DANYCH'!$F:$F,STATYSTYKI!$B442)</f>
        <v>0</v>
      </c>
      <c r="L442" s="85">
        <f>SUMIFS('BAZA DANYCH'!$AA:$AA,'BAZA DANYCH'!$T:$T,L$406,'BAZA DANYCH'!$K:$K,$C442,'BAZA DANYCH'!$A:$A,$A442,'BAZA DANYCH'!$F:$F,STATYSTYKI!$B442)</f>
        <v>0</v>
      </c>
      <c r="M442" s="85">
        <f>SUMIFS('BAZA DANYCH'!$AA:$AA,'BAZA DANYCH'!$T:$T,M$406,'BAZA DANYCH'!$K:$K,$C442,'BAZA DANYCH'!$A:$A,$A442,'BAZA DANYCH'!$F:$F,STATYSTYKI!$B442)</f>
        <v>0</v>
      </c>
      <c r="N442" s="85">
        <f>SUMIFS('BAZA DANYCH'!$AA:$AA,'BAZA DANYCH'!$T:$T,N$406,'BAZA DANYCH'!$K:$K,$C442,'BAZA DANYCH'!$A:$A,$A442,'BAZA DANYCH'!$F:$F,STATYSTYKI!$B442)</f>
        <v>0</v>
      </c>
      <c r="O442" s="85">
        <f>SUMIFS('BAZA DANYCH'!$AA:$AA,'BAZA DANYCH'!$T:$T,O$406,'BAZA DANYCH'!$K:$K,$C442,'BAZA DANYCH'!$A:$A,$A442,'BAZA DANYCH'!$F:$F,STATYSTYKI!$B442)</f>
        <v>0</v>
      </c>
      <c r="P442" s="85">
        <f>SUMIFS('BAZA DANYCH'!$AA:$AA,'BAZA DANYCH'!$T:$T,P$406,'BAZA DANYCH'!$K:$K,$C442,'BAZA DANYCH'!$A:$A,$A442,'BAZA DANYCH'!$F:$F,STATYSTYKI!$B442)</f>
        <v>0</v>
      </c>
      <c r="Q442" s="85">
        <f>SUMIFS('BAZA DANYCH'!$AA:$AA,'BAZA DANYCH'!$T:$T,Q$406,'BAZA DANYCH'!$K:$K,$C442,'BAZA DANYCH'!$A:$A,$A442,'BAZA DANYCH'!$F:$F,STATYSTYKI!$B442)</f>
        <v>0</v>
      </c>
      <c r="R442" s="85">
        <f>SUMIFS('BAZA DANYCH'!$AA:$AA,'BAZA DANYCH'!$T:$T,R$406,'BAZA DANYCH'!$K:$K,$C442,'BAZA DANYCH'!$A:$A,$A442,'BAZA DANYCH'!$F:$F,STATYSTYKI!$B442)</f>
        <v>0</v>
      </c>
      <c r="S442" s="85">
        <f>SUMIFS('BAZA DANYCH'!$AA:$AA,'BAZA DANYCH'!$T:$T,S$406,'BAZA DANYCH'!$K:$K,$C442,'BAZA DANYCH'!$A:$A,$A442,'BAZA DANYCH'!$F:$F,STATYSTYKI!$B442)</f>
        <v>0</v>
      </c>
      <c r="T442" s="85">
        <f>SUMIFS('BAZA DANYCH'!$AA:$AA,'BAZA DANYCH'!$T:$T,T$406,'BAZA DANYCH'!$K:$K,$C442,'BAZA DANYCH'!$A:$A,$A442,'BAZA DANYCH'!$F:$F,STATYSTYKI!$B442)</f>
        <v>0</v>
      </c>
      <c r="U442" s="85">
        <f>SUMIFS('BAZA DANYCH'!$AA:$AA,'BAZA DANYCH'!$T:$T,U$406,'BAZA DANYCH'!$K:$K,$C442,'BAZA DANYCH'!$A:$A,$A442,'BAZA DANYCH'!$F:$F,STATYSTYKI!$B442)</f>
        <v>0</v>
      </c>
      <c r="V442" s="85">
        <f>SUMIFS('BAZA DANYCH'!$AA:$AA,'BAZA DANYCH'!$T:$T,V$406,'BAZA DANYCH'!$K:$K,$C442,'BAZA DANYCH'!$A:$A,$A442,'BAZA DANYCH'!$F:$F,STATYSTYKI!$B442)</f>
        <v>0</v>
      </c>
      <c r="W442" s="85">
        <f>SUMIFS('BAZA DANYCH'!$AA:$AA,'BAZA DANYCH'!$T:$T,W$406,'BAZA DANYCH'!$K:$K,$C442,'BAZA DANYCH'!$A:$A,$A442,'BAZA DANYCH'!$F:$F,STATYSTYKI!$B442)</f>
        <v>0</v>
      </c>
      <c r="X442" s="85">
        <f>SUMIFS('BAZA DANYCH'!$AA:$AA,'BAZA DANYCH'!$T:$T,X$406,'BAZA DANYCH'!$K:$K,$C442,'BAZA DANYCH'!$A:$A,$A442,'BAZA DANYCH'!$F:$F,STATYSTYKI!$B442)</f>
        <v>0</v>
      </c>
      <c r="Y442" s="85">
        <f>SUMIFS('BAZA DANYCH'!$AA:$AA,'BAZA DANYCH'!$T:$T,Y$406,'BAZA DANYCH'!$K:$K,$C442,'BAZA DANYCH'!$A:$A,$A442,'BAZA DANYCH'!$F:$F,STATYSTYKI!$B442)</f>
        <v>0</v>
      </c>
      <c r="Z442" s="85">
        <f>SUMIFS('BAZA DANYCH'!$AA:$AA,'BAZA DANYCH'!$T:$T,Z$406,'BAZA DANYCH'!$K:$K,$C442,'BAZA DANYCH'!$A:$A,$A442,'BAZA DANYCH'!$F:$F,STATYSTYKI!$B442)</f>
        <v>0</v>
      </c>
      <c r="AA442" s="85">
        <f>SUMIFS('BAZA DANYCH'!$AA:$AA,'BAZA DANYCH'!$T:$T,AA$406,'BAZA DANYCH'!$K:$K,$C442,'BAZA DANYCH'!$A:$A,$A442,'BAZA DANYCH'!$F:$F,STATYSTYKI!$B442)</f>
        <v>2</v>
      </c>
      <c r="AB442" s="85">
        <f>SUMIFS('BAZA DANYCH'!$AA:$AA,'BAZA DANYCH'!$T:$T,AB$406,'BAZA DANYCH'!$K:$K,$C442,'BAZA DANYCH'!$A:$A,$A442,'BAZA DANYCH'!$F:$F,STATYSTYKI!$B442)</f>
        <v>0</v>
      </c>
      <c r="AC442" s="85">
        <f>SUMIFS('BAZA DANYCH'!$AA:$AA,'BAZA DANYCH'!$T:$T,AC$406,'BAZA DANYCH'!$K:$K,$C442,'BAZA DANYCH'!$A:$A,$A442,'BAZA DANYCH'!$F:$F,STATYSTYKI!$B442)</f>
        <v>0</v>
      </c>
      <c r="AD442" s="85">
        <f>SUMIFS('BAZA DANYCH'!$AA:$AA,'BAZA DANYCH'!$T:$T,AD$406,'BAZA DANYCH'!$K:$K,$C442,'BAZA DANYCH'!$A:$A,$A442,'BAZA DANYCH'!$F:$F,STATYSTYKI!$B442)</f>
        <v>0</v>
      </c>
      <c r="AE442" s="85">
        <f>SUMIFS('BAZA DANYCH'!$AA:$AA,'BAZA DANYCH'!$T:$T,AE$406,'BAZA DANYCH'!$K:$K,$C442,'BAZA DANYCH'!$A:$A,$A442,'BAZA DANYCH'!$F:$F,STATYSTYKI!$B442)</f>
        <v>0</v>
      </c>
      <c r="AF442" s="85">
        <f>SUMIFS('BAZA DANYCH'!$AA:$AA,'BAZA DANYCH'!$T:$T,AF$406,'BAZA DANYCH'!$K:$K,$C442,'BAZA DANYCH'!$A:$A,$A442,'BAZA DANYCH'!$F:$F,STATYSTYKI!$B442)</f>
        <v>0</v>
      </c>
      <c r="AG442" s="85">
        <f>SUMIFS('BAZA DANYCH'!$AA:$AA,'BAZA DANYCH'!$T:$T,AG$406,'BAZA DANYCH'!$K:$K,$C442,'BAZA DANYCH'!$A:$A,$A442,'BAZA DANYCH'!$F:$F,STATYSTYKI!$B442)</f>
        <v>0</v>
      </c>
      <c r="AH442" s="85">
        <f>SUMIFS('BAZA DANYCH'!$AA:$AA,'BAZA DANYCH'!$T:$T,AH$406,'BAZA DANYCH'!$K:$K,$C442,'BAZA DANYCH'!$A:$A,$A442,'BAZA DANYCH'!$F:$F,STATYSTYKI!$B442)</f>
        <v>0</v>
      </c>
      <c r="AI442" s="85">
        <f>SUMIFS('BAZA DANYCH'!$AA:$AA,'BAZA DANYCH'!$T:$T,AI$406,'BAZA DANYCH'!$K:$K,$C442,'BAZA DANYCH'!$A:$A,$A442,'BAZA DANYCH'!$F:$F,STATYSTYKI!$B442)</f>
        <v>0</v>
      </c>
      <c r="AJ442" s="85">
        <f>SUMIFS('BAZA DANYCH'!$AA:$AA,'BAZA DANYCH'!$T:$T,AJ$406,'BAZA DANYCH'!$K:$K,$C442,'BAZA DANYCH'!$A:$A,$A442,'BAZA DANYCH'!$F:$F,STATYSTYKI!$B442)</f>
        <v>0</v>
      </c>
    </row>
    <row r="443" spans="1:36" x14ac:dyDescent="0.2">
      <c r="A443" s="87" t="str">
        <f t="shared" ref="A443:C443" si="70">A236</f>
        <v>Oleśnica</v>
      </c>
      <c r="B443" s="87" t="str">
        <f t="shared" si="70"/>
        <v>rk_07_DW451</v>
      </c>
      <c r="C443" s="87" t="str">
        <f t="shared" si="70"/>
        <v>VIP</v>
      </c>
      <c r="D443" s="129">
        <f t="shared" si="67"/>
        <v>6</v>
      </c>
      <c r="E443" s="85">
        <f>SUMIFS('BAZA DANYCH'!$AA:$AA,'BAZA DANYCH'!$T:$T,E$406,'BAZA DANYCH'!$K:$K,$C443,'BAZA DANYCH'!$A:$A,$A443,'BAZA DANYCH'!$F:$F,STATYSTYKI!$B443)</f>
        <v>0</v>
      </c>
      <c r="F443" s="85">
        <f>SUMIFS('BAZA DANYCH'!$AA:$AA,'BAZA DANYCH'!$T:$T,F$406,'BAZA DANYCH'!$K:$K,$C443,'BAZA DANYCH'!$A:$A,$A443,'BAZA DANYCH'!$F:$F,STATYSTYKI!$B443)</f>
        <v>0</v>
      </c>
      <c r="G443" s="85">
        <f>SUMIFS('BAZA DANYCH'!$AA:$AA,'BAZA DANYCH'!$T:$T,G$406,'BAZA DANYCH'!$K:$K,$C443,'BAZA DANYCH'!$A:$A,$A443,'BAZA DANYCH'!$F:$F,STATYSTYKI!$B443)</f>
        <v>0</v>
      </c>
      <c r="H443" s="85">
        <f>SUMIFS('BAZA DANYCH'!$AA:$AA,'BAZA DANYCH'!$T:$T,H$406,'BAZA DANYCH'!$K:$K,$C443,'BAZA DANYCH'!$A:$A,$A443,'BAZA DANYCH'!$F:$F,STATYSTYKI!$B443)</f>
        <v>0</v>
      </c>
      <c r="I443" s="85">
        <f>SUMIFS('BAZA DANYCH'!$AA:$AA,'BAZA DANYCH'!$T:$T,I$406,'BAZA DANYCH'!$K:$K,$C443,'BAZA DANYCH'!$A:$A,$A443,'BAZA DANYCH'!$F:$F,STATYSTYKI!$B443)</f>
        <v>0</v>
      </c>
      <c r="J443" s="85">
        <f>SUMIFS('BAZA DANYCH'!$AA:$AA,'BAZA DANYCH'!$T:$T,J$406,'BAZA DANYCH'!$K:$K,$C443,'BAZA DANYCH'!$A:$A,$A443,'BAZA DANYCH'!$F:$F,STATYSTYKI!$B443)</f>
        <v>0</v>
      </c>
      <c r="K443" s="85">
        <f>SUMIFS('BAZA DANYCH'!$AA:$AA,'BAZA DANYCH'!$T:$T,K$406,'BAZA DANYCH'!$K:$K,$C443,'BAZA DANYCH'!$A:$A,$A443,'BAZA DANYCH'!$F:$F,STATYSTYKI!$B443)</f>
        <v>0</v>
      </c>
      <c r="L443" s="85">
        <f>SUMIFS('BAZA DANYCH'!$AA:$AA,'BAZA DANYCH'!$T:$T,L$406,'BAZA DANYCH'!$K:$K,$C443,'BAZA DANYCH'!$A:$A,$A443,'BAZA DANYCH'!$F:$F,STATYSTYKI!$B443)</f>
        <v>0</v>
      </c>
      <c r="M443" s="85">
        <f>SUMIFS('BAZA DANYCH'!$AA:$AA,'BAZA DANYCH'!$T:$T,M$406,'BAZA DANYCH'!$K:$K,$C443,'BAZA DANYCH'!$A:$A,$A443,'BAZA DANYCH'!$F:$F,STATYSTYKI!$B443)</f>
        <v>0</v>
      </c>
      <c r="N443" s="85">
        <f>SUMIFS('BAZA DANYCH'!$AA:$AA,'BAZA DANYCH'!$T:$T,N$406,'BAZA DANYCH'!$K:$K,$C443,'BAZA DANYCH'!$A:$A,$A443,'BAZA DANYCH'!$F:$F,STATYSTYKI!$B443)</f>
        <v>0</v>
      </c>
      <c r="O443" s="85">
        <f>SUMIFS('BAZA DANYCH'!$AA:$AA,'BAZA DANYCH'!$T:$T,O$406,'BAZA DANYCH'!$K:$K,$C443,'BAZA DANYCH'!$A:$A,$A443,'BAZA DANYCH'!$F:$F,STATYSTYKI!$B443)</f>
        <v>6</v>
      </c>
      <c r="P443" s="85">
        <f>SUMIFS('BAZA DANYCH'!$AA:$AA,'BAZA DANYCH'!$T:$T,P$406,'BAZA DANYCH'!$K:$K,$C443,'BAZA DANYCH'!$A:$A,$A443,'BAZA DANYCH'!$F:$F,STATYSTYKI!$B443)</f>
        <v>0</v>
      </c>
      <c r="Q443" s="85">
        <f>SUMIFS('BAZA DANYCH'!$AA:$AA,'BAZA DANYCH'!$T:$T,Q$406,'BAZA DANYCH'!$K:$K,$C443,'BAZA DANYCH'!$A:$A,$A443,'BAZA DANYCH'!$F:$F,STATYSTYKI!$B443)</f>
        <v>0</v>
      </c>
      <c r="R443" s="85">
        <f>SUMIFS('BAZA DANYCH'!$AA:$AA,'BAZA DANYCH'!$T:$T,R$406,'BAZA DANYCH'!$K:$K,$C443,'BAZA DANYCH'!$A:$A,$A443,'BAZA DANYCH'!$F:$F,STATYSTYKI!$B443)</f>
        <v>0</v>
      </c>
      <c r="S443" s="85">
        <f>SUMIFS('BAZA DANYCH'!$AA:$AA,'BAZA DANYCH'!$T:$T,S$406,'BAZA DANYCH'!$K:$K,$C443,'BAZA DANYCH'!$A:$A,$A443,'BAZA DANYCH'!$F:$F,STATYSTYKI!$B443)</f>
        <v>0</v>
      </c>
      <c r="T443" s="85">
        <f>SUMIFS('BAZA DANYCH'!$AA:$AA,'BAZA DANYCH'!$T:$T,T$406,'BAZA DANYCH'!$K:$K,$C443,'BAZA DANYCH'!$A:$A,$A443,'BAZA DANYCH'!$F:$F,STATYSTYKI!$B443)</f>
        <v>0</v>
      </c>
      <c r="U443" s="85">
        <f>SUMIFS('BAZA DANYCH'!$AA:$AA,'BAZA DANYCH'!$T:$T,U$406,'BAZA DANYCH'!$K:$K,$C443,'BAZA DANYCH'!$A:$A,$A443,'BAZA DANYCH'!$F:$F,STATYSTYKI!$B443)</f>
        <v>0</v>
      </c>
      <c r="V443" s="85">
        <f>SUMIFS('BAZA DANYCH'!$AA:$AA,'BAZA DANYCH'!$T:$T,V$406,'BAZA DANYCH'!$K:$K,$C443,'BAZA DANYCH'!$A:$A,$A443,'BAZA DANYCH'!$F:$F,STATYSTYKI!$B443)</f>
        <v>0</v>
      </c>
      <c r="W443" s="85">
        <f>SUMIFS('BAZA DANYCH'!$AA:$AA,'BAZA DANYCH'!$T:$T,W$406,'BAZA DANYCH'!$K:$K,$C443,'BAZA DANYCH'!$A:$A,$A443,'BAZA DANYCH'!$F:$F,STATYSTYKI!$B443)</f>
        <v>0</v>
      </c>
      <c r="X443" s="85">
        <f>SUMIFS('BAZA DANYCH'!$AA:$AA,'BAZA DANYCH'!$T:$T,X$406,'BAZA DANYCH'!$K:$K,$C443,'BAZA DANYCH'!$A:$A,$A443,'BAZA DANYCH'!$F:$F,STATYSTYKI!$B443)</f>
        <v>0</v>
      </c>
      <c r="Y443" s="85">
        <f>SUMIFS('BAZA DANYCH'!$AA:$AA,'BAZA DANYCH'!$T:$T,Y$406,'BAZA DANYCH'!$K:$K,$C443,'BAZA DANYCH'!$A:$A,$A443,'BAZA DANYCH'!$F:$F,STATYSTYKI!$B443)</f>
        <v>0</v>
      </c>
      <c r="Z443" s="85">
        <f>SUMIFS('BAZA DANYCH'!$AA:$AA,'BAZA DANYCH'!$T:$T,Z$406,'BAZA DANYCH'!$K:$K,$C443,'BAZA DANYCH'!$A:$A,$A443,'BAZA DANYCH'!$F:$F,STATYSTYKI!$B443)</f>
        <v>0</v>
      </c>
      <c r="AA443" s="85">
        <f>SUMIFS('BAZA DANYCH'!$AA:$AA,'BAZA DANYCH'!$T:$T,AA$406,'BAZA DANYCH'!$K:$K,$C443,'BAZA DANYCH'!$A:$A,$A443,'BAZA DANYCH'!$F:$F,STATYSTYKI!$B443)</f>
        <v>0</v>
      </c>
      <c r="AB443" s="85">
        <f>SUMIFS('BAZA DANYCH'!$AA:$AA,'BAZA DANYCH'!$T:$T,AB$406,'BAZA DANYCH'!$K:$K,$C443,'BAZA DANYCH'!$A:$A,$A443,'BAZA DANYCH'!$F:$F,STATYSTYKI!$B443)</f>
        <v>0</v>
      </c>
      <c r="AC443" s="85">
        <f>SUMIFS('BAZA DANYCH'!$AA:$AA,'BAZA DANYCH'!$T:$T,AC$406,'BAZA DANYCH'!$K:$K,$C443,'BAZA DANYCH'!$A:$A,$A443,'BAZA DANYCH'!$F:$F,STATYSTYKI!$B443)</f>
        <v>0</v>
      </c>
      <c r="AD443" s="85">
        <f>SUMIFS('BAZA DANYCH'!$AA:$AA,'BAZA DANYCH'!$T:$T,AD$406,'BAZA DANYCH'!$K:$K,$C443,'BAZA DANYCH'!$A:$A,$A443,'BAZA DANYCH'!$F:$F,STATYSTYKI!$B443)</f>
        <v>0</v>
      </c>
      <c r="AE443" s="85">
        <f>SUMIFS('BAZA DANYCH'!$AA:$AA,'BAZA DANYCH'!$T:$T,AE$406,'BAZA DANYCH'!$K:$K,$C443,'BAZA DANYCH'!$A:$A,$A443,'BAZA DANYCH'!$F:$F,STATYSTYKI!$B443)</f>
        <v>0</v>
      </c>
      <c r="AF443" s="85">
        <f>SUMIFS('BAZA DANYCH'!$AA:$AA,'BAZA DANYCH'!$T:$T,AF$406,'BAZA DANYCH'!$K:$K,$C443,'BAZA DANYCH'!$A:$A,$A443,'BAZA DANYCH'!$F:$F,STATYSTYKI!$B443)</f>
        <v>0</v>
      </c>
      <c r="AG443" s="85">
        <f>SUMIFS('BAZA DANYCH'!$AA:$AA,'BAZA DANYCH'!$T:$T,AG$406,'BAZA DANYCH'!$K:$K,$C443,'BAZA DANYCH'!$A:$A,$A443,'BAZA DANYCH'!$F:$F,STATYSTYKI!$B443)</f>
        <v>0</v>
      </c>
      <c r="AH443" s="85">
        <f>SUMIFS('BAZA DANYCH'!$AA:$AA,'BAZA DANYCH'!$T:$T,AH$406,'BAZA DANYCH'!$K:$K,$C443,'BAZA DANYCH'!$A:$A,$A443,'BAZA DANYCH'!$F:$F,STATYSTYKI!$B443)</f>
        <v>0</v>
      </c>
      <c r="AI443" s="85">
        <f>SUMIFS('BAZA DANYCH'!$AA:$AA,'BAZA DANYCH'!$T:$T,AI$406,'BAZA DANYCH'!$K:$K,$C443,'BAZA DANYCH'!$A:$A,$A443,'BAZA DANYCH'!$F:$F,STATYSTYKI!$B443)</f>
        <v>0</v>
      </c>
      <c r="AJ443" s="85">
        <f>SUMIFS('BAZA DANYCH'!$AA:$AA,'BAZA DANYCH'!$T:$T,AJ$406,'BAZA DANYCH'!$K:$K,$C443,'BAZA DANYCH'!$A:$A,$A443,'BAZA DANYCH'!$F:$F,STATYSTYKI!$B443)</f>
        <v>0</v>
      </c>
    </row>
    <row r="444" spans="1:36" x14ac:dyDescent="0.2">
      <c r="A444" s="87" t="str">
        <f t="shared" ref="A444:C444" si="71">A237</f>
        <v>Oleśnica</v>
      </c>
      <c r="B444" s="87" t="str">
        <f t="shared" si="71"/>
        <v>rk_07_DW451</v>
      </c>
      <c r="C444" s="87" t="str">
        <f t="shared" si="71"/>
        <v>PKS Kluczbork</v>
      </c>
      <c r="D444" s="129">
        <f t="shared" si="67"/>
        <v>6</v>
      </c>
      <c r="E444" s="85">
        <f>SUMIFS('BAZA DANYCH'!$AA:$AA,'BAZA DANYCH'!$T:$T,E$406,'BAZA DANYCH'!$K:$K,$C444,'BAZA DANYCH'!$A:$A,$A444,'BAZA DANYCH'!$F:$F,STATYSTYKI!$B444)</f>
        <v>0</v>
      </c>
      <c r="F444" s="85">
        <f>SUMIFS('BAZA DANYCH'!$AA:$AA,'BAZA DANYCH'!$T:$T,F$406,'BAZA DANYCH'!$K:$K,$C444,'BAZA DANYCH'!$A:$A,$A444,'BAZA DANYCH'!$F:$F,STATYSTYKI!$B444)</f>
        <v>0</v>
      </c>
      <c r="G444" s="85">
        <f>SUMIFS('BAZA DANYCH'!$AA:$AA,'BAZA DANYCH'!$T:$T,G$406,'BAZA DANYCH'!$K:$K,$C444,'BAZA DANYCH'!$A:$A,$A444,'BAZA DANYCH'!$F:$F,STATYSTYKI!$B444)</f>
        <v>0</v>
      </c>
      <c r="H444" s="85">
        <f>SUMIFS('BAZA DANYCH'!$AA:$AA,'BAZA DANYCH'!$T:$T,H$406,'BAZA DANYCH'!$K:$K,$C444,'BAZA DANYCH'!$A:$A,$A444,'BAZA DANYCH'!$F:$F,STATYSTYKI!$B444)</f>
        <v>0</v>
      </c>
      <c r="I444" s="85">
        <f>SUMIFS('BAZA DANYCH'!$AA:$AA,'BAZA DANYCH'!$T:$T,I$406,'BAZA DANYCH'!$K:$K,$C444,'BAZA DANYCH'!$A:$A,$A444,'BAZA DANYCH'!$F:$F,STATYSTYKI!$B444)</f>
        <v>0</v>
      </c>
      <c r="J444" s="85">
        <f>SUMIFS('BAZA DANYCH'!$AA:$AA,'BAZA DANYCH'!$T:$T,J$406,'BAZA DANYCH'!$K:$K,$C444,'BAZA DANYCH'!$A:$A,$A444,'BAZA DANYCH'!$F:$F,STATYSTYKI!$B444)</f>
        <v>0</v>
      </c>
      <c r="K444" s="85">
        <f>SUMIFS('BAZA DANYCH'!$AA:$AA,'BAZA DANYCH'!$T:$T,K$406,'BAZA DANYCH'!$K:$K,$C444,'BAZA DANYCH'!$A:$A,$A444,'BAZA DANYCH'!$F:$F,STATYSTYKI!$B444)</f>
        <v>0</v>
      </c>
      <c r="L444" s="85">
        <f>SUMIFS('BAZA DANYCH'!$AA:$AA,'BAZA DANYCH'!$T:$T,L$406,'BAZA DANYCH'!$K:$K,$C444,'BAZA DANYCH'!$A:$A,$A444,'BAZA DANYCH'!$F:$F,STATYSTYKI!$B444)</f>
        <v>0</v>
      </c>
      <c r="M444" s="85">
        <f>SUMIFS('BAZA DANYCH'!$AA:$AA,'BAZA DANYCH'!$T:$T,M$406,'BAZA DANYCH'!$K:$K,$C444,'BAZA DANYCH'!$A:$A,$A444,'BAZA DANYCH'!$F:$F,STATYSTYKI!$B444)</f>
        <v>0</v>
      </c>
      <c r="N444" s="85">
        <f>SUMIFS('BAZA DANYCH'!$AA:$AA,'BAZA DANYCH'!$T:$T,N$406,'BAZA DANYCH'!$K:$K,$C444,'BAZA DANYCH'!$A:$A,$A444,'BAZA DANYCH'!$F:$F,STATYSTYKI!$B444)</f>
        <v>0</v>
      </c>
      <c r="O444" s="85">
        <f>SUMIFS('BAZA DANYCH'!$AA:$AA,'BAZA DANYCH'!$T:$T,O$406,'BAZA DANYCH'!$K:$K,$C444,'BAZA DANYCH'!$A:$A,$A444,'BAZA DANYCH'!$F:$F,STATYSTYKI!$B444)</f>
        <v>0</v>
      </c>
      <c r="P444" s="85">
        <f>SUMIFS('BAZA DANYCH'!$AA:$AA,'BAZA DANYCH'!$T:$T,P$406,'BAZA DANYCH'!$K:$K,$C444,'BAZA DANYCH'!$A:$A,$A444,'BAZA DANYCH'!$F:$F,STATYSTYKI!$B444)</f>
        <v>0</v>
      </c>
      <c r="Q444" s="85">
        <f>SUMIFS('BAZA DANYCH'!$AA:$AA,'BAZA DANYCH'!$T:$T,Q$406,'BAZA DANYCH'!$K:$K,$C444,'BAZA DANYCH'!$A:$A,$A444,'BAZA DANYCH'!$F:$F,STATYSTYKI!$B444)</f>
        <v>6</v>
      </c>
      <c r="R444" s="85">
        <f>SUMIFS('BAZA DANYCH'!$AA:$AA,'BAZA DANYCH'!$T:$T,R$406,'BAZA DANYCH'!$K:$K,$C444,'BAZA DANYCH'!$A:$A,$A444,'BAZA DANYCH'!$F:$F,STATYSTYKI!$B444)</f>
        <v>0</v>
      </c>
      <c r="S444" s="85">
        <f>SUMIFS('BAZA DANYCH'!$AA:$AA,'BAZA DANYCH'!$T:$T,S$406,'BAZA DANYCH'!$K:$K,$C444,'BAZA DANYCH'!$A:$A,$A444,'BAZA DANYCH'!$F:$F,STATYSTYKI!$B444)</f>
        <v>0</v>
      </c>
      <c r="T444" s="85">
        <f>SUMIFS('BAZA DANYCH'!$AA:$AA,'BAZA DANYCH'!$T:$T,T$406,'BAZA DANYCH'!$K:$K,$C444,'BAZA DANYCH'!$A:$A,$A444,'BAZA DANYCH'!$F:$F,STATYSTYKI!$B444)</f>
        <v>0</v>
      </c>
      <c r="U444" s="85">
        <f>SUMIFS('BAZA DANYCH'!$AA:$AA,'BAZA DANYCH'!$T:$T,U$406,'BAZA DANYCH'!$K:$K,$C444,'BAZA DANYCH'!$A:$A,$A444,'BAZA DANYCH'!$F:$F,STATYSTYKI!$B444)</f>
        <v>0</v>
      </c>
      <c r="V444" s="85">
        <f>SUMIFS('BAZA DANYCH'!$AA:$AA,'BAZA DANYCH'!$T:$T,V$406,'BAZA DANYCH'!$K:$K,$C444,'BAZA DANYCH'!$A:$A,$A444,'BAZA DANYCH'!$F:$F,STATYSTYKI!$B444)</f>
        <v>0</v>
      </c>
      <c r="W444" s="85">
        <f>SUMIFS('BAZA DANYCH'!$AA:$AA,'BAZA DANYCH'!$T:$T,W$406,'BAZA DANYCH'!$K:$K,$C444,'BAZA DANYCH'!$A:$A,$A444,'BAZA DANYCH'!$F:$F,STATYSTYKI!$B444)</f>
        <v>0</v>
      </c>
      <c r="X444" s="85">
        <f>SUMIFS('BAZA DANYCH'!$AA:$AA,'BAZA DANYCH'!$T:$T,X$406,'BAZA DANYCH'!$K:$K,$C444,'BAZA DANYCH'!$A:$A,$A444,'BAZA DANYCH'!$F:$F,STATYSTYKI!$B444)</f>
        <v>0</v>
      </c>
      <c r="Y444" s="85">
        <f>SUMIFS('BAZA DANYCH'!$AA:$AA,'BAZA DANYCH'!$T:$T,Y$406,'BAZA DANYCH'!$K:$K,$C444,'BAZA DANYCH'!$A:$A,$A444,'BAZA DANYCH'!$F:$F,STATYSTYKI!$B444)</f>
        <v>0</v>
      </c>
      <c r="Z444" s="85">
        <f>SUMIFS('BAZA DANYCH'!$AA:$AA,'BAZA DANYCH'!$T:$T,Z$406,'BAZA DANYCH'!$K:$K,$C444,'BAZA DANYCH'!$A:$A,$A444,'BAZA DANYCH'!$F:$F,STATYSTYKI!$B444)</f>
        <v>0</v>
      </c>
      <c r="AA444" s="85">
        <f>SUMIFS('BAZA DANYCH'!$AA:$AA,'BAZA DANYCH'!$T:$T,AA$406,'BAZA DANYCH'!$K:$K,$C444,'BAZA DANYCH'!$A:$A,$A444,'BAZA DANYCH'!$F:$F,STATYSTYKI!$B444)</f>
        <v>0</v>
      </c>
      <c r="AB444" s="85">
        <f>SUMIFS('BAZA DANYCH'!$AA:$AA,'BAZA DANYCH'!$T:$T,AB$406,'BAZA DANYCH'!$K:$K,$C444,'BAZA DANYCH'!$A:$A,$A444,'BAZA DANYCH'!$F:$F,STATYSTYKI!$B444)</f>
        <v>0</v>
      </c>
      <c r="AC444" s="85">
        <f>SUMIFS('BAZA DANYCH'!$AA:$AA,'BAZA DANYCH'!$T:$T,AC$406,'BAZA DANYCH'!$K:$K,$C444,'BAZA DANYCH'!$A:$A,$A444,'BAZA DANYCH'!$F:$F,STATYSTYKI!$B444)</f>
        <v>0</v>
      </c>
      <c r="AD444" s="85">
        <f>SUMIFS('BAZA DANYCH'!$AA:$AA,'BAZA DANYCH'!$T:$T,AD$406,'BAZA DANYCH'!$K:$K,$C444,'BAZA DANYCH'!$A:$A,$A444,'BAZA DANYCH'!$F:$F,STATYSTYKI!$B444)</f>
        <v>0</v>
      </c>
      <c r="AE444" s="85">
        <f>SUMIFS('BAZA DANYCH'!$AA:$AA,'BAZA DANYCH'!$T:$T,AE$406,'BAZA DANYCH'!$K:$K,$C444,'BAZA DANYCH'!$A:$A,$A444,'BAZA DANYCH'!$F:$F,STATYSTYKI!$B444)</f>
        <v>0</v>
      </c>
      <c r="AF444" s="85">
        <f>SUMIFS('BAZA DANYCH'!$AA:$AA,'BAZA DANYCH'!$T:$T,AF$406,'BAZA DANYCH'!$K:$K,$C444,'BAZA DANYCH'!$A:$A,$A444,'BAZA DANYCH'!$F:$F,STATYSTYKI!$B444)</f>
        <v>0</v>
      </c>
      <c r="AG444" s="85">
        <f>SUMIFS('BAZA DANYCH'!$AA:$AA,'BAZA DANYCH'!$T:$T,AG$406,'BAZA DANYCH'!$K:$K,$C444,'BAZA DANYCH'!$A:$A,$A444,'BAZA DANYCH'!$F:$F,STATYSTYKI!$B444)</f>
        <v>0</v>
      </c>
      <c r="AH444" s="85">
        <f>SUMIFS('BAZA DANYCH'!$AA:$AA,'BAZA DANYCH'!$T:$T,AH$406,'BAZA DANYCH'!$K:$K,$C444,'BAZA DANYCH'!$A:$A,$A444,'BAZA DANYCH'!$F:$F,STATYSTYKI!$B444)</f>
        <v>0</v>
      </c>
      <c r="AI444" s="85">
        <f>SUMIFS('BAZA DANYCH'!$AA:$AA,'BAZA DANYCH'!$T:$T,AI$406,'BAZA DANYCH'!$K:$K,$C444,'BAZA DANYCH'!$A:$A,$A444,'BAZA DANYCH'!$F:$F,STATYSTYKI!$B444)</f>
        <v>0</v>
      </c>
      <c r="AJ444" s="85">
        <f>SUMIFS('BAZA DANYCH'!$AA:$AA,'BAZA DANYCH'!$T:$T,AJ$406,'BAZA DANYCH'!$K:$K,$C444,'BAZA DANYCH'!$A:$A,$A444,'BAZA DANYCH'!$F:$F,STATYSTYKI!$B444)</f>
        <v>0</v>
      </c>
    </row>
    <row r="445" spans="1:36" x14ac:dyDescent="0.2">
      <c r="A445" s="87" t="str">
        <f t="shared" ref="A445:C445" si="72">A238</f>
        <v>Oleśnica</v>
      </c>
      <c r="B445" s="87" t="str">
        <f t="shared" si="72"/>
        <v>rk_07_DW451</v>
      </c>
      <c r="C445" s="87" t="str">
        <f t="shared" si="72"/>
        <v>DM</v>
      </c>
      <c r="D445" s="129">
        <f t="shared" si="67"/>
        <v>2</v>
      </c>
      <c r="E445" s="85">
        <f>SUMIFS('BAZA DANYCH'!$AA:$AA,'BAZA DANYCH'!$T:$T,E$406,'BAZA DANYCH'!$K:$K,$C445,'BAZA DANYCH'!$A:$A,$A445,'BAZA DANYCH'!$F:$F,STATYSTYKI!$B445)</f>
        <v>0</v>
      </c>
      <c r="F445" s="85">
        <f>SUMIFS('BAZA DANYCH'!$AA:$AA,'BAZA DANYCH'!$T:$T,F$406,'BAZA DANYCH'!$K:$K,$C445,'BAZA DANYCH'!$A:$A,$A445,'BAZA DANYCH'!$F:$F,STATYSTYKI!$B445)</f>
        <v>0</v>
      </c>
      <c r="G445" s="85">
        <f>SUMIFS('BAZA DANYCH'!$AA:$AA,'BAZA DANYCH'!$T:$T,G$406,'BAZA DANYCH'!$K:$K,$C445,'BAZA DANYCH'!$A:$A,$A445,'BAZA DANYCH'!$F:$F,STATYSTYKI!$B445)</f>
        <v>0</v>
      </c>
      <c r="H445" s="85">
        <f>SUMIFS('BAZA DANYCH'!$AA:$AA,'BAZA DANYCH'!$T:$T,H$406,'BAZA DANYCH'!$K:$K,$C445,'BAZA DANYCH'!$A:$A,$A445,'BAZA DANYCH'!$F:$F,STATYSTYKI!$B445)</f>
        <v>0</v>
      </c>
      <c r="I445" s="85">
        <f>SUMIFS('BAZA DANYCH'!$AA:$AA,'BAZA DANYCH'!$T:$T,I$406,'BAZA DANYCH'!$K:$K,$C445,'BAZA DANYCH'!$A:$A,$A445,'BAZA DANYCH'!$F:$F,STATYSTYKI!$B445)</f>
        <v>0</v>
      </c>
      <c r="J445" s="85">
        <f>SUMIFS('BAZA DANYCH'!$AA:$AA,'BAZA DANYCH'!$T:$T,J$406,'BAZA DANYCH'!$K:$K,$C445,'BAZA DANYCH'!$A:$A,$A445,'BAZA DANYCH'!$F:$F,STATYSTYKI!$B445)</f>
        <v>0</v>
      </c>
      <c r="K445" s="85">
        <f>SUMIFS('BAZA DANYCH'!$AA:$AA,'BAZA DANYCH'!$T:$T,K$406,'BAZA DANYCH'!$K:$K,$C445,'BAZA DANYCH'!$A:$A,$A445,'BAZA DANYCH'!$F:$F,STATYSTYKI!$B445)</f>
        <v>0</v>
      </c>
      <c r="L445" s="85">
        <f>SUMIFS('BAZA DANYCH'!$AA:$AA,'BAZA DANYCH'!$T:$T,L$406,'BAZA DANYCH'!$K:$K,$C445,'BAZA DANYCH'!$A:$A,$A445,'BAZA DANYCH'!$F:$F,STATYSTYKI!$B445)</f>
        <v>0</v>
      </c>
      <c r="M445" s="85">
        <f>SUMIFS('BAZA DANYCH'!$AA:$AA,'BAZA DANYCH'!$T:$T,M$406,'BAZA DANYCH'!$K:$K,$C445,'BAZA DANYCH'!$A:$A,$A445,'BAZA DANYCH'!$F:$F,STATYSTYKI!$B445)</f>
        <v>0</v>
      </c>
      <c r="N445" s="85">
        <f>SUMIFS('BAZA DANYCH'!$AA:$AA,'BAZA DANYCH'!$T:$T,N$406,'BAZA DANYCH'!$K:$K,$C445,'BAZA DANYCH'!$A:$A,$A445,'BAZA DANYCH'!$F:$F,STATYSTYKI!$B445)</f>
        <v>0</v>
      </c>
      <c r="O445" s="85">
        <f>SUMIFS('BAZA DANYCH'!$AA:$AA,'BAZA DANYCH'!$T:$T,O$406,'BAZA DANYCH'!$K:$K,$C445,'BAZA DANYCH'!$A:$A,$A445,'BAZA DANYCH'!$F:$F,STATYSTYKI!$B445)</f>
        <v>0</v>
      </c>
      <c r="P445" s="85">
        <f>SUMIFS('BAZA DANYCH'!$AA:$AA,'BAZA DANYCH'!$T:$T,P$406,'BAZA DANYCH'!$K:$K,$C445,'BAZA DANYCH'!$A:$A,$A445,'BAZA DANYCH'!$F:$F,STATYSTYKI!$B445)</f>
        <v>0</v>
      </c>
      <c r="Q445" s="85">
        <f>SUMIFS('BAZA DANYCH'!$AA:$AA,'BAZA DANYCH'!$T:$T,Q$406,'BAZA DANYCH'!$K:$K,$C445,'BAZA DANYCH'!$A:$A,$A445,'BAZA DANYCH'!$F:$F,STATYSTYKI!$B445)</f>
        <v>2</v>
      </c>
      <c r="R445" s="85">
        <f>SUMIFS('BAZA DANYCH'!$AA:$AA,'BAZA DANYCH'!$T:$T,R$406,'BAZA DANYCH'!$K:$K,$C445,'BAZA DANYCH'!$A:$A,$A445,'BAZA DANYCH'!$F:$F,STATYSTYKI!$B445)</f>
        <v>0</v>
      </c>
      <c r="S445" s="85">
        <f>SUMIFS('BAZA DANYCH'!$AA:$AA,'BAZA DANYCH'!$T:$T,S$406,'BAZA DANYCH'!$K:$K,$C445,'BAZA DANYCH'!$A:$A,$A445,'BAZA DANYCH'!$F:$F,STATYSTYKI!$B445)</f>
        <v>0</v>
      </c>
      <c r="T445" s="85">
        <f>SUMIFS('BAZA DANYCH'!$AA:$AA,'BAZA DANYCH'!$T:$T,T$406,'BAZA DANYCH'!$K:$K,$C445,'BAZA DANYCH'!$A:$A,$A445,'BAZA DANYCH'!$F:$F,STATYSTYKI!$B445)</f>
        <v>0</v>
      </c>
      <c r="U445" s="85">
        <f>SUMIFS('BAZA DANYCH'!$AA:$AA,'BAZA DANYCH'!$T:$T,U$406,'BAZA DANYCH'!$K:$K,$C445,'BAZA DANYCH'!$A:$A,$A445,'BAZA DANYCH'!$F:$F,STATYSTYKI!$B445)</f>
        <v>0</v>
      </c>
      <c r="V445" s="85">
        <f>SUMIFS('BAZA DANYCH'!$AA:$AA,'BAZA DANYCH'!$T:$T,V$406,'BAZA DANYCH'!$K:$K,$C445,'BAZA DANYCH'!$A:$A,$A445,'BAZA DANYCH'!$F:$F,STATYSTYKI!$B445)</f>
        <v>0</v>
      </c>
      <c r="W445" s="85">
        <f>SUMIFS('BAZA DANYCH'!$AA:$AA,'BAZA DANYCH'!$T:$T,W$406,'BAZA DANYCH'!$K:$K,$C445,'BAZA DANYCH'!$A:$A,$A445,'BAZA DANYCH'!$F:$F,STATYSTYKI!$B445)</f>
        <v>0</v>
      </c>
      <c r="X445" s="85">
        <f>SUMIFS('BAZA DANYCH'!$AA:$AA,'BAZA DANYCH'!$T:$T,X$406,'BAZA DANYCH'!$K:$K,$C445,'BAZA DANYCH'!$A:$A,$A445,'BAZA DANYCH'!$F:$F,STATYSTYKI!$B445)</f>
        <v>0</v>
      </c>
      <c r="Y445" s="85">
        <f>SUMIFS('BAZA DANYCH'!$AA:$AA,'BAZA DANYCH'!$T:$T,Y$406,'BAZA DANYCH'!$K:$K,$C445,'BAZA DANYCH'!$A:$A,$A445,'BAZA DANYCH'!$F:$F,STATYSTYKI!$B445)</f>
        <v>0</v>
      </c>
      <c r="Z445" s="85">
        <f>SUMIFS('BAZA DANYCH'!$AA:$AA,'BAZA DANYCH'!$T:$T,Z$406,'BAZA DANYCH'!$K:$K,$C445,'BAZA DANYCH'!$A:$A,$A445,'BAZA DANYCH'!$F:$F,STATYSTYKI!$B445)</f>
        <v>0</v>
      </c>
      <c r="AA445" s="85">
        <f>SUMIFS('BAZA DANYCH'!$AA:$AA,'BAZA DANYCH'!$T:$T,AA$406,'BAZA DANYCH'!$K:$K,$C445,'BAZA DANYCH'!$A:$A,$A445,'BAZA DANYCH'!$F:$F,STATYSTYKI!$B445)</f>
        <v>0</v>
      </c>
      <c r="AB445" s="85">
        <f>SUMIFS('BAZA DANYCH'!$AA:$AA,'BAZA DANYCH'!$T:$T,AB$406,'BAZA DANYCH'!$K:$K,$C445,'BAZA DANYCH'!$A:$A,$A445,'BAZA DANYCH'!$F:$F,STATYSTYKI!$B445)</f>
        <v>0</v>
      </c>
      <c r="AC445" s="85">
        <f>SUMIFS('BAZA DANYCH'!$AA:$AA,'BAZA DANYCH'!$T:$T,AC$406,'BAZA DANYCH'!$K:$K,$C445,'BAZA DANYCH'!$A:$A,$A445,'BAZA DANYCH'!$F:$F,STATYSTYKI!$B445)</f>
        <v>0</v>
      </c>
      <c r="AD445" s="85">
        <f>SUMIFS('BAZA DANYCH'!$AA:$AA,'BAZA DANYCH'!$T:$T,AD$406,'BAZA DANYCH'!$K:$K,$C445,'BAZA DANYCH'!$A:$A,$A445,'BAZA DANYCH'!$F:$F,STATYSTYKI!$B445)</f>
        <v>0</v>
      </c>
      <c r="AE445" s="85">
        <f>SUMIFS('BAZA DANYCH'!$AA:$AA,'BAZA DANYCH'!$T:$T,AE$406,'BAZA DANYCH'!$K:$K,$C445,'BAZA DANYCH'!$A:$A,$A445,'BAZA DANYCH'!$F:$F,STATYSTYKI!$B445)</f>
        <v>0</v>
      </c>
      <c r="AF445" s="85">
        <f>SUMIFS('BAZA DANYCH'!$AA:$AA,'BAZA DANYCH'!$T:$T,AF$406,'BAZA DANYCH'!$K:$K,$C445,'BAZA DANYCH'!$A:$A,$A445,'BAZA DANYCH'!$F:$F,STATYSTYKI!$B445)</f>
        <v>0</v>
      </c>
      <c r="AG445" s="85">
        <f>SUMIFS('BAZA DANYCH'!$AA:$AA,'BAZA DANYCH'!$T:$T,AG$406,'BAZA DANYCH'!$K:$K,$C445,'BAZA DANYCH'!$A:$A,$A445,'BAZA DANYCH'!$F:$F,STATYSTYKI!$B445)</f>
        <v>0</v>
      </c>
      <c r="AH445" s="85">
        <f>SUMIFS('BAZA DANYCH'!$AA:$AA,'BAZA DANYCH'!$T:$T,AH$406,'BAZA DANYCH'!$K:$K,$C445,'BAZA DANYCH'!$A:$A,$A445,'BAZA DANYCH'!$F:$F,STATYSTYKI!$B445)</f>
        <v>0</v>
      </c>
      <c r="AI445" s="85">
        <f>SUMIFS('BAZA DANYCH'!$AA:$AA,'BAZA DANYCH'!$T:$T,AI$406,'BAZA DANYCH'!$K:$K,$C445,'BAZA DANYCH'!$A:$A,$A445,'BAZA DANYCH'!$F:$F,STATYSTYKI!$B445)</f>
        <v>0</v>
      </c>
      <c r="AJ445" s="85">
        <f>SUMIFS('BAZA DANYCH'!$AA:$AA,'BAZA DANYCH'!$T:$T,AJ$406,'BAZA DANYCH'!$K:$K,$C445,'BAZA DANYCH'!$A:$A,$A445,'BAZA DANYCH'!$F:$F,STATYSTYKI!$B445)</f>
        <v>0</v>
      </c>
    </row>
    <row r="446" spans="1:36" x14ac:dyDescent="0.2">
      <c r="A446" s="87" t="str">
        <f t="shared" ref="A446:C446" si="73">A239</f>
        <v>Jelcz-Laskowice</v>
      </c>
      <c r="B446" s="87" t="str">
        <f t="shared" si="73"/>
        <v>rk_08_DW396</v>
      </c>
      <c r="C446" s="87" t="str">
        <f t="shared" si="73"/>
        <v>PKS Oława</v>
      </c>
      <c r="D446" s="129">
        <f t="shared" si="67"/>
        <v>62</v>
      </c>
      <c r="E446" s="85">
        <f>SUMIFS('BAZA DANYCH'!$AA:$AA,'BAZA DANYCH'!$T:$T,E$406,'BAZA DANYCH'!$K:$K,$C446,'BAZA DANYCH'!$A:$A,$A446,'BAZA DANYCH'!$F:$F,STATYSTYKI!$B446)</f>
        <v>0</v>
      </c>
      <c r="F446" s="85">
        <f>SUMIFS('BAZA DANYCH'!$AA:$AA,'BAZA DANYCH'!$T:$T,F$406,'BAZA DANYCH'!$K:$K,$C446,'BAZA DANYCH'!$A:$A,$A446,'BAZA DANYCH'!$F:$F,STATYSTYKI!$B446)</f>
        <v>0</v>
      </c>
      <c r="G446" s="85">
        <f>SUMIFS('BAZA DANYCH'!$AA:$AA,'BAZA DANYCH'!$T:$T,G$406,'BAZA DANYCH'!$K:$K,$C446,'BAZA DANYCH'!$A:$A,$A446,'BAZA DANYCH'!$F:$F,STATYSTYKI!$B446)</f>
        <v>6</v>
      </c>
      <c r="H446" s="85">
        <f>SUMIFS('BAZA DANYCH'!$AA:$AA,'BAZA DANYCH'!$T:$T,H$406,'BAZA DANYCH'!$K:$K,$C446,'BAZA DANYCH'!$A:$A,$A446,'BAZA DANYCH'!$F:$F,STATYSTYKI!$B446)</f>
        <v>0</v>
      </c>
      <c r="I446" s="85">
        <f>SUMIFS('BAZA DANYCH'!$AA:$AA,'BAZA DANYCH'!$T:$T,I$406,'BAZA DANYCH'!$K:$K,$C446,'BAZA DANYCH'!$A:$A,$A446,'BAZA DANYCH'!$F:$F,STATYSTYKI!$B446)</f>
        <v>0</v>
      </c>
      <c r="J446" s="85">
        <f>SUMIFS('BAZA DANYCH'!$AA:$AA,'BAZA DANYCH'!$T:$T,J$406,'BAZA DANYCH'!$K:$K,$C446,'BAZA DANYCH'!$A:$A,$A446,'BAZA DANYCH'!$F:$F,STATYSTYKI!$B446)</f>
        <v>0</v>
      </c>
      <c r="K446" s="85">
        <f>SUMIFS('BAZA DANYCH'!$AA:$AA,'BAZA DANYCH'!$T:$T,K$406,'BAZA DANYCH'!$K:$K,$C446,'BAZA DANYCH'!$A:$A,$A446,'BAZA DANYCH'!$F:$F,STATYSTYKI!$B446)</f>
        <v>0</v>
      </c>
      <c r="L446" s="85">
        <f>SUMIFS('BAZA DANYCH'!$AA:$AA,'BAZA DANYCH'!$T:$T,L$406,'BAZA DANYCH'!$K:$K,$C446,'BAZA DANYCH'!$A:$A,$A446,'BAZA DANYCH'!$F:$F,STATYSTYKI!$B446)</f>
        <v>0</v>
      </c>
      <c r="M446" s="85">
        <f>SUMIFS('BAZA DANYCH'!$AA:$AA,'BAZA DANYCH'!$T:$T,M$406,'BAZA DANYCH'!$K:$K,$C446,'BAZA DANYCH'!$A:$A,$A446,'BAZA DANYCH'!$F:$F,STATYSTYKI!$B446)</f>
        <v>0</v>
      </c>
      <c r="N446" s="85">
        <f>SUMIFS('BAZA DANYCH'!$AA:$AA,'BAZA DANYCH'!$T:$T,N$406,'BAZA DANYCH'!$K:$K,$C446,'BAZA DANYCH'!$A:$A,$A446,'BAZA DANYCH'!$F:$F,STATYSTYKI!$B446)</f>
        <v>0</v>
      </c>
      <c r="O446" s="85">
        <f>SUMIFS('BAZA DANYCH'!$AA:$AA,'BAZA DANYCH'!$T:$T,O$406,'BAZA DANYCH'!$K:$K,$C446,'BAZA DANYCH'!$A:$A,$A446,'BAZA DANYCH'!$F:$F,STATYSTYKI!$B446)</f>
        <v>0</v>
      </c>
      <c r="P446" s="85">
        <f>SUMIFS('BAZA DANYCH'!$AA:$AA,'BAZA DANYCH'!$T:$T,P$406,'BAZA DANYCH'!$K:$K,$C446,'BAZA DANYCH'!$A:$A,$A446,'BAZA DANYCH'!$F:$F,STATYSTYKI!$B446)</f>
        <v>50</v>
      </c>
      <c r="Q446" s="85">
        <f>SUMIFS('BAZA DANYCH'!$AA:$AA,'BAZA DANYCH'!$T:$T,Q$406,'BAZA DANYCH'!$K:$K,$C446,'BAZA DANYCH'!$A:$A,$A446,'BAZA DANYCH'!$F:$F,STATYSTYKI!$B446)</f>
        <v>0</v>
      </c>
      <c r="R446" s="85">
        <f>SUMIFS('BAZA DANYCH'!$AA:$AA,'BAZA DANYCH'!$T:$T,R$406,'BAZA DANYCH'!$K:$K,$C446,'BAZA DANYCH'!$A:$A,$A446,'BAZA DANYCH'!$F:$F,STATYSTYKI!$B446)</f>
        <v>0</v>
      </c>
      <c r="S446" s="85">
        <f>SUMIFS('BAZA DANYCH'!$AA:$AA,'BAZA DANYCH'!$T:$T,S$406,'BAZA DANYCH'!$K:$K,$C446,'BAZA DANYCH'!$A:$A,$A446,'BAZA DANYCH'!$F:$F,STATYSTYKI!$B446)</f>
        <v>0</v>
      </c>
      <c r="T446" s="85">
        <f>SUMIFS('BAZA DANYCH'!$AA:$AA,'BAZA DANYCH'!$T:$T,T$406,'BAZA DANYCH'!$K:$K,$C446,'BAZA DANYCH'!$A:$A,$A446,'BAZA DANYCH'!$F:$F,STATYSTYKI!$B446)</f>
        <v>0</v>
      </c>
      <c r="U446" s="85">
        <f>SUMIFS('BAZA DANYCH'!$AA:$AA,'BAZA DANYCH'!$T:$T,U$406,'BAZA DANYCH'!$K:$K,$C446,'BAZA DANYCH'!$A:$A,$A446,'BAZA DANYCH'!$F:$F,STATYSTYKI!$B446)</f>
        <v>0</v>
      </c>
      <c r="V446" s="85">
        <f>SUMIFS('BAZA DANYCH'!$AA:$AA,'BAZA DANYCH'!$T:$T,V$406,'BAZA DANYCH'!$K:$K,$C446,'BAZA DANYCH'!$A:$A,$A446,'BAZA DANYCH'!$F:$F,STATYSTYKI!$B446)</f>
        <v>0</v>
      </c>
      <c r="W446" s="85">
        <f>SUMIFS('BAZA DANYCH'!$AA:$AA,'BAZA DANYCH'!$T:$T,W$406,'BAZA DANYCH'!$K:$K,$C446,'BAZA DANYCH'!$A:$A,$A446,'BAZA DANYCH'!$F:$F,STATYSTYKI!$B446)</f>
        <v>0</v>
      </c>
      <c r="X446" s="85">
        <f>SUMIFS('BAZA DANYCH'!$AA:$AA,'BAZA DANYCH'!$T:$T,X$406,'BAZA DANYCH'!$K:$K,$C446,'BAZA DANYCH'!$A:$A,$A446,'BAZA DANYCH'!$F:$F,STATYSTYKI!$B446)</f>
        <v>0</v>
      </c>
      <c r="Y446" s="85">
        <f>SUMIFS('BAZA DANYCH'!$AA:$AA,'BAZA DANYCH'!$T:$T,Y$406,'BAZA DANYCH'!$K:$K,$C446,'BAZA DANYCH'!$A:$A,$A446,'BAZA DANYCH'!$F:$F,STATYSTYKI!$B446)</f>
        <v>0</v>
      </c>
      <c r="Z446" s="85">
        <f>SUMIFS('BAZA DANYCH'!$AA:$AA,'BAZA DANYCH'!$T:$T,Z$406,'BAZA DANYCH'!$K:$K,$C446,'BAZA DANYCH'!$A:$A,$A446,'BAZA DANYCH'!$F:$F,STATYSTYKI!$B446)</f>
        <v>6</v>
      </c>
      <c r="AA446" s="85">
        <f>SUMIFS('BAZA DANYCH'!$AA:$AA,'BAZA DANYCH'!$T:$T,AA$406,'BAZA DANYCH'!$K:$K,$C446,'BAZA DANYCH'!$A:$A,$A446,'BAZA DANYCH'!$F:$F,STATYSTYKI!$B446)</f>
        <v>0</v>
      </c>
      <c r="AB446" s="85">
        <f>SUMIFS('BAZA DANYCH'!$AA:$AA,'BAZA DANYCH'!$T:$T,AB$406,'BAZA DANYCH'!$K:$K,$C446,'BAZA DANYCH'!$A:$A,$A446,'BAZA DANYCH'!$F:$F,STATYSTYKI!$B446)</f>
        <v>0</v>
      </c>
      <c r="AC446" s="85">
        <f>SUMIFS('BAZA DANYCH'!$AA:$AA,'BAZA DANYCH'!$T:$T,AC$406,'BAZA DANYCH'!$K:$K,$C446,'BAZA DANYCH'!$A:$A,$A446,'BAZA DANYCH'!$F:$F,STATYSTYKI!$B446)</f>
        <v>0</v>
      </c>
      <c r="AD446" s="85">
        <f>SUMIFS('BAZA DANYCH'!$AA:$AA,'BAZA DANYCH'!$T:$T,AD$406,'BAZA DANYCH'!$K:$K,$C446,'BAZA DANYCH'!$A:$A,$A446,'BAZA DANYCH'!$F:$F,STATYSTYKI!$B446)</f>
        <v>0</v>
      </c>
      <c r="AE446" s="85">
        <f>SUMIFS('BAZA DANYCH'!$AA:$AA,'BAZA DANYCH'!$T:$T,AE$406,'BAZA DANYCH'!$K:$K,$C446,'BAZA DANYCH'!$A:$A,$A446,'BAZA DANYCH'!$F:$F,STATYSTYKI!$B446)</f>
        <v>0</v>
      </c>
      <c r="AF446" s="85">
        <f>SUMIFS('BAZA DANYCH'!$AA:$AA,'BAZA DANYCH'!$T:$T,AF$406,'BAZA DANYCH'!$K:$K,$C446,'BAZA DANYCH'!$A:$A,$A446,'BAZA DANYCH'!$F:$F,STATYSTYKI!$B446)</f>
        <v>0</v>
      </c>
      <c r="AG446" s="85">
        <f>SUMIFS('BAZA DANYCH'!$AA:$AA,'BAZA DANYCH'!$T:$T,AG$406,'BAZA DANYCH'!$K:$K,$C446,'BAZA DANYCH'!$A:$A,$A446,'BAZA DANYCH'!$F:$F,STATYSTYKI!$B446)</f>
        <v>0</v>
      </c>
      <c r="AH446" s="85">
        <f>SUMIFS('BAZA DANYCH'!$AA:$AA,'BAZA DANYCH'!$T:$T,AH$406,'BAZA DANYCH'!$K:$K,$C446,'BAZA DANYCH'!$A:$A,$A446,'BAZA DANYCH'!$F:$F,STATYSTYKI!$B446)</f>
        <v>0</v>
      </c>
      <c r="AI446" s="85">
        <f>SUMIFS('BAZA DANYCH'!$AA:$AA,'BAZA DANYCH'!$T:$T,AI$406,'BAZA DANYCH'!$K:$K,$C446,'BAZA DANYCH'!$A:$A,$A446,'BAZA DANYCH'!$F:$F,STATYSTYKI!$B446)</f>
        <v>0</v>
      </c>
      <c r="AJ446" s="85">
        <f>SUMIFS('BAZA DANYCH'!$AA:$AA,'BAZA DANYCH'!$T:$T,AJ$406,'BAZA DANYCH'!$K:$K,$C446,'BAZA DANYCH'!$A:$A,$A446,'BAZA DANYCH'!$F:$F,STATYSTYKI!$B446)</f>
        <v>0</v>
      </c>
    </row>
    <row r="447" spans="1:36" x14ac:dyDescent="0.2">
      <c r="A447" s="87" t="str">
        <f t="shared" ref="A447:C447" si="74">A240</f>
        <v>Jelcz-Laskowice</v>
      </c>
      <c r="B447" s="87" t="str">
        <f t="shared" si="74"/>
        <v>rk_08_DW396</v>
      </c>
      <c r="C447" s="87" t="str">
        <f t="shared" si="74"/>
        <v>M Kurowska</v>
      </c>
      <c r="D447" s="129">
        <f t="shared" si="67"/>
        <v>6</v>
      </c>
      <c r="E447" s="85">
        <f>SUMIFS('BAZA DANYCH'!$AA:$AA,'BAZA DANYCH'!$T:$T,E$406,'BAZA DANYCH'!$K:$K,$C447,'BAZA DANYCH'!$A:$A,$A447,'BAZA DANYCH'!$F:$F,STATYSTYKI!$B447)</f>
        <v>0</v>
      </c>
      <c r="F447" s="85">
        <f>SUMIFS('BAZA DANYCH'!$AA:$AA,'BAZA DANYCH'!$T:$T,F$406,'BAZA DANYCH'!$K:$K,$C447,'BAZA DANYCH'!$A:$A,$A447,'BAZA DANYCH'!$F:$F,STATYSTYKI!$B447)</f>
        <v>0</v>
      </c>
      <c r="G447" s="85">
        <f>SUMIFS('BAZA DANYCH'!$AA:$AA,'BAZA DANYCH'!$T:$T,G$406,'BAZA DANYCH'!$K:$K,$C447,'BAZA DANYCH'!$A:$A,$A447,'BAZA DANYCH'!$F:$F,STATYSTYKI!$B447)</f>
        <v>0</v>
      </c>
      <c r="H447" s="85">
        <f>SUMIFS('BAZA DANYCH'!$AA:$AA,'BAZA DANYCH'!$T:$T,H$406,'BAZA DANYCH'!$K:$K,$C447,'BAZA DANYCH'!$A:$A,$A447,'BAZA DANYCH'!$F:$F,STATYSTYKI!$B447)</f>
        <v>0</v>
      </c>
      <c r="I447" s="85">
        <f>SUMIFS('BAZA DANYCH'!$AA:$AA,'BAZA DANYCH'!$T:$T,I$406,'BAZA DANYCH'!$K:$K,$C447,'BAZA DANYCH'!$A:$A,$A447,'BAZA DANYCH'!$F:$F,STATYSTYKI!$B447)</f>
        <v>0</v>
      </c>
      <c r="J447" s="85">
        <f>SUMIFS('BAZA DANYCH'!$AA:$AA,'BAZA DANYCH'!$T:$T,J$406,'BAZA DANYCH'!$K:$K,$C447,'BAZA DANYCH'!$A:$A,$A447,'BAZA DANYCH'!$F:$F,STATYSTYKI!$B447)</f>
        <v>0</v>
      </c>
      <c r="K447" s="85">
        <f>SUMIFS('BAZA DANYCH'!$AA:$AA,'BAZA DANYCH'!$T:$T,K$406,'BAZA DANYCH'!$K:$K,$C447,'BAZA DANYCH'!$A:$A,$A447,'BAZA DANYCH'!$F:$F,STATYSTYKI!$B447)</f>
        <v>0</v>
      </c>
      <c r="L447" s="85">
        <f>SUMIFS('BAZA DANYCH'!$AA:$AA,'BAZA DANYCH'!$T:$T,L$406,'BAZA DANYCH'!$K:$K,$C447,'BAZA DANYCH'!$A:$A,$A447,'BAZA DANYCH'!$F:$F,STATYSTYKI!$B447)</f>
        <v>0</v>
      </c>
      <c r="M447" s="85">
        <f>SUMIFS('BAZA DANYCH'!$AA:$AA,'BAZA DANYCH'!$T:$T,M$406,'BAZA DANYCH'!$K:$K,$C447,'BAZA DANYCH'!$A:$A,$A447,'BAZA DANYCH'!$F:$F,STATYSTYKI!$B447)</f>
        <v>0</v>
      </c>
      <c r="N447" s="85">
        <f>SUMIFS('BAZA DANYCH'!$AA:$AA,'BAZA DANYCH'!$T:$T,N$406,'BAZA DANYCH'!$K:$K,$C447,'BAZA DANYCH'!$A:$A,$A447,'BAZA DANYCH'!$F:$F,STATYSTYKI!$B447)</f>
        <v>0</v>
      </c>
      <c r="O447" s="85">
        <f>SUMIFS('BAZA DANYCH'!$AA:$AA,'BAZA DANYCH'!$T:$T,O$406,'BAZA DANYCH'!$K:$K,$C447,'BAZA DANYCH'!$A:$A,$A447,'BAZA DANYCH'!$F:$F,STATYSTYKI!$B447)</f>
        <v>0</v>
      </c>
      <c r="P447" s="85">
        <f>SUMIFS('BAZA DANYCH'!$AA:$AA,'BAZA DANYCH'!$T:$T,P$406,'BAZA DANYCH'!$K:$K,$C447,'BAZA DANYCH'!$A:$A,$A447,'BAZA DANYCH'!$F:$F,STATYSTYKI!$B447)</f>
        <v>0</v>
      </c>
      <c r="Q447" s="85">
        <f>SUMIFS('BAZA DANYCH'!$AA:$AA,'BAZA DANYCH'!$T:$T,Q$406,'BAZA DANYCH'!$K:$K,$C447,'BAZA DANYCH'!$A:$A,$A447,'BAZA DANYCH'!$F:$F,STATYSTYKI!$B447)</f>
        <v>0</v>
      </c>
      <c r="R447" s="85">
        <f>SUMIFS('BAZA DANYCH'!$AA:$AA,'BAZA DANYCH'!$T:$T,R$406,'BAZA DANYCH'!$K:$K,$C447,'BAZA DANYCH'!$A:$A,$A447,'BAZA DANYCH'!$F:$F,STATYSTYKI!$B447)</f>
        <v>0</v>
      </c>
      <c r="S447" s="85">
        <f>SUMIFS('BAZA DANYCH'!$AA:$AA,'BAZA DANYCH'!$T:$T,S$406,'BAZA DANYCH'!$K:$K,$C447,'BAZA DANYCH'!$A:$A,$A447,'BAZA DANYCH'!$F:$F,STATYSTYKI!$B447)</f>
        <v>0</v>
      </c>
      <c r="T447" s="85">
        <f>SUMIFS('BAZA DANYCH'!$AA:$AA,'BAZA DANYCH'!$T:$T,T$406,'BAZA DANYCH'!$K:$K,$C447,'BAZA DANYCH'!$A:$A,$A447,'BAZA DANYCH'!$F:$F,STATYSTYKI!$B447)</f>
        <v>0</v>
      </c>
      <c r="U447" s="85">
        <f>SUMIFS('BAZA DANYCH'!$AA:$AA,'BAZA DANYCH'!$T:$T,U$406,'BAZA DANYCH'!$K:$K,$C447,'BAZA DANYCH'!$A:$A,$A447,'BAZA DANYCH'!$F:$F,STATYSTYKI!$B447)</f>
        <v>0</v>
      </c>
      <c r="V447" s="85">
        <f>SUMIFS('BAZA DANYCH'!$AA:$AA,'BAZA DANYCH'!$T:$T,V$406,'BAZA DANYCH'!$K:$K,$C447,'BAZA DANYCH'!$A:$A,$A447,'BAZA DANYCH'!$F:$F,STATYSTYKI!$B447)</f>
        <v>6</v>
      </c>
      <c r="W447" s="85">
        <f>SUMIFS('BAZA DANYCH'!$AA:$AA,'BAZA DANYCH'!$T:$T,W$406,'BAZA DANYCH'!$K:$K,$C447,'BAZA DANYCH'!$A:$A,$A447,'BAZA DANYCH'!$F:$F,STATYSTYKI!$B447)</f>
        <v>0</v>
      </c>
      <c r="X447" s="85">
        <f>SUMIFS('BAZA DANYCH'!$AA:$AA,'BAZA DANYCH'!$T:$T,X$406,'BAZA DANYCH'!$K:$K,$C447,'BAZA DANYCH'!$A:$A,$A447,'BAZA DANYCH'!$F:$F,STATYSTYKI!$B447)</f>
        <v>0</v>
      </c>
      <c r="Y447" s="85">
        <f>SUMIFS('BAZA DANYCH'!$AA:$AA,'BAZA DANYCH'!$T:$T,Y$406,'BAZA DANYCH'!$K:$K,$C447,'BAZA DANYCH'!$A:$A,$A447,'BAZA DANYCH'!$F:$F,STATYSTYKI!$B447)</f>
        <v>0</v>
      </c>
      <c r="Z447" s="85">
        <f>SUMIFS('BAZA DANYCH'!$AA:$AA,'BAZA DANYCH'!$T:$T,Z$406,'BAZA DANYCH'!$K:$K,$C447,'BAZA DANYCH'!$A:$A,$A447,'BAZA DANYCH'!$F:$F,STATYSTYKI!$B447)</f>
        <v>0</v>
      </c>
      <c r="AA447" s="85">
        <f>SUMIFS('BAZA DANYCH'!$AA:$AA,'BAZA DANYCH'!$T:$T,AA$406,'BAZA DANYCH'!$K:$K,$C447,'BAZA DANYCH'!$A:$A,$A447,'BAZA DANYCH'!$F:$F,STATYSTYKI!$B447)</f>
        <v>0</v>
      </c>
      <c r="AB447" s="85">
        <f>SUMIFS('BAZA DANYCH'!$AA:$AA,'BAZA DANYCH'!$T:$T,AB$406,'BAZA DANYCH'!$K:$K,$C447,'BAZA DANYCH'!$A:$A,$A447,'BAZA DANYCH'!$F:$F,STATYSTYKI!$B447)</f>
        <v>0</v>
      </c>
      <c r="AC447" s="85">
        <f>SUMIFS('BAZA DANYCH'!$AA:$AA,'BAZA DANYCH'!$T:$T,AC$406,'BAZA DANYCH'!$K:$K,$C447,'BAZA DANYCH'!$A:$A,$A447,'BAZA DANYCH'!$F:$F,STATYSTYKI!$B447)</f>
        <v>0</v>
      </c>
      <c r="AD447" s="85">
        <f>SUMIFS('BAZA DANYCH'!$AA:$AA,'BAZA DANYCH'!$T:$T,AD$406,'BAZA DANYCH'!$K:$K,$C447,'BAZA DANYCH'!$A:$A,$A447,'BAZA DANYCH'!$F:$F,STATYSTYKI!$B447)</f>
        <v>0</v>
      </c>
      <c r="AE447" s="85">
        <f>SUMIFS('BAZA DANYCH'!$AA:$AA,'BAZA DANYCH'!$T:$T,AE$406,'BAZA DANYCH'!$K:$K,$C447,'BAZA DANYCH'!$A:$A,$A447,'BAZA DANYCH'!$F:$F,STATYSTYKI!$B447)</f>
        <v>0</v>
      </c>
      <c r="AF447" s="85">
        <f>SUMIFS('BAZA DANYCH'!$AA:$AA,'BAZA DANYCH'!$T:$T,AF$406,'BAZA DANYCH'!$K:$K,$C447,'BAZA DANYCH'!$A:$A,$A447,'BAZA DANYCH'!$F:$F,STATYSTYKI!$B447)</f>
        <v>0</v>
      </c>
      <c r="AG447" s="85">
        <f>SUMIFS('BAZA DANYCH'!$AA:$AA,'BAZA DANYCH'!$T:$T,AG$406,'BAZA DANYCH'!$K:$K,$C447,'BAZA DANYCH'!$A:$A,$A447,'BAZA DANYCH'!$F:$F,STATYSTYKI!$B447)</f>
        <v>0</v>
      </c>
      <c r="AH447" s="85">
        <f>SUMIFS('BAZA DANYCH'!$AA:$AA,'BAZA DANYCH'!$T:$T,AH$406,'BAZA DANYCH'!$K:$K,$C447,'BAZA DANYCH'!$A:$A,$A447,'BAZA DANYCH'!$F:$F,STATYSTYKI!$B447)</f>
        <v>0</v>
      </c>
      <c r="AI447" s="85">
        <f>SUMIFS('BAZA DANYCH'!$AA:$AA,'BAZA DANYCH'!$T:$T,AI$406,'BAZA DANYCH'!$K:$K,$C447,'BAZA DANYCH'!$A:$A,$A447,'BAZA DANYCH'!$F:$F,STATYSTYKI!$B447)</f>
        <v>0</v>
      </c>
      <c r="AJ447" s="85">
        <f>SUMIFS('BAZA DANYCH'!$AA:$AA,'BAZA DANYCH'!$T:$T,AJ$406,'BAZA DANYCH'!$K:$K,$C447,'BAZA DANYCH'!$A:$A,$A447,'BAZA DANYCH'!$F:$F,STATYSTYKI!$B447)</f>
        <v>0</v>
      </c>
    </row>
    <row r="448" spans="1:36" x14ac:dyDescent="0.2">
      <c r="A448" s="87" t="str">
        <f t="shared" ref="A448:C448" si="75">A241</f>
        <v>Jelcz-Laskowice</v>
      </c>
      <c r="B448" s="87" t="str">
        <f t="shared" si="75"/>
        <v>rk_08_DW396</v>
      </c>
      <c r="C448" s="87" t="str">
        <f t="shared" si="75"/>
        <v>brak danych</v>
      </c>
      <c r="D448" s="129">
        <f t="shared" si="67"/>
        <v>0</v>
      </c>
      <c r="E448" s="85">
        <f>SUMIFS('BAZA DANYCH'!$AA:$AA,'BAZA DANYCH'!$T:$T,E$406,'BAZA DANYCH'!$K:$K,$C448,'BAZA DANYCH'!$A:$A,$A448,'BAZA DANYCH'!$F:$F,STATYSTYKI!$B448)</f>
        <v>0</v>
      </c>
      <c r="F448" s="85">
        <f>SUMIFS('BAZA DANYCH'!$AA:$AA,'BAZA DANYCH'!$T:$T,F$406,'BAZA DANYCH'!$K:$K,$C448,'BAZA DANYCH'!$A:$A,$A448,'BAZA DANYCH'!$F:$F,STATYSTYKI!$B448)</f>
        <v>0</v>
      </c>
      <c r="G448" s="85">
        <f>SUMIFS('BAZA DANYCH'!$AA:$AA,'BAZA DANYCH'!$T:$T,G$406,'BAZA DANYCH'!$K:$K,$C448,'BAZA DANYCH'!$A:$A,$A448,'BAZA DANYCH'!$F:$F,STATYSTYKI!$B448)</f>
        <v>0</v>
      </c>
      <c r="H448" s="85">
        <f>SUMIFS('BAZA DANYCH'!$AA:$AA,'BAZA DANYCH'!$T:$T,H$406,'BAZA DANYCH'!$K:$K,$C448,'BAZA DANYCH'!$A:$A,$A448,'BAZA DANYCH'!$F:$F,STATYSTYKI!$B448)</f>
        <v>0</v>
      </c>
      <c r="I448" s="85">
        <f>SUMIFS('BAZA DANYCH'!$AA:$AA,'BAZA DANYCH'!$T:$T,I$406,'BAZA DANYCH'!$K:$K,$C448,'BAZA DANYCH'!$A:$A,$A448,'BAZA DANYCH'!$F:$F,STATYSTYKI!$B448)</f>
        <v>0</v>
      </c>
      <c r="J448" s="85">
        <f>SUMIFS('BAZA DANYCH'!$AA:$AA,'BAZA DANYCH'!$T:$T,J$406,'BAZA DANYCH'!$K:$K,$C448,'BAZA DANYCH'!$A:$A,$A448,'BAZA DANYCH'!$F:$F,STATYSTYKI!$B448)</f>
        <v>0</v>
      </c>
      <c r="K448" s="85">
        <f>SUMIFS('BAZA DANYCH'!$AA:$AA,'BAZA DANYCH'!$T:$T,K$406,'BAZA DANYCH'!$K:$K,$C448,'BAZA DANYCH'!$A:$A,$A448,'BAZA DANYCH'!$F:$F,STATYSTYKI!$B448)</f>
        <v>0</v>
      </c>
      <c r="L448" s="85">
        <f>SUMIFS('BAZA DANYCH'!$AA:$AA,'BAZA DANYCH'!$T:$T,L$406,'BAZA DANYCH'!$K:$K,$C448,'BAZA DANYCH'!$A:$A,$A448,'BAZA DANYCH'!$F:$F,STATYSTYKI!$B448)</f>
        <v>0</v>
      </c>
      <c r="M448" s="85">
        <f>SUMIFS('BAZA DANYCH'!$AA:$AA,'BAZA DANYCH'!$T:$T,M$406,'BAZA DANYCH'!$K:$K,$C448,'BAZA DANYCH'!$A:$A,$A448,'BAZA DANYCH'!$F:$F,STATYSTYKI!$B448)</f>
        <v>0</v>
      </c>
      <c r="N448" s="85">
        <f>SUMIFS('BAZA DANYCH'!$AA:$AA,'BAZA DANYCH'!$T:$T,N$406,'BAZA DANYCH'!$K:$K,$C448,'BAZA DANYCH'!$A:$A,$A448,'BAZA DANYCH'!$F:$F,STATYSTYKI!$B448)</f>
        <v>0</v>
      </c>
      <c r="O448" s="85">
        <f>SUMIFS('BAZA DANYCH'!$AA:$AA,'BAZA DANYCH'!$T:$T,O$406,'BAZA DANYCH'!$K:$K,$C448,'BAZA DANYCH'!$A:$A,$A448,'BAZA DANYCH'!$F:$F,STATYSTYKI!$B448)</f>
        <v>0</v>
      </c>
      <c r="P448" s="85">
        <f>SUMIFS('BAZA DANYCH'!$AA:$AA,'BAZA DANYCH'!$T:$T,P$406,'BAZA DANYCH'!$K:$K,$C448,'BAZA DANYCH'!$A:$A,$A448,'BAZA DANYCH'!$F:$F,STATYSTYKI!$B448)</f>
        <v>0</v>
      </c>
      <c r="Q448" s="85">
        <f>SUMIFS('BAZA DANYCH'!$AA:$AA,'BAZA DANYCH'!$T:$T,Q$406,'BAZA DANYCH'!$K:$K,$C448,'BAZA DANYCH'!$A:$A,$A448,'BAZA DANYCH'!$F:$F,STATYSTYKI!$B448)</f>
        <v>0</v>
      </c>
      <c r="R448" s="85">
        <f>SUMIFS('BAZA DANYCH'!$AA:$AA,'BAZA DANYCH'!$T:$T,R$406,'BAZA DANYCH'!$K:$K,$C448,'BAZA DANYCH'!$A:$A,$A448,'BAZA DANYCH'!$F:$F,STATYSTYKI!$B448)</f>
        <v>0</v>
      </c>
      <c r="S448" s="85">
        <f>SUMIFS('BAZA DANYCH'!$AA:$AA,'BAZA DANYCH'!$T:$T,S$406,'BAZA DANYCH'!$K:$K,$C448,'BAZA DANYCH'!$A:$A,$A448,'BAZA DANYCH'!$F:$F,STATYSTYKI!$B448)</f>
        <v>0</v>
      </c>
      <c r="T448" s="85">
        <f>SUMIFS('BAZA DANYCH'!$AA:$AA,'BAZA DANYCH'!$T:$T,T$406,'BAZA DANYCH'!$K:$K,$C448,'BAZA DANYCH'!$A:$A,$A448,'BAZA DANYCH'!$F:$F,STATYSTYKI!$B448)</f>
        <v>0</v>
      </c>
      <c r="U448" s="85">
        <f>SUMIFS('BAZA DANYCH'!$AA:$AA,'BAZA DANYCH'!$T:$T,U$406,'BAZA DANYCH'!$K:$K,$C448,'BAZA DANYCH'!$A:$A,$A448,'BAZA DANYCH'!$F:$F,STATYSTYKI!$B448)</f>
        <v>0</v>
      </c>
      <c r="V448" s="85">
        <f>SUMIFS('BAZA DANYCH'!$AA:$AA,'BAZA DANYCH'!$T:$T,V$406,'BAZA DANYCH'!$K:$K,$C448,'BAZA DANYCH'!$A:$A,$A448,'BAZA DANYCH'!$F:$F,STATYSTYKI!$B448)</f>
        <v>0</v>
      </c>
      <c r="W448" s="85">
        <f>SUMIFS('BAZA DANYCH'!$AA:$AA,'BAZA DANYCH'!$T:$T,W$406,'BAZA DANYCH'!$K:$K,$C448,'BAZA DANYCH'!$A:$A,$A448,'BAZA DANYCH'!$F:$F,STATYSTYKI!$B448)</f>
        <v>0</v>
      </c>
      <c r="X448" s="85">
        <f>SUMIFS('BAZA DANYCH'!$AA:$AA,'BAZA DANYCH'!$T:$T,X$406,'BAZA DANYCH'!$K:$K,$C448,'BAZA DANYCH'!$A:$A,$A448,'BAZA DANYCH'!$F:$F,STATYSTYKI!$B448)</f>
        <v>0</v>
      </c>
      <c r="Y448" s="85">
        <f>SUMIFS('BAZA DANYCH'!$AA:$AA,'BAZA DANYCH'!$T:$T,Y$406,'BAZA DANYCH'!$K:$K,$C448,'BAZA DANYCH'!$A:$A,$A448,'BAZA DANYCH'!$F:$F,STATYSTYKI!$B448)</f>
        <v>0</v>
      </c>
      <c r="Z448" s="85">
        <f>SUMIFS('BAZA DANYCH'!$AA:$AA,'BAZA DANYCH'!$T:$T,Z$406,'BAZA DANYCH'!$K:$K,$C448,'BAZA DANYCH'!$A:$A,$A448,'BAZA DANYCH'!$F:$F,STATYSTYKI!$B448)</f>
        <v>0</v>
      </c>
      <c r="AA448" s="85">
        <f>SUMIFS('BAZA DANYCH'!$AA:$AA,'BAZA DANYCH'!$T:$T,AA$406,'BAZA DANYCH'!$K:$K,$C448,'BAZA DANYCH'!$A:$A,$A448,'BAZA DANYCH'!$F:$F,STATYSTYKI!$B448)</f>
        <v>0</v>
      </c>
      <c r="AB448" s="85">
        <f>SUMIFS('BAZA DANYCH'!$AA:$AA,'BAZA DANYCH'!$T:$T,AB$406,'BAZA DANYCH'!$K:$K,$C448,'BAZA DANYCH'!$A:$A,$A448,'BAZA DANYCH'!$F:$F,STATYSTYKI!$B448)</f>
        <v>0</v>
      </c>
      <c r="AC448" s="85">
        <f>SUMIFS('BAZA DANYCH'!$AA:$AA,'BAZA DANYCH'!$T:$T,AC$406,'BAZA DANYCH'!$K:$K,$C448,'BAZA DANYCH'!$A:$A,$A448,'BAZA DANYCH'!$F:$F,STATYSTYKI!$B448)</f>
        <v>0</v>
      </c>
      <c r="AD448" s="85">
        <f>SUMIFS('BAZA DANYCH'!$AA:$AA,'BAZA DANYCH'!$T:$T,AD$406,'BAZA DANYCH'!$K:$K,$C448,'BAZA DANYCH'!$A:$A,$A448,'BAZA DANYCH'!$F:$F,STATYSTYKI!$B448)</f>
        <v>0</v>
      </c>
      <c r="AE448" s="85">
        <f>SUMIFS('BAZA DANYCH'!$AA:$AA,'BAZA DANYCH'!$T:$T,AE$406,'BAZA DANYCH'!$K:$K,$C448,'BAZA DANYCH'!$A:$A,$A448,'BAZA DANYCH'!$F:$F,STATYSTYKI!$B448)</f>
        <v>0</v>
      </c>
      <c r="AF448" s="85">
        <f>SUMIFS('BAZA DANYCH'!$AA:$AA,'BAZA DANYCH'!$T:$T,AF$406,'BAZA DANYCH'!$K:$K,$C448,'BAZA DANYCH'!$A:$A,$A448,'BAZA DANYCH'!$F:$F,STATYSTYKI!$B448)</f>
        <v>0</v>
      </c>
      <c r="AG448" s="85">
        <f>SUMIFS('BAZA DANYCH'!$AA:$AA,'BAZA DANYCH'!$T:$T,AG$406,'BAZA DANYCH'!$K:$K,$C448,'BAZA DANYCH'!$A:$A,$A448,'BAZA DANYCH'!$F:$F,STATYSTYKI!$B448)</f>
        <v>0</v>
      </c>
      <c r="AH448" s="85">
        <f>SUMIFS('BAZA DANYCH'!$AA:$AA,'BAZA DANYCH'!$T:$T,AH$406,'BAZA DANYCH'!$K:$K,$C448,'BAZA DANYCH'!$A:$A,$A448,'BAZA DANYCH'!$F:$F,STATYSTYKI!$B448)</f>
        <v>0</v>
      </c>
      <c r="AI448" s="85">
        <f>SUMIFS('BAZA DANYCH'!$AA:$AA,'BAZA DANYCH'!$T:$T,AI$406,'BAZA DANYCH'!$K:$K,$C448,'BAZA DANYCH'!$A:$A,$A448,'BAZA DANYCH'!$F:$F,STATYSTYKI!$B448)</f>
        <v>0</v>
      </c>
      <c r="AJ448" s="85">
        <f>SUMIFS('BAZA DANYCH'!$AA:$AA,'BAZA DANYCH'!$T:$T,AJ$406,'BAZA DANYCH'!$K:$K,$C448,'BAZA DANYCH'!$A:$A,$A448,'BAZA DANYCH'!$F:$F,STATYSTYKI!$B448)</f>
        <v>0</v>
      </c>
    </row>
    <row r="449" spans="1:36" x14ac:dyDescent="0.2">
      <c r="A449" s="87" t="str">
        <f t="shared" ref="A449:C449" si="76">A242</f>
        <v>Jelcz-Laskowice</v>
      </c>
      <c r="B449" s="87" t="str">
        <f t="shared" si="76"/>
        <v>rk_08_DW396</v>
      </c>
      <c r="C449" s="87" t="str">
        <f t="shared" si="76"/>
        <v>PKS Brzeg</v>
      </c>
      <c r="D449" s="129">
        <f t="shared" si="67"/>
        <v>6</v>
      </c>
      <c r="E449" s="85">
        <f>SUMIFS('BAZA DANYCH'!$AA:$AA,'BAZA DANYCH'!$T:$T,E$406,'BAZA DANYCH'!$K:$K,$C449,'BAZA DANYCH'!$A:$A,$A449,'BAZA DANYCH'!$F:$F,STATYSTYKI!$B449)</f>
        <v>0</v>
      </c>
      <c r="F449" s="85">
        <f>SUMIFS('BAZA DANYCH'!$AA:$AA,'BAZA DANYCH'!$T:$T,F$406,'BAZA DANYCH'!$K:$K,$C449,'BAZA DANYCH'!$A:$A,$A449,'BAZA DANYCH'!$F:$F,STATYSTYKI!$B449)</f>
        <v>0</v>
      </c>
      <c r="G449" s="85">
        <f>SUMIFS('BAZA DANYCH'!$AA:$AA,'BAZA DANYCH'!$T:$T,G$406,'BAZA DANYCH'!$K:$K,$C449,'BAZA DANYCH'!$A:$A,$A449,'BAZA DANYCH'!$F:$F,STATYSTYKI!$B449)</f>
        <v>0</v>
      </c>
      <c r="H449" s="85">
        <f>SUMIFS('BAZA DANYCH'!$AA:$AA,'BAZA DANYCH'!$T:$T,H$406,'BAZA DANYCH'!$K:$K,$C449,'BAZA DANYCH'!$A:$A,$A449,'BAZA DANYCH'!$F:$F,STATYSTYKI!$B449)</f>
        <v>0</v>
      </c>
      <c r="I449" s="85">
        <f>SUMIFS('BAZA DANYCH'!$AA:$AA,'BAZA DANYCH'!$T:$T,I$406,'BAZA DANYCH'!$K:$K,$C449,'BAZA DANYCH'!$A:$A,$A449,'BAZA DANYCH'!$F:$F,STATYSTYKI!$B449)</f>
        <v>0</v>
      </c>
      <c r="J449" s="85">
        <f>SUMIFS('BAZA DANYCH'!$AA:$AA,'BAZA DANYCH'!$T:$T,J$406,'BAZA DANYCH'!$K:$K,$C449,'BAZA DANYCH'!$A:$A,$A449,'BAZA DANYCH'!$F:$F,STATYSTYKI!$B449)</f>
        <v>0</v>
      </c>
      <c r="K449" s="85">
        <f>SUMIFS('BAZA DANYCH'!$AA:$AA,'BAZA DANYCH'!$T:$T,K$406,'BAZA DANYCH'!$K:$K,$C449,'BAZA DANYCH'!$A:$A,$A449,'BAZA DANYCH'!$F:$F,STATYSTYKI!$B449)</f>
        <v>0</v>
      </c>
      <c r="L449" s="85">
        <f>SUMIFS('BAZA DANYCH'!$AA:$AA,'BAZA DANYCH'!$T:$T,L$406,'BAZA DANYCH'!$K:$K,$C449,'BAZA DANYCH'!$A:$A,$A449,'BAZA DANYCH'!$F:$F,STATYSTYKI!$B449)</f>
        <v>0</v>
      </c>
      <c r="M449" s="85">
        <f>SUMIFS('BAZA DANYCH'!$AA:$AA,'BAZA DANYCH'!$T:$T,M$406,'BAZA DANYCH'!$K:$K,$C449,'BAZA DANYCH'!$A:$A,$A449,'BAZA DANYCH'!$F:$F,STATYSTYKI!$B449)</f>
        <v>0</v>
      </c>
      <c r="N449" s="85">
        <f>SUMIFS('BAZA DANYCH'!$AA:$AA,'BAZA DANYCH'!$T:$T,N$406,'BAZA DANYCH'!$K:$K,$C449,'BAZA DANYCH'!$A:$A,$A449,'BAZA DANYCH'!$F:$F,STATYSTYKI!$B449)</f>
        <v>0</v>
      </c>
      <c r="O449" s="85">
        <f>SUMIFS('BAZA DANYCH'!$AA:$AA,'BAZA DANYCH'!$T:$T,O$406,'BAZA DANYCH'!$K:$K,$C449,'BAZA DANYCH'!$A:$A,$A449,'BAZA DANYCH'!$F:$F,STATYSTYKI!$B449)</f>
        <v>0</v>
      </c>
      <c r="P449" s="85">
        <f>SUMIFS('BAZA DANYCH'!$AA:$AA,'BAZA DANYCH'!$T:$T,P$406,'BAZA DANYCH'!$K:$K,$C449,'BAZA DANYCH'!$A:$A,$A449,'BAZA DANYCH'!$F:$F,STATYSTYKI!$B449)</f>
        <v>0</v>
      </c>
      <c r="Q449" s="85">
        <f>SUMIFS('BAZA DANYCH'!$AA:$AA,'BAZA DANYCH'!$T:$T,Q$406,'BAZA DANYCH'!$K:$K,$C449,'BAZA DANYCH'!$A:$A,$A449,'BAZA DANYCH'!$F:$F,STATYSTYKI!$B449)</f>
        <v>0</v>
      </c>
      <c r="R449" s="85">
        <f>SUMIFS('BAZA DANYCH'!$AA:$AA,'BAZA DANYCH'!$T:$T,R$406,'BAZA DANYCH'!$K:$K,$C449,'BAZA DANYCH'!$A:$A,$A449,'BAZA DANYCH'!$F:$F,STATYSTYKI!$B449)</f>
        <v>0</v>
      </c>
      <c r="S449" s="85">
        <f>SUMIFS('BAZA DANYCH'!$AA:$AA,'BAZA DANYCH'!$T:$T,S$406,'BAZA DANYCH'!$K:$K,$C449,'BAZA DANYCH'!$A:$A,$A449,'BAZA DANYCH'!$F:$F,STATYSTYKI!$B449)</f>
        <v>0</v>
      </c>
      <c r="T449" s="85">
        <f>SUMIFS('BAZA DANYCH'!$AA:$AA,'BAZA DANYCH'!$T:$T,T$406,'BAZA DANYCH'!$K:$K,$C449,'BAZA DANYCH'!$A:$A,$A449,'BAZA DANYCH'!$F:$F,STATYSTYKI!$B449)</f>
        <v>0</v>
      </c>
      <c r="U449" s="85">
        <f>SUMIFS('BAZA DANYCH'!$AA:$AA,'BAZA DANYCH'!$T:$T,U$406,'BAZA DANYCH'!$K:$K,$C449,'BAZA DANYCH'!$A:$A,$A449,'BAZA DANYCH'!$F:$F,STATYSTYKI!$B449)</f>
        <v>0</v>
      </c>
      <c r="V449" s="85">
        <f>SUMIFS('BAZA DANYCH'!$AA:$AA,'BAZA DANYCH'!$T:$T,V$406,'BAZA DANYCH'!$K:$K,$C449,'BAZA DANYCH'!$A:$A,$A449,'BAZA DANYCH'!$F:$F,STATYSTYKI!$B449)</f>
        <v>0</v>
      </c>
      <c r="W449" s="85">
        <f>SUMIFS('BAZA DANYCH'!$AA:$AA,'BAZA DANYCH'!$T:$T,W$406,'BAZA DANYCH'!$K:$K,$C449,'BAZA DANYCH'!$A:$A,$A449,'BAZA DANYCH'!$F:$F,STATYSTYKI!$B449)</f>
        <v>0</v>
      </c>
      <c r="X449" s="85">
        <f>SUMIFS('BAZA DANYCH'!$AA:$AA,'BAZA DANYCH'!$T:$T,X$406,'BAZA DANYCH'!$K:$K,$C449,'BAZA DANYCH'!$A:$A,$A449,'BAZA DANYCH'!$F:$F,STATYSTYKI!$B449)</f>
        <v>0</v>
      </c>
      <c r="Y449" s="85">
        <f>SUMIFS('BAZA DANYCH'!$AA:$AA,'BAZA DANYCH'!$T:$T,Y$406,'BAZA DANYCH'!$K:$K,$C449,'BAZA DANYCH'!$A:$A,$A449,'BAZA DANYCH'!$F:$F,STATYSTYKI!$B449)</f>
        <v>0</v>
      </c>
      <c r="Z449" s="85">
        <f>SUMIFS('BAZA DANYCH'!$AA:$AA,'BAZA DANYCH'!$T:$T,Z$406,'BAZA DANYCH'!$K:$K,$C449,'BAZA DANYCH'!$A:$A,$A449,'BAZA DANYCH'!$F:$F,STATYSTYKI!$B449)</f>
        <v>0</v>
      </c>
      <c r="AA449" s="85">
        <f>SUMIFS('BAZA DANYCH'!$AA:$AA,'BAZA DANYCH'!$T:$T,AA$406,'BAZA DANYCH'!$K:$K,$C449,'BAZA DANYCH'!$A:$A,$A449,'BAZA DANYCH'!$F:$F,STATYSTYKI!$B449)</f>
        <v>0</v>
      </c>
      <c r="AB449" s="85">
        <f>SUMIFS('BAZA DANYCH'!$AA:$AA,'BAZA DANYCH'!$T:$T,AB$406,'BAZA DANYCH'!$K:$K,$C449,'BAZA DANYCH'!$A:$A,$A449,'BAZA DANYCH'!$F:$F,STATYSTYKI!$B449)</f>
        <v>6</v>
      </c>
      <c r="AC449" s="85">
        <f>SUMIFS('BAZA DANYCH'!$AA:$AA,'BAZA DANYCH'!$T:$T,AC$406,'BAZA DANYCH'!$K:$K,$C449,'BAZA DANYCH'!$A:$A,$A449,'BAZA DANYCH'!$F:$F,STATYSTYKI!$B449)</f>
        <v>0</v>
      </c>
      <c r="AD449" s="85">
        <f>SUMIFS('BAZA DANYCH'!$AA:$AA,'BAZA DANYCH'!$T:$T,AD$406,'BAZA DANYCH'!$K:$K,$C449,'BAZA DANYCH'!$A:$A,$A449,'BAZA DANYCH'!$F:$F,STATYSTYKI!$B449)</f>
        <v>0</v>
      </c>
      <c r="AE449" s="85">
        <f>SUMIFS('BAZA DANYCH'!$AA:$AA,'BAZA DANYCH'!$T:$T,AE$406,'BAZA DANYCH'!$K:$K,$C449,'BAZA DANYCH'!$A:$A,$A449,'BAZA DANYCH'!$F:$F,STATYSTYKI!$B449)</f>
        <v>0</v>
      </c>
      <c r="AF449" s="85">
        <f>SUMIFS('BAZA DANYCH'!$AA:$AA,'BAZA DANYCH'!$T:$T,AF$406,'BAZA DANYCH'!$K:$K,$C449,'BAZA DANYCH'!$A:$A,$A449,'BAZA DANYCH'!$F:$F,STATYSTYKI!$B449)</f>
        <v>0</v>
      </c>
      <c r="AG449" s="85">
        <f>SUMIFS('BAZA DANYCH'!$AA:$AA,'BAZA DANYCH'!$T:$T,AG$406,'BAZA DANYCH'!$K:$K,$C449,'BAZA DANYCH'!$A:$A,$A449,'BAZA DANYCH'!$F:$F,STATYSTYKI!$B449)</f>
        <v>0</v>
      </c>
      <c r="AH449" s="85">
        <f>SUMIFS('BAZA DANYCH'!$AA:$AA,'BAZA DANYCH'!$T:$T,AH$406,'BAZA DANYCH'!$K:$K,$C449,'BAZA DANYCH'!$A:$A,$A449,'BAZA DANYCH'!$F:$F,STATYSTYKI!$B449)</f>
        <v>0</v>
      </c>
      <c r="AI449" s="85">
        <f>SUMIFS('BAZA DANYCH'!$AA:$AA,'BAZA DANYCH'!$T:$T,AI$406,'BAZA DANYCH'!$K:$K,$C449,'BAZA DANYCH'!$A:$A,$A449,'BAZA DANYCH'!$F:$F,STATYSTYKI!$B449)</f>
        <v>0</v>
      </c>
      <c r="AJ449" s="85">
        <f>SUMIFS('BAZA DANYCH'!$AA:$AA,'BAZA DANYCH'!$T:$T,AJ$406,'BAZA DANYCH'!$K:$K,$C449,'BAZA DANYCH'!$A:$A,$A449,'BAZA DANYCH'!$F:$F,STATYSTYKI!$B449)</f>
        <v>0</v>
      </c>
    </row>
    <row r="450" spans="1:36" x14ac:dyDescent="0.2">
      <c r="A450" s="87" t="str">
        <f t="shared" ref="A450:C450" si="77">A243</f>
        <v>Oława</v>
      </c>
      <c r="B450" s="87" t="str">
        <f t="shared" si="77"/>
        <v>rk_09_DK94</v>
      </c>
      <c r="C450" s="87" t="str">
        <f t="shared" si="77"/>
        <v>Daniel</v>
      </c>
      <c r="D450" s="129">
        <f t="shared" si="67"/>
        <v>34</v>
      </c>
      <c r="E450" s="85">
        <f>SUMIFS('BAZA DANYCH'!$AA:$AA,'BAZA DANYCH'!$T:$T,E$406,'BAZA DANYCH'!$K:$K,$C450,'BAZA DANYCH'!$A:$A,$A450,'BAZA DANYCH'!$F:$F,STATYSTYKI!$B450)</f>
        <v>0</v>
      </c>
      <c r="F450" s="85">
        <f>SUMIFS('BAZA DANYCH'!$AA:$AA,'BAZA DANYCH'!$T:$T,F$406,'BAZA DANYCH'!$K:$K,$C450,'BAZA DANYCH'!$A:$A,$A450,'BAZA DANYCH'!$F:$F,STATYSTYKI!$B450)</f>
        <v>6</v>
      </c>
      <c r="G450" s="85">
        <f>SUMIFS('BAZA DANYCH'!$AA:$AA,'BAZA DANYCH'!$T:$T,G$406,'BAZA DANYCH'!$K:$K,$C450,'BAZA DANYCH'!$A:$A,$A450,'BAZA DANYCH'!$F:$F,STATYSTYKI!$B450)</f>
        <v>0</v>
      </c>
      <c r="H450" s="85">
        <f>SUMIFS('BAZA DANYCH'!$AA:$AA,'BAZA DANYCH'!$T:$T,H$406,'BAZA DANYCH'!$K:$K,$C450,'BAZA DANYCH'!$A:$A,$A450,'BAZA DANYCH'!$F:$F,STATYSTYKI!$B450)</f>
        <v>0</v>
      </c>
      <c r="I450" s="85">
        <f>SUMIFS('BAZA DANYCH'!$AA:$AA,'BAZA DANYCH'!$T:$T,I$406,'BAZA DANYCH'!$K:$K,$C450,'BAZA DANYCH'!$A:$A,$A450,'BAZA DANYCH'!$F:$F,STATYSTYKI!$B450)</f>
        <v>0</v>
      </c>
      <c r="J450" s="85">
        <f>SUMIFS('BAZA DANYCH'!$AA:$AA,'BAZA DANYCH'!$T:$T,J$406,'BAZA DANYCH'!$K:$K,$C450,'BAZA DANYCH'!$A:$A,$A450,'BAZA DANYCH'!$F:$F,STATYSTYKI!$B450)</f>
        <v>0</v>
      </c>
      <c r="K450" s="85">
        <f>SUMIFS('BAZA DANYCH'!$AA:$AA,'BAZA DANYCH'!$T:$T,K$406,'BAZA DANYCH'!$K:$K,$C450,'BAZA DANYCH'!$A:$A,$A450,'BAZA DANYCH'!$F:$F,STATYSTYKI!$B450)</f>
        <v>0</v>
      </c>
      <c r="L450" s="85">
        <f>SUMIFS('BAZA DANYCH'!$AA:$AA,'BAZA DANYCH'!$T:$T,L$406,'BAZA DANYCH'!$K:$K,$C450,'BAZA DANYCH'!$A:$A,$A450,'BAZA DANYCH'!$F:$F,STATYSTYKI!$B450)</f>
        <v>0</v>
      </c>
      <c r="M450" s="85">
        <f>SUMIFS('BAZA DANYCH'!$AA:$AA,'BAZA DANYCH'!$T:$T,M$406,'BAZA DANYCH'!$K:$K,$C450,'BAZA DANYCH'!$A:$A,$A450,'BAZA DANYCH'!$F:$F,STATYSTYKI!$B450)</f>
        <v>0</v>
      </c>
      <c r="N450" s="85">
        <f>SUMIFS('BAZA DANYCH'!$AA:$AA,'BAZA DANYCH'!$T:$T,N$406,'BAZA DANYCH'!$K:$K,$C450,'BAZA DANYCH'!$A:$A,$A450,'BAZA DANYCH'!$F:$F,STATYSTYKI!$B450)</f>
        <v>0</v>
      </c>
      <c r="O450" s="85">
        <f>SUMIFS('BAZA DANYCH'!$AA:$AA,'BAZA DANYCH'!$T:$T,O$406,'BAZA DANYCH'!$K:$K,$C450,'BAZA DANYCH'!$A:$A,$A450,'BAZA DANYCH'!$F:$F,STATYSTYKI!$B450)</f>
        <v>0</v>
      </c>
      <c r="P450" s="85">
        <f>SUMIFS('BAZA DANYCH'!$AA:$AA,'BAZA DANYCH'!$T:$T,P$406,'BAZA DANYCH'!$K:$K,$C450,'BAZA DANYCH'!$A:$A,$A450,'BAZA DANYCH'!$F:$F,STATYSTYKI!$B450)</f>
        <v>0</v>
      </c>
      <c r="Q450" s="85">
        <f>SUMIFS('BAZA DANYCH'!$AA:$AA,'BAZA DANYCH'!$T:$T,Q$406,'BAZA DANYCH'!$K:$K,$C450,'BAZA DANYCH'!$A:$A,$A450,'BAZA DANYCH'!$F:$F,STATYSTYKI!$B450)</f>
        <v>0</v>
      </c>
      <c r="R450" s="85">
        <f>SUMIFS('BAZA DANYCH'!$AA:$AA,'BAZA DANYCH'!$T:$T,R$406,'BAZA DANYCH'!$K:$K,$C450,'BAZA DANYCH'!$A:$A,$A450,'BAZA DANYCH'!$F:$F,STATYSTYKI!$B450)</f>
        <v>0</v>
      </c>
      <c r="S450" s="85">
        <f>SUMIFS('BAZA DANYCH'!$AA:$AA,'BAZA DANYCH'!$T:$T,S$406,'BAZA DANYCH'!$K:$K,$C450,'BAZA DANYCH'!$A:$A,$A450,'BAZA DANYCH'!$F:$F,STATYSTYKI!$B450)</f>
        <v>0</v>
      </c>
      <c r="T450" s="85">
        <f>SUMIFS('BAZA DANYCH'!$AA:$AA,'BAZA DANYCH'!$T:$T,T$406,'BAZA DANYCH'!$K:$K,$C450,'BAZA DANYCH'!$A:$A,$A450,'BAZA DANYCH'!$F:$F,STATYSTYKI!$B450)</f>
        <v>0</v>
      </c>
      <c r="U450" s="85">
        <f>SUMIFS('BAZA DANYCH'!$AA:$AA,'BAZA DANYCH'!$T:$T,U$406,'BAZA DANYCH'!$K:$K,$C450,'BAZA DANYCH'!$A:$A,$A450,'BAZA DANYCH'!$F:$F,STATYSTYKI!$B450)</f>
        <v>0</v>
      </c>
      <c r="V450" s="85">
        <f>SUMIFS('BAZA DANYCH'!$AA:$AA,'BAZA DANYCH'!$T:$T,V$406,'BAZA DANYCH'!$K:$K,$C450,'BAZA DANYCH'!$A:$A,$A450,'BAZA DANYCH'!$F:$F,STATYSTYKI!$B450)</f>
        <v>0</v>
      </c>
      <c r="W450" s="85">
        <f>SUMIFS('BAZA DANYCH'!$AA:$AA,'BAZA DANYCH'!$T:$T,W$406,'BAZA DANYCH'!$K:$K,$C450,'BAZA DANYCH'!$A:$A,$A450,'BAZA DANYCH'!$F:$F,STATYSTYKI!$B450)</f>
        <v>28</v>
      </c>
      <c r="X450" s="85">
        <f>SUMIFS('BAZA DANYCH'!$AA:$AA,'BAZA DANYCH'!$T:$T,X$406,'BAZA DANYCH'!$K:$K,$C450,'BAZA DANYCH'!$A:$A,$A450,'BAZA DANYCH'!$F:$F,STATYSTYKI!$B450)</f>
        <v>0</v>
      </c>
      <c r="Y450" s="85">
        <f>SUMIFS('BAZA DANYCH'!$AA:$AA,'BAZA DANYCH'!$T:$T,Y$406,'BAZA DANYCH'!$K:$K,$C450,'BAZA DANYCH'!$A:$A,$A450,'BAZA DANYCH'!$F:$F,STATYSTYKI!$B450)</f>
        <v>0</v>
      </c>
      <c r="Z450" s="85">
        <f>SUMIFS('BAZA DANYCH'!$AA:$AA,'BAZA DANYCH'!$T:$T,Z$406,'BAZA DANYCH'!$K:$K,$C450,'BAZA DANYCH'!$A:$A,$A450,'BAZA DANYCH'!$F:$F,STATYSTYKI!$B450)</f>
        <v>0</v>
      </c>
      <c r="AA450" s="85">
        <f>SUMIFS('BAZA DANYCH'!$AA:$AA,'BAZA DANYCH'!$T:$T,AA$406,'BAZA DANYCH'!$K:$K,$C450,'BAZA DANYCH'!$A:$A,$A450,'BAZA DANYCH'!$F:$F,STATYSTYKI!$B450)</f>
        <v>0</v>
      </c>
      <c r="AB450" s="85">
        <f>SUMIFS('BAZA DANYCH'!$AA:$AA,'BAZA DANYCH'!$T:$T,AB$406,'BAZA DANYCH'!$K:$K,$C450,'BAZA DANYCH'!$A:$A,$A450,'BAZA DANYCH'!$F:$F,STATYSTYKI!$B450)</f>
        <v>0</v>
      </c>
      <c r="AC450" s="85">
        <f>SUMIFS('BAZA DANYCH'!$AA:$AA,'BAZA DANYCH'!$T:$T,AC$406,'BAZA DANYCH'!$K:$K,$C450,'BAZA DANYCH'!$A:$A,$A450,'BAZA DANYCH'!$F:$F,STATYSTYKI!$B450)</f>
        <v>0</v>
      </c>
      <c r="AD450" s="85">
        <f>SUMIFS('BAZA DANYCH'!$AA:$AA,'BAZA DANYCH'!$T:$T,AD$406,'BAZA DANYCH'!$K:$K,$C450,'BAZA DANYCH'!$A:$A,$A450,'BAZA DANYCH'!$F:$F,STATYSTYKI!$B450)</f>
        <v>0</v>
      </c>
      <c r="AE450" s="85">
        <f>SUMIFS('BAZA DANYCH'!$AA:$AA,'BAZA DANYCH'!$T:$T,AE$406,'BAZA DANYCH'!$K:$K,$C450,'BAZA DANYCH'!$A:$A,$A450,'BAZA DANYCH'!$F:$F,STATYSTYKI!$B450)</f>
        <v>0</v>
      </c>
      <c r="AF450" s="85">
        <f>SUMIFS('BAZA DANYCH'!$AA:$AA,'BAZA DANYCH'!$T:$T,AF$406,'BAZA DANYCH'!$K:$K,$C450,'BAZA DANYCH'!$A:$A,$A450,'BAZA DANYCH'!$F:$F,STATYSTYKI!$B450)</f>
        <v>0</v>
      </c>
      <c r="AG450" s="85">
        <f>SUMIFS('BAZA DANYCH'!$AA:$AA,'BAZA DANYCH'!$T:$T,AG$406,'BAZA DANYCH'!$K:$K,$C450,'BAZA DANYCH'!$A:$A,$A450,'BAZA DANYCH'!$F:$F,STATYSTYKI!$B450)</f>
        <v>0</v>
      </c>
      <c r="AH450" s="85">
        <f>SUMIFS('BAZA DANYCH'!$AA:$AA,'BAZA DANYCH'!$T:$T,AH$406,'BAZA DANYCH'!$K:$K,$C450,'BAZA DANYCH'!$A:$A,$A450,'BAZA DANYCH'!$F:$F,STATYSTYKI!$B450)</f>
        <v>0</v>
      </c>
      <c r="AI450" s="85">
        <f>SUMIFS('BAZA DANYCH'!$AA:$AA,'BAZA DANYCH'!$T:$T,AI$406,'BAZA DANYCH'!$K:$K,$C450,'BAZA DANYCH'!$A:$A,$A450,'BAZA DANYCH'!$F:$F,STATYSTYKI!$B450)</f>
        <v>0</v>
      </c>
      <c r="AJ450" s="85">
        <f>SUMIFS('BAZA DANYCH'!$AA:$AA,'BAZA DANYCH'!$T:$T,AJ$406,'BAZA DANYCH'!$K:$K,$C450,'BAZA DANYCH'!$A:$A,$A450,'BAZA DANYCH'!$F:$F,STATYSTYKI!$B450)</f>
        <v>0</v>
      </c>
    </row>
    <row r="451" spans="1:36" x14ac:dyDescent="0.2">
      <c r="A451" s="87" t="str">
        <f t="shared" ref="A451:C451" si="78">A244</f>
        <v>Oława</v>
      </c>
      <c r="B451" s="87" t="str">
        <f t="shared" si="78"/>
        <v>rk_09_DK94</v>
      </c>
      <c r="C451" s="87" t="str">
        <f t="shared" si="78"/>
        <v>Elica</v>
      </c>
      <c r="D451" s="129">
        <f t="shared" si="67"/>
        <v>0</v>
      </c>
      <c r="E451" s="85">
        <f>SUMIFS('BAZA DANYCH'!$AA:$AA,'BAZA DANYCH'!$T:$T,E$406,'BAZA DANYCH'!$K:$K,$C451,'BAZA DANYCH'!$A:$A,$A451,'BAZA DANYCH'!$F:$F,STATYSTYKI!$B451)</f>
        <v>0</v>
      </c>
      <c r="F451" s="85">
        <f>SUMIFS('BAZA DANYCH'!$AA:$AA,'BAZA DANYCH'!$T:$T,F$406,'BAZA DANYCH'!$K:$K,$C451,'BAZA DANYCH'!$A:$A,$A451,'BAZA DANYCH'!$F:$F,STATYSTYKI!$B451)</f>
        <v>0</v>
      </c>
      <c r="G451" s="85">
        <f>SUMIFS('BAZA DANYCH'!$AA:$AA,'BAZA DANYCH'!$T:$T,G$406,'BAZA DANYCH'!$K:$K,$C451,'BAZA DANYCH'!$A:$A,$A451,'BAZA DANYCH'!$F:$F,STATYSTYKI!$B451)</f>
        <v>0</v>
      </c>
      <c r="H451" s="85">
        <f>SUMIFS('BAZA DANYCH'!$AA:$AA,'BAZA DANYCH'!$T:$T,H$406,'BAZA DANYCH'!$K:$K,$C451,'BAZA DANYCH'!$A:$A,$A451,'BAZA DANYCH'!$F:$F,STATYSTYKI!$B451)</f>
        <v>0</v>
      </c>
      <c r="I451" s="85">
        <f>SUMIFS('BAZA DANYCH'!$AA:$AA,'BAZA DANYCH'!$T:$T,I$406,'BAZA DANYCH'!$K:$K,$C451,'BAZA DANYCH'!$A:$A,$A451,'BAZA DANYCH'!$F:$F,STATYSTYKI!$B451)</f>
        <v>0</v>
      </c>
      <c r="J451" s="85">
        <f>SUMIFS('BAZA DANYCH'!$AA:$AA,'BAZA DANYCH'!$T:$T,J$406,'BAZA DANYCH'!$K:$K,$C451,'BAZA DANYCH'!$A:$A,$A451,'BAZA DANYCH'!$F:$F,STATYSTYKI!$B451)</f>
        <v>0</v>
      </c>
      <c r="K451" s="85">
        <f>SUMIFS('BAZA DANYCH'!$AA:$AA,'BAZA DANYCH'!$T:$T,K$406,'BAZA DANYCH'!$K:$K,$C451,'BAZA DANYCH'!$A:$A,$A451,'BAZA DANYCH'!$F:$F,STATYSTYKI!$B451)</f>
        <v>0</v>
      </c>
      <c r="L451" s="85">
        <f>SUMIFS('BAZA DANYCH'!$AA:$AA,'BAZA DANYCH'!$T:$T,L$406,'BAZA DANYCH'!$K:$K,$C451,'BAZA DANYCH'!$A:$A,$A451,'BAZA DANYCH'!$F:$F,STATYSTYKI!$B451)</f>
        <v>0</v>
      </c>
      <c r="M451" s="85">
        <f>SUMIFS('BAZA DANYCH'!$AA:$AA,'BAZA DANYCH'!$T:$T,M$406,'BAZA DANYCH'!$K:$K,$C451,'BAZA DANYCH'!$A:$A,$A451,'BAZA DANYCH'!$F:$F,STATYSTYKI!$B451)</f>
        <v>0</v>
      </c>
      <c r="N451" s="85">
        <f>SUMIFS('BAZA DANYCH'!$AA:$AA,'BAZA DANYCH'!$T:$T,N$406,'BAZA DANYCH'!$K:$K,$C451,'BAZA DANYCH'!$A:$A,$A451,'BAZA DANYCH'!$F:$F,STATYSTYKI!$B451)</f>
        <v>0</v>
      </c>
      <c r="O451" s="85">
        <f>SUMIFS('BAZA DANYCH'!$AA:$AA,'BAZA DANYCH'!$T:$T,O$406,'BAZA DANYCH'!$K:$K,$C451,'BAZA DANYCH'!$A:$A,$A451,'BAZA DANYCH'!$F:$F,STATYSTYKI!$B451)</f>
        <v>0</v>
      </c>
      <c r="P451" s="85">
        <f>SUMIFS('BAZA DANYCH'!$AA:$AA,'BAZA DANYCH'!$T:$T,P$406,'BAZA DANYCH'!$K:$K,$C451,'BAZA DANYCH'!$A:$A,$A451,'BAZA DANYCH'!$F:$F,STATYSTYKI!$B451)</f>
        <v>0</v>
      </c>
      <c r="Q451" s="85">
        <f>SUMIFS('BAZA DANYCH'!$AA:$AA,'BAZA DANYCH'!$T:$T,Q$406,'BAZA DANYCH'!$K:$K,$C451,'BAZA DANYCH'!$A:$A,$A451,'BAZA DANYCH'!$F:$F,STATYSTYKI!$B451)</f>
        <v>0</v>
      </c>
      <c r="R451" s="85">
        <f>SUMIFS('BAZA DANYCH'!$AA:$AA,'BAZA DANYCH'!$T:$T,R$406,'BAZA DANYCH'!$K:$K,$C451,'BAZA DANYCH'!$A:$A,$A451,'BAZA DANYCH'!$F:$F,STATYSTYKI!$B451)</f>
        <v>0</v>
      </c>
      <c r="S451" s="85">
        <f>SUMIFS('BAZA DANYCH'!$AA:$AA,'BAZA DANYCH'!$T:$T,S$406,'BAZA DANYCH'!$K:$K,$C451,'BAZA DANYCH'!$A:$A,$A451,'BAZA DANYCH'!$F:$F,STATYSTYKI!$B451)</f>
        <v>0</v>
      </c>
      <c r="T451" s="85">
        <f>SUMIFS('BAZA DANYCH'!$AA:$AA,'BAZA DANYCH'!$T:$T,T$406,'BAZA DANYCH'!$K:$K,$C451,'BAZA DANYCH'!$A:$A,$A451,'BAZA DANYCH'!$F:$F,STATYSTYKI!$B451)</f>
        <v>0</v>
      </c>
      <c r="U451" s="85">
        <f>SUMIFS('BAZA DANYCH'!$AA:$AA,'BAZA DANYCH'!$T:$T,U$406,'BAZA DANYCH'!$K:$K,$C451,'BAZA DANYCH'!$A:$A,$A451,'BAZA DANYCH'!$F:$F,STATYSTYKI!$B451)</f>
        <v>0</v>
      </c>
      <c r="V451" s="85">
        <f>SUMIFS('BAZA DANYCH'!$AA:$AA,'BAZA DANYCH'!$T:$T,V$406,'BAZA DANYCH'!$K:$K,$C451,'BAZA DANYCH'!$A:$A,$A451,'BAZA DANYCH'!$F:$F,STATYSTYKI!$B451)</f>
        <v>0</v>
      </c>
      <c r="W451" s="85">
        <f>SUMIFS('BAZA DANYCH'!$AA:$AA,'BAZA DANYCH'!$T:$T,W$406,'BAZA DANYCH'!$K:$K,$C451,'BAZA DANYCH'!$A:$A,$A451,'BAZA DANYCH'!$F:$F,STATYSTYKI!$B451)</f>
        <v>0</v>
      </c>
      <c r="X451" s="85">
        <f>SUMIFS('BAZA DANYCH'!$AA:$AA,'BAZA DANYCH'!$T:$T,X$406,'BAZA DANYCH'!$K:$K,$C451,'BAZA DANYCH'!$A:$A,$A451,'BAZA DANYCH'!$F:$F,STATYSTYKI!$B451)</f>
        <v>0</v>
      </c>
      <c r="Y451" s="85">
        <f>SUMIFS('BAZA DANYCH'!$AA:$AA,'BAZA DANYCH'!$T:$T,Y$406,'BAZA DANYCH'!$K:$K,$C451,'BAZA DANYCH'!$A:$A,$A451,'BAZA DANYCH'!$F:$F,STATYSTYKI!$B451)</f>
        <v>0</v>
      </c>
      <c r="Z451" s="85">
        <f>SUMIFS('BAZA DANYCH'!$AA:$AA,'BAZA DANYCH'!$T:$T,Z$406,'BAZA DANYCH'!$K:$K,$C451,'BAZA DANYCH'!$A:$A,$A451,'BAZA DANYCH'!$F:$F,STATYSTYKI!$B451)</f>
        <v>0</v>
      </c>
      <c r="AA451" s="85">
        <f>SUMIFS('BAZA DANYCH'!$AA:$AA,'BAZA DANYCH'!$T:$T,AA$406,'BAZA DANYCH'!$K:$K,$C451,'BAZA DANYCH'!$A:$A,$A451,'BAZA DANYCH'!$F:$F,STATYSTYKI!$B451)</f>
        <v>0</v>
      </c>
      <c r="AB451" s="85">
        <f>SUMIFS('BAZA DANYCH'!$AA:$AA,'BAZA DANYCH'!$T:$T,AB$406,'BAZA DANYCH'!$K:$K,$C451,'BAZA DANYCH'!$A:$A,$A451,'BAZA DANYCH'!$F:$F,STATYSTYKI!$B451)</f>
        <v>0</v>
      </c>
      <c r="AC451" s="85">
        <f>SUMIFS('BAZA DANYCH'!$AA:$AA,'BAZA DANYCH'!$T:$T,AC$406,'BAZA DANYCH'!$K:$K,$C451,'BAZA DANYCH'!$A:$A,$A451,'BAZA DANYCH'!$F:$F,STATYSTYKI!$B451)</f>
        <v>0</v>
      </c>
      <c r="AD451" s="85">
        <f>SUMIFS('BAZA DANYCH'!$AA:$AA,'BAZA DANYCH'!$T:$T,AD$406,'BAZA DANYCH'!$K:$K,$C451,'BAZA DANYCH'!$A:$A,$A451,'BAZA DANYCH'!$F:$F,STATYSTYKI!$B451)</f>
        <v>0</v>
      </c>
      <c r="AE451" s="85">
        <f>SUMIFS('BAZA DANYCH'!$AA:$AA,'BAZA DANYCH'!$T:$T,AE$406,'BAZA DANYCH'!$K:$K,$C451,'BAZA DANYCH'!$A:$A,$A451,'BAZA DANYCH'!$F:$F,STATYSTYKI!$B451)</f>
        <v>0</v>
      </c>
      <c r="AF451" s="85">
        <f>SUMIFS('BAZA DANYCH'!$AA:$AA,'BAZA DANYCH'!$T:$T,AF$406,'BAZA DANYCH'!$K:$K,$C451,'BAZA DANYCH'!$A:$A,$A451,'BAZA DANYCH'!$F:$F,STATYSTYKI!$B451)</f>
        <v>0</v>
      </c>
      <c r="AG451" s="85">
        <f>SUMIFS('BAZA DANYCH'!$AA:$AA,'BAZA DANYCH'!$T:$T,AG$406,'BAZA DANYCH'!$K:$K,$C451,'BAZA DANYCH'!$A:$A,$A451,'BAZA DANYCH'!$F:$F,STATYSTYKI!$B451)</f>
        <v>0</v>
      </c>
      <c r="AH451" s="85">
        <f>SUMIFS('BAZA DANYCH'!$AA:$AA,'BAZA DANYCH'!$T:$T,AH$406,'BAZA DANYCH'!$K:$K,$C451,'BAZA DANYCH'!$A:$A,$A451,'BAZA DANYCH'!$F:$F,STATYSTYKI!$B451)</f>
        <v>0</v>
      </c>
      <c r="AI451" s="85">
        <f>SUMIFS('BAZA DANYCH'!$AA:$AA,'BAZA DANYCH'!$T:$T,AI$406,'BAZA DANYCH'!$K:$K,$C451,'BAZA DANYCH'!$A:$A,$A451,'BAZA DANYCH'!$F:$F,STATYSTYKI!$B451)</f>
        <v>0</v>
      </c>
      <c r="AJ451" s="85">
        <f>SUMIFS('BAZA DANYCH'!$AA:$AA,'BAZA DANYCH'!$T:$T,AJ$406,'BAZA DANYCH'!$K:$K,$C451,'BAZA DANYCH'!$A:$A,$A451,'BAZA DANYCH'!$F:$F,STATYSTYKI!$B451)</f>
        <v>0</v>
      </c>
    </row>
    <row r="452" spans="1:36" x14ac:dyDescent="0.2">
      <c r="A452" s="87" t="str">
        <f t="shared" ref="A452:C452" si="79">A245</f>
        <v>Oława</v>
      </c>
      <c r="B452" s="87" t="str">
        <f t="shared" si="79"/>
        <v>rk_09_DK94</v>
      </c>
      <c r="C452" s="87" t="str">
        <f t="shared" si="79"/>
        <v>Tiger-Bus</v>
      </c>
      <c r="D452" s="129">
        <f t="shared" si="67"/>
        <v>0</v>
      </c>
      <c r="E452" s="85">
        <f>SUMIFS('BAZA DANYCH'!$AA:$AA,'BAZA DANYCH'!$T:$T,E$406,'BAZA DANYCH'!$K:$K,$C452,'BAZA DANYCH'!$A:$A,$A452,'BAZA DANYCH'!$F:$F,STATYSTYKI!$B452)</f>
        <v>0</v>
      </c>
      <c r="F452" s="85">
        <f>SUMIFS('BAZA DANYCH'!$AA:$AA,'BAZA DANYCH'!$T:$T,F$406,'BAZA DANYCH'!$K:$K,$C452,'BAZA DANYCH'!$A:$A,$A452,'BAZA DANYCH'!$F:$F,STATYSTYKI!$B452)</f>
        <v>0</v>
      </c>
      <c r="G452" s="85">
        <f>SUMIFS('BAZA DANYCH'!$AA:$AA,'BAZA DANYCH'!$T:$T,G$406,'BAZA DANYCH'!$K:$K,$C452,'BAZA DANYCH'!$A:$A,$A452,'BAZA DANYCH'!$F:$F,STATYSTYKI!$B452)</f>
        <v>0</v>
      </c>
      <c r="H452" s="85">
        <f>SUMIFS('BAZA DANYCH'!$AA:$AA,'BAZA DANYCH'!$T:$T,H$406,'BAZA DANYCH'!$K:$K,$C452,'BAZA DANYCH'!$A:$A,$A452,'BAZA DANYCH'!$F:$F,STATYSTYKI!$B452)</f>
        <v>0</v>
      </c>
      <c r="I452" s="85">
        <f>SUMIFS('BAZA DANYCH'!$AA:$AA,'BAZA DANYCH'!$T:$T,I$406,'BAZA DANYCH'!$K:$K,$C452,'BAZA DANYCH'!$A:$A,$A452,'BAZA DANYCH'!$F:$F,STATYSTYKI!$B452)</f>
        <v>0</v>
      </c>
      <c r="J452" s="85">
        <f>SUMIFS('BAZA DANYCH'!$AA:$AA,'BAZA DANYCH'!$T:$T,J$406,'BAZA DANYCH'!$K:$K,$C452,'BAZA DANYCH'!$A:$A,$A452,'BAZA DANYCH'!$F:$F,STATYSTYKI!$B452)</f>
        <v>0</v>
      </c>
      <c r="K452" s="85">
        <f>SUMIFS('BAZA DANYCH'!$AA:$AA,'BAZA DANYCH'!$T:$T,K$406,'BAZA DANYCH'!$K:$K,$C452,'BAZA DANYCH'!$A:$A,$A452,'BAZA DANYCH'!$F:$F,STATYSTYKI!$B452)</f>
        <v>0</v>
      </c>
      <c r="L452" s="85">
        <f>SUMIFS('BAZA DANYCH'!$AA:$AA,'BAZA DANYCH'!$T:$T,L$406,'BAZA DANYCH'!$K:$K,$C452,'BAZA DANYCH'!$A:$A,$A452,'BAZA DANYCH'!$F:$F,STATYSTYKI!$B452)</f>
        <v>0</v>
      </c>
      <c r="M452" s="85">
        <f>SUMIFS('BAZA DANYCH'!$AA:$AA,'BAZA DANYCH'!$T:$T,M$406,'BAZA DANYCH'!$K:$K,$C452,'BAZA DANYCH'!$A:$A,$A452,'BAZA DANYCH'!$F:$F,STATYSTYKI!$B452)</f>
        <v>0</v>
      </c>
      <c r="N452" s="85">
        <f>SUMIFS('BAZA DANYCH'!$AA:$AA,'BAZA DANYCH'!$T:$T,N$406,'BAZA DANYCH'!$K:$K,$C452,'BAZA DANYCH'!$A:$A,$A452,'BAZA DANYCH'!$F:$F,STATYSTYKI!$B452)</f>
        <v>0</v>
      </c>
      <c r="O452" s="85">
        <f>SUMIFS('BAZA DANYCH'!$AA:$AA,'BAZA DANYCH'!$T:$T,O$406,'BAZA DANYCH'!$K:$K,$C452,'BAZA DANYCH'!$A:$A,$A452,'BAZA DANYCH'!$F:$F,STATYSTYKI!$B452)</f>
        <v>0</v>
      </c>
      <c r="P452" s="85">
        <f>SUMIFS('BAZA DANYCH'!$AA:$AA,'BAZA DANYCH'!$T:$T,P$406,'BAZA DANYCH'!$K:$K,$C452,'BAZA DANYCH'!$A:$A,$A452,'BAZA DANYCH'!$F:$F,STATYSTYKI!$B452)</f>
        <v>0</v>
      </c>
      <c r="Q452" s="85">
        <f>SUMIFS('BAZA DANYCH'!$AA:$AA,'BAZA DANYCH'!$T:$T,Q$406,'BAZA DANYCH'!$K:$K,$C452,'BAZA DANYCH'!$A:$A,$A452,'BAZA DANYCH'!$F:$F,STATYSTYKI!$B452)</f>
        <v>0</v>
      </c>
      <c r="R452" s="85">
        <f>SUMIFS('BAZA DANYCH'!$AA:$AA,'BAZA DANYCH'!$T:$T,R$406,'BAZA DANYCH'!$K:$K,$C452,'BAZA DANYCH'!$A:$A,$A452,'BAZA DANYCH'!$F:$F,STATYSTYKI!$B452)</f>
        <v>0</v>
      </c>
      <c r="S452" s="85">
        <f>SUMIFS('BAZA DANYCH'!$AA:$AA,'BAZA DANYCH'!$T:$T,S$406,'BAZA DANYCH'!$K:$K,$C452,'BAZA DANYCH'!$A:$A,$A452,'BAZA DANYCH'!$F:$F,STATYSTYKI!$B452)</f>
        <v>0</v>
      </c>
      <c r="T452" s="85">
        <f>SUMIFS('BAZA DANYCH'!$AA:$AA,'BAZA DANYCH'!$T:$T,T$406,'BAZA DANYCH'!$K:$K,$C452,'BAZA DANYCH'!$A:$A,$A452,'BAZA DANYCH'!$F:$F,STATYSTYKI!$B452)</f>
        <v>0</v>
      </c>
      <c r="U452" s="85">
        <f>SUMIFS('BAZA DANYCH'!$AA:$AA,'BAZA DANYCH'!$T:$T,U$406,'BAZA DANYCH'!$K:$K,$C452,'BAZA DANYCH'!$A:$A,$A452,'BAZA DANYCH'!$F:$F,STATYSTYKI!$B452)</f>
        <v>0</v>
      </c>
      <c r="V452" s="85">
        <f>SUMIFS('BAZA DANYCH'!$AA:$AA,'BAZA DANYCH'!$T:$T,V$406,'BAZA DANYCH'!$K:$K,$C452,'BAZA DANYCH'!$A:$A,$A452,'BAZA DANYCH'!$F:$F,STATYSTYKI!$B452)</f>
        <v>0</v>
      </c>
      <c r="W452" s="85">
        <f>SUMIFS('BAZA DANYCH'!$AA:$AA,'BAZA DANYCH'!$T:$T,W$406,'BAZA DANYCH'!$K:$K,$C452,'BAZA DANYCH'!$A:$A,$A452,'BAZA DANYCH'!$F:$F,STATYSTYKI!$B452)</f>
        <v>0</v>
      </c>
      <c r="X452" s="85">
        <f>SUMIFS('BAZA DANYCH'!$AA:$AA,'BAZA DANYCH'!$T:$T,X$406,'BAZA DANYCH'!$K:$K,$C452,'BAZA DANYCH'!$A:$A,$A452,'BAZA DANYCH'!$F:$F,STATYSTYKI!$B452)</f>
        <v>0</v>
      </c>
      <c r="Y452" s="85">
        <f>SUMIFS('BAZA DANYCH'!$AA:$AA,'BAZA DANYCH'!$T:$T,Y$406,'BAZA DANYCH'!$K:$K,$C452,'BAZA DANYCH'!$A:$A,$A452,'BAZA DANYCH'!$F:$F,STATYSTYKI!$B452)</f>
        <v>0</v>
      </c>
      <c r="Z452" s="85">
        <f>SUMIFS('BAZA DANYCH'!$AA:$AA,'BAZA DANYCH'!$T:$T,Z$406,'BAZA DANYCH'!$K:$K,$C452,'BAZA DANYCH'!$A:$A,$A452,'BAZA DANYCH'!$F:$F,STATYSTYKI!$B452)</f>
        <v>0</v>
      </c>
      <c r="AA452" s="85">
        <f>SUMIFS('BAZA DANYCH'!$AA:$AA,'BAZA DANYCH'!$T:$T,AA$406,'BAZA DANYCH'!$K:$K,$C452,'BAZA DANYCH'!$A:$A,$A452,'BAZA DANYCH'!$F:$F,STATYSTYKI!$B452)</f>
        <v>0</v>
      </c>
      <c r="AB452" s="85">
        <f>SUMIFS('BAZA DANYCH'!$AA:$AA,'BAZA DANYCH'!$T:$T,AB$406,'BAZA DANYCH'!$K:$K,$C452,'BAZA DANYCH'!$A:$A,$A452,'BAZA DANYCH'!$F:$F,STATYSTYKI!$B452)</f>
        <v>0</v>
      </c>
      <c r="AC452" s="85">
        <f>SUMIFS('BAZA DANYCH'!$AA:$AA,'BAZA DANYCH'!$T:$T,AC$406,'BAZA DANYCH'!$K:$K,$C452,'BAZA DANYCH'!$A:$A,$A452,'BAZA DANYCH'!$F:$F,STATYSTYKI!$B452)</f>
        <v>0</v>
      </c>
      <c r="AD452" s="85">
        <f>SUMIFS('BAZA DANYCH'!$AA:$AA,'BAZA DANYCH'!$T:$T,AD$406,'BAZA DANYCH'!$K:$K,$C452,'BAZA DANYCH'!$A:$A,$A452,'BAZA DANYCH'!$F:$F,STATYSTYKI!$B452)</f>
        <v>0</v>
      </c>
      <c r="AE452" s="85">
        <f>SUMIFS('BAZA DANYCH'!$AA:$AA,'BAZA DANYCH'!$T:$T,AE$406,'BAZA DANYCH'!$K:$K,$C452,'BAZA DANYCH'!$A:$A,$A452,'BAZA DANYCH'!$F:$F,STATYSTYKI!$B452)</f>
        <v>0</v>
      </c>
      <c r="AF452" s="85">
        <f>SUMIFS('BAZA DANYCH'!$AA:$AA,'BAZA DANYCH'!$T:$T,AF$406,'BAZA DANYCH'!$K:$K,$C452,'BAZA DANYCH'!$A:$A,$A452,'BAZA DANYCH'!$F:$F,STATYSTYKI!$B452)</f>
        <v>0</v>
      </c>
      <c r="AG452" s="85">
        <f>SUMIFS('BAZA DANYCH'!$AA:$AA,'BAZA DANYCH'!$T:$T,AG$406,'BAZA DANYCH'!$K:$K,$C452,'BAZA DANYCH'!$A:$A,$A452,'BAZA DANYCH'!$F:$F,STATYSTYKI!$B452)</f>
        <v>0</v>
      </c>
      <c r="AH452" s="85">
        <f>SUMIFS('BAZA DANYCH'!$AA:$AA,'BAZA DANYCH'!$T:$T,AH$406,'BAZA DANYCH'!$K:$K,$C452,'BAZA DANYCH'!$A:$A,$A452,'BAZA DANYCH'!$F:$F,STATYSTYKI!$B452)</f>
        <v>0</v>
      </c>
      <c r="AI452" s="85">
        <f>SUMIFS('BAZA DANYCH'!$AA:$AA,'BAZA DANYCH'!$T:$T,AI$406,'BAZA DANYCH'!$K:$K,$C452,'BAZA DANYCH'!$A:$A,$A452,'BAZA DANYCH'!$F:$F,STATYSTYKI!$B452)</f>
        <v>0</v>
      </c>
      <c r="AJ452" s="85">
        <f>SUMIFS('BAZA DANYCH'!$AA:$AA,'BAZA DANYCH'!$T:$T,AJ$406,'BAZA DANYCH'!$K:$K,$C452,'BAZA DANYCH'!$A:$A,$A452,'BAZA DANYCH'!$F:$F,STATYSTYKI!$B452)</f>
        <v>0</v>
      </c>
    </row>
    <row r="453" spans="1:36" x14ac:dyDescent="0.2">
      <c r="A453" s="87" t="str">
        <f t="shared" ref="A453:C453" si="80">A246</f>
        <v>Oława</v>
      </c>
      <c r="B453" s="87" t="str">
        <f t="shared" si="80"/>
        <v>rk_09_DK94</v>
      </c>
      <c r="C453" s="87" t="str">
        <f t="shared" si="80"/>
        <v>Lorenz</v>
      </c>
      <c r="D453" s="129">
        <f t="shared" si="67"/>
        <v>12</v>
      </c>
      <c r="E453" s="85">
        <f>SUMIFS('BAZA DANYCH'!$AA:$AA,'BAZA DANYCH'!$T:$T,E$406,'BAZA DANYCH'!$K:$K,$C453,'BAZA DANYCH'!$A:$A,$A453,'BAZA DANYCH'!$F:$F,STATYSTYKI!$B453)</f>
        <v>0</v>
      </c>
      <c r="F453" s="85">
        <f>SUMIFS('BAZA DANYCH'!$AA:$AA,'BAZA DANYCH'!$T:$T,F$406,'BAZA DANYCH'!$K:$K,$C453,'BAZA DANYCH'!$A:$A,$A453,'BAZA DANYCH'!$F:$F,STATYSTYKI!$B453)</f>
        <v>0</v>
      </c>
      <c r="G453" s="85">
        <f>SUMIFS('BAZA DANYCH'!$AA:$AA,'BAZA DANYCH'!$T:$T,G$406,'BAZA DANYCH'!$K:$K,$C453,'BAZA DANYCH'!$A:$A,$A453,'BAZA DANYCH'!$F:$F,STATYSTYKI!$B453)</f>
        <v>6</v>
      </c>
      <c r="H453" s="85">
        <f>SUMIFS('BAZA DANYCH'!$AA:$AA,'BAZA DANYCH'!$T:$T,H$406,'BAZA DANYCH'!$K:$K,$C453,'BAZA DANYCH'!$A:$A,$A453,'BAZA DANYCH'!$F:$F,STATYSTYKI!$B453)</f>
        <v>0</v>
      </c>
      <c r="I453" s="85">
        <f>SUMIFS('BAZA DANYCH'!$AA:$AA,'BAZA DANYCH'!$T:$T,I$406,'BAZA DANYCH'!$K:$K,$C453,'BAZA DANYCH'!$A:$A,$A453,'BAZA DANYCH'!$F:$F,STATYSTYKI!$B453)</f>
        <v>0</v>
      </c>
      <c r="J453" s="85">
        <f>SUMIFS('BAZA DANYCH'!$AA:$AA,'BAZA DANYCH'!$T:$T,J$406,'BAZA DANYCH'!$K:$K,$C453,'BAZA DANYCH'!$A:$A,$A453,'BAZA DANYCH'!$F:$F,STATYSTYKI!$B453)</f>
        <v>0</v>
      </c>
      <c r="K453" s="85">
        <f>SUMIFS('BAZA DANYCH'!$AA:$AA,'BAZA DANYCH'!$T:$T,K$406,'BAZA DANYCH'!$K:$K,$C453,'BAZA DANYCH'!$A:$A,$A453,'BAZA DANYCH'!$F:$F,STATYSTYKI!$B453)</f>
        <v>0</v>
      </c>
      <c r="L453" s="85">
        <f>SUMIFS('BAZA DANYCH'!$AA:$AA,'BAZA DANYCH'!$T:$T,L$406,'BAZA DANYCH'!$K:$K,$C453,'BAZA DANYCH'!$A:$A,$A453,'BAZA DANYCH'!$F:$F,STATYSTYKI!$B453)</f>
        <v>0</v>
      </c>
      <c r="M453" s="85">
        <f>SUMIFS('BAZA DANYCH'!$AA:$AA,'BAZA DANYCH'!$T:$T,M$406,'BAZA DANYCH'!$K:$K,$C453,'BAZA DANYCH'!$A:$A,$A453,'BAZA DANYCH'!$F:$F,STATYSTYKI!$B453)</f>
        <v>0</v>
      </c>
      <c r="N453" s="85">
        <f>SUMIFS('BAZA DANYCH'!$AA:$AA,'BAZA DANYCH'!$T:$T,N$406,'BAZA DANYCH'!$K:$K,$C453,'BAZA DANYCH'!$A:$A,$A453,'BAZA DANYCH'!$F:$F,STATYSTYKI!$B453)</f>
        <v>0</v>
      </c>
      <c r="O453" s="85">
        <f>SUMIFS('BAZA DANYCH'!$AA:$AA,'BAZA DANYCH'!$T:$T,O$406,'BAZA DANYCH'!$K:$K,$C453,'BAZA DANYCH'!$A:$A,$A453,'BAZA DANYCH'!$F:$F,STATYSTYKI!$B453)</f>
        <v>0</v>
      </c>
      <c r="P453" s="85">
        <f>SUMIFS('BAZA DANYCH'!$AA:$AA,'BAZA DANYCH'!$T:$T,P$406,'BAZA DANYCH'!$K:$K,$C453,'BAZA DANYCH'!$A:$A,$A453,'BAZA DANYCH'!$F:$F,STATYSTYKI!$B453)</f>
        <v>0</v>
      </c>
      <c r="Q453" s="85">
        <f>SUMIFS('BAZA DANYCH'!$AA:$AA,'BAZA DANYCH'!$T:$T,Q$406,'BAZA DANYCH'!$K:$K,$C453,'BAZA DANYCH'!$A:$A,$A453,'BAZA DANYCH'!$F:$F,STATYSTYKI!$B453)</f>
        <v>0</v>
      </c>
      <c r="R453" s="85">
        <f>SUMIFS('BAZA DANYCH'!$AA:$AA,'BAZA DANYCH'!$T:$T,R$406,'BAZA DANYCH'!$K:$K,$C453,'BAZA DANYCH'!$A:$A,$A453,'BAZA DANYCH'!$F:$F,STATYSTYKI!$B453)</f>
        <v>0</v>
      </c>
      <c r="S453" s="85">
        <f>SUMIFS('BAZA DANYCH'!$AA:$AA,'BAZA DANYCH'!$T:$T,S$406,'BAZA DANYCH'!$K:$K,$C453,'BAZA DANYCH'!$A:$A,$A453,'BAZA DANYCH'!$F:$F,STATYSTYKI!$B453)</f>
        <v>0</v>
      </c>
      <c r="T453" s="85">
        <f>SUMIFS('BAZA DANYCH'!$AA:$AA,'BAZA DANYCH'!$T:$T,T$406,'BAZA DANYCH'!$K:$K,$C453,'BAZA DANYCH'!$A:$A,$A453,'BAZA DANYCH'!$F:$F,STATYSTYKI!$B453)</f>
        <v>0</v>
      </c>
      <c r="U453" s="85">
        <f>SUMIFS('BAZA DANYCH'!$AA:$AA,'BAZA DANYCH'!$T:$T,U$406,'BAZA DANYCH'!$K:$K,$C453,'BAZA DANYCH'!$A:$A,$A453,'BAZA DANYCH'!$F:$F,STATYSTYKI!$B453)</f>
        <v>0</v>
      </c>
      <c r="V453" s="85">
        <f>SUMIFS('BAZA DANYCH'!$AA:$AA,'BAZA DANYCH'!$T:$T,V$406,'BAZA DANYCH'!$K:$K,$C453,'BAZA DANYCH'!$A:$A,$A453,'BAZA DANYCH'!$F:$F,STATYSTYKI!$B453)</f>
        <v>0</v>
      </c>
      <c r="W453" s="85">
        <f>SUMIFS('BAZA DANYCH'!$AA:$AA,'BAZA DANYCH'!$T:$T,W$406,'BAZA DANYCH'!$K:$K,$C453,'BAZA DANYCH'!$A:$A,$A453,'BAZA DANYCH'!$F:$F,STATYSTYKI!$B453)</f>
        <v>6</v>
      </c>
      <c r="X453" s="85">
        <f>SUMIFS('BAZA DANYCH'!$AA:$AA,'BAZA DANYCH'!$T:$T,X$406,'BAZA DANYCH'!$K:$K,$C453,'BAZA DANYCH'!$A:$A,$A453,'BAZA DANYCH'!$F:$F,STATYSTYKI!$B453)</f>
        <v>0</v>
      </c>
      <c r="Y453" s="85">
        <f>SUMIFS('BAZA DANYCH'!$AA:$AA,'BAZA DANYCH'!$T:$T,Y$406,'BAZA DANYCH'!$K:$K,$C453,'BAZA DANYCH'!$A:$A,$A453,'BAZA DANYCH'!$F:$F,STATYSTYKI!$B453)</f>
        <v>0</v>
      </c>
      <c r="Z453" s="85">
        <f>SUMIFS('BAZA DANYCH'!$AA:$AA,'BAZA DANYCH'!$T:$T,Z$406,'BAZA DANYCH'!$K:$K,$C453,'BAZA DANYCH'!$A:$A,$A453,'BAZA DANYCH'!$F:$F,STATYSTYKI!$B453)</f>
        <v>0</v>
      </c>
      <c r="AA453" s="85">
        <f>SUMIFS('BAZA DANYCH'!$AA:$AA,'BAZA DANYCH'!$T:$T,AA$406,'BAZA DANYCH'!$K:$K,$C453,'BAZA DANYCH'!$A:$A,$A453,'BAZA DANYCH'!$F:$F,STATYSTYKI!$B453)</f>
        <v>0</v>
      </c>
      <c r="AB453" s="85">
        <f>SUMIFS('BAZA DANYCH'!$AA:$AA,'BAZA DANYCH'!$T:$T,AB$406,'BAZA DANYCH'!$K:$K,$C453,'BAZA DANYCH'!$A:$A,$A453,'BAZA DANYCH'!$F:$F,STATYSTYKI!$B453)</f>
        <v>0</v>
      </c>
      <c r="AC453" s="85">
        <f>SUMIFS('BAZA DANYCH'!$AA:$AA,'BAZA DANYCH'!$T:$T,AC$406,'BAZA DANYCH'!$K:$K,$C453,'BAZA DANYCH'!$A:$A,$A453,'BAZA DANYCH'!$F:$F,STATYSTYKI!$B453)</f>
        <v>0</v>
      </c>
      <c r="AD453" s="85">
        <f>SUMIFS('BAZA DANYCH'!$AA:$AA,'BAZA DANYCH'!$T:$T,AD$406,'BAZA DANYCH'!$K:$K,$C453,'BAZA DANYCH'!$A:$A,$A453,'BAZA DANYCH'!$F:$F,STATYSTYKI!$B453)</f>
        <v>0</v>
      </c>
      <c r="AE453" s="85">
        <f>SUMIFS('BAZA DANYCH'!$AA:$AA,'BAZA DANYCH'!$T:$T,AE$406,'BAZA DANYCH'!$K:$K,$C453,'BAZA DANYCH'!$A:$A,$A453,'BAZA DANYCH'!$F:$F,STATYSTYKI!$B453)</f>
        <v>0</v>
      </c>
      <c r="AF453" s="85">
        <f>SUMIFS('BAZA DANYCH'!$AA:$AA,'BAZA DANYCH'!$T:$T,AF$406,'BAZA DANYCH'!$K:$K,$C453,'BAZA DANYCH'!$A:$A,$A453,'BAZA DANYCH'!$F:$F,STATYSTYKI!$B453)</f>
        <v>0</v>
      </c>
      <c r="AG453" s="85">
        <f>SUMIFS('BAZA DANYCH'!$AA:$AA,'BAZA DANYCH'!$T:$T,AG$406,'BAZA DANYCH'!$K:$K,$C453,'BAZA DANYCH'!$A:$A,$A453,'BAZA DANYCH'!$F:$F,STATYSTYKI!$B453)</f>
        <v>0</v>
      </c>
      <c r="AH453" s="85">
        <f>SUMIFS('BAZA DANYCH'!$AA:$AA,'BAZA DANYCH'!$T:$T,AH$406,'BAZA DANYCH'!$K:$K,$C453,'BAZA DANYCH'!$A:$A,$A453,'BAZA DANYCH'!$F:$F,STATYSTYKI!$B453)</f>
        <v>0</v>
      </c>
      <c r="AI453" s="85">
        <f>SUMIFS('BAZA DANYCH'!$AA:$AA,'BAZA DANYCH'!$T:$T,AI$406,'BAZA DANYCH'!$K:$K,$C453,'BAZA DANYCH'!$A:$A,$A453,'BAZA DANYCH'!$F:$F,STATYSTYKI!$B453)</f>
        <v>0</v>
      </c>
      <c r="AJ453" s="85">
        <f>SUMIFS('BAZA DANYCH'!$AA:$AA,'BAZA DANYCH'!$T:$T,AJ$406,'BAZA DANYCH'!$K:$K,$C453,'BAZA DANYCH'!$A:$A,$A453,'BAZA DANYCH'!$F:$F,STATYSTYKI!$B453)</f>
        <v>0</v>
      </c>
    </row>
    <row r="454" spans="1:36" x14ac:dyDescent="0.2">
      <c r="A454" s="87" t="str">
        <f t="shared" ref="A454:C454" si="81">A247</f>
        <v>Oława</v>
      </c>
      <c r="B454" s="87" t="str">
        <f t="shared" si="81"/>
        <v>rk_09_DK94</v>
      </c>
      <c r="C454" s="87" t="str">
        <f t="shared" si="81"/>
        <v>Przewozy Osobowe</v>
      </c>
      <c r="D454" s="129">
        <f t="shared" si="67"/>
        <v>0</v>
      </c>
      <c r="E454" s="85">
        <f>SUMIFS('BAZA DANYCH'!$AA:$AA,'BAZA DANYCH'!$T:$T,E$406,'BAZA DANYCH'!$K:$K,$C454,'BAZA DANYCH'!$A:$A,$A454,'BAZA DANYCH'!$F:$F,STATYSTYKI!$B454)</f>
        <v>0</v>
      </c>
      <c r="F454" s="85">
        <f>SUMIFS('BAZA DANYCH'!$AA:$AA,'BAZA DANYCH'!$T:$T,F$406,'BAZA DANYCH'!$K:$K,$C454,'BAZA DANYCH'!$A:$A,$A454,'BAZA DANYCH'!$F:$F,STATYSTYKI!$B454)</f>
        <v>0</v>
      </c>
      <c r="G454" s="85">
        <f>SUMIFS('BAZA DANYCH'!$AA:$AA,'BAZA DANYCH'!$T:$T,G$406,'BAZA DANYCH'!$K:$K,$C454,'BAZA DANYCH'!$A:$A,$A454,'BAZA DANYCH'!$F:$F,STATYSTYKI!$B454)</f>
        <v>0</v>
      </c>
      <c r="H454" s="85">
        <f>SUMIFS('BAZA DANYCH'!$AA:$AA,'BAZA DANYCH'!$T:$T,H$406,'BAZA DANYCH'!$K:$K,$C454,'BAZA DANYCH'!$A:$A,$A454,'BAZA DANYCH'!$F:$F,STATYSTYKI!$B454)</f>
        <v>0</v>
      </c>
      <c r="I454" s="85">
        <f>SUMIFS('BAZA DANYCH'!$AA:$AA,'BAZA DANYCH'!$T:$T,I$406,'BAZA DANYCH'!$K:$K,$C454,'BAZA DANYCH'!$A:$A,$A454,'BAZA DANYCH'!$F:$F,STATYSTYKI!$B454)</f>
        <v>0</v>
      </c>
      <c r="J454" s="85">
        <f>SUMIFS('BAZA DANYCH'!$AA:$AA,'BAZA DANYCH'!$T:$T,J$406,'BAZA DANYCH'!$K:$K,$C454,'BAZA DANYCH'!$A:$A,$A454,'BAZA DANYCH'!$F:$F,STATYSTYKI!$B454)</f>
        <v>0</v>
      </c>
      <c r="K454" s="85">
        <f>SUMIFS('BAZA DANYCH'!$AA:$AA,'BAZA DANYCH'!$T:$T,K$406,'BAZA DANYCH'!$K:$K,$C454,'BAZA DANYCH'!$A:$A,$A454,'BAZA DANYCH'!$F:$F,STATYSTYKI!$B454)</f>
        <v>0</v>
      </c>
      <c r="L454" s="85">
        <f>SUMIFS('BAZA DANYCH'!$AA:$AA,'BAZA DANYCH'!$T:$T,L$406,'BAZA DANYCH'!$K:$K,$C454,'BAZA DANYCH'!$A:$A,$A454,'BAZA DANYCH'!$F:$F,STATYSTYKI!$B454)</f>
        <v>0</v>
      </c>
      <c r="M454" s="85">
        <f>SUMIFS('BAZA DANYCH'!$AA:$AA,'BAZA DANYCH'!$T:$T,M$406,'BAZA DANYCH'!$K:$K,$C454,'BAZA DANYCH'!$A:$A,$A454,'BAZA DANYCH'!$F:$F,STATYSTYKI!$B454)</f>
        <v>0</v>
      </c>
      <c r="N454" s="85">
        <f>SUMIFS('BAZA DANYCH'!$AA:$AA,'BAZA DANYCH'!$T:$T,N$406,'BAZA DANYCH'!$K:$K,$C454,'BAZA DANYCH'!$A:$A,$A454,'BAZA DANYCH'!$F:$F,STATYSTYKI!$B454)</f>
        <v>0</v>
      </c>
      <c r="O454" s="85">
        <f>SUMIFS('BAZA DANYCH'!$AA:$AA,'BAZA DANYCH'!$T:$T,O$406,'BAZA DANYCH'!$K:$K,$C454,'BAZA DANYCH'!$A:$A,$A454,'BAZA DANYCH'!$F:$F,STATYSTYKI!$B454)</f>
        <v>0</v>
      </c>
      <c r="P454" s="85">
        <f>SUMIFS('BAZA DANYCH'!$AA:$AA,'BAZA DANYCH'!$T:$T,P$406,'BAZA DANYCH'!$K:$K,$C454,'BAZA DANYCH'!$A:$A,$A454,'BAZA DANYCH'!$F:$F,STATYSTYKI!$B454)</f>
        <v>0</v>
      </c>
      <c r="Q454" s="85">
        <f>SUMIFS('BAZA DANYCH'!$AA:$AA,'BAZA DANYCH'!$T:$T,Q$406,'BAZA DANYCH'!$K:$K,$C454,'BAZA DANYCH'!$A:$A,$A454,'BAZA DANYCH'!$F:$F,STATYSTYKI!$B454)</f>
        <v>0</v>
      </c>
      <c r="R454" s="85">
        <f>SUMIFS('BAZA DANYCH'!$AA:$AA,'BAZA DANYCH'!$T:$T,R$406,'BAZA DANYCH'!$K:$K,$C454,'BAZA DANYCH'!$A:$A,$A454,'BAZA DANYCH'!$F:$F,STATYSTYKI!$B454)</f>
        <v>0</v>
      </c>
      <c r="S454" s="85">
        <f>SUMIFS('BAZA DANYCH'!$AA:$AA,'BAZA DANYCH'!$T:$T,S$406,'BAZA DANYCH'!$K:$K,$C454,'BAZA DANYCH'!$A:$A,$A454,'BAZA DANYCH'!$F:$F,STATYSTYKI!$B454)</f>
        <v>0</v>
      </c>
      <c r="T454" s="85">
        <f>SUMIFS('BAZA DANYCH'!$AA:$AA,'BAZA DANYCH'!$T:$T,T$406,'BAZA DANYCH'!$K:$K,$C454,'BAZA DANYCH'!$A:$A,$A454,'BAZA DANYCH'!$F:$F,STATYSTYKI!$B454)</f>
        <v>0</v>
      </c>
      <c r="U454" s="85">
        <f>SUMIFS('BAZA DANYCH'!$AA:$AA,'BAZA DANYCH'!$T:$T,U$406,'BAZA DANYCH'!$K:$K,$C454,'BAZA DANYCH'!$A:$A,$A454,'BAZA DANYCH'!$F:$F,STATYSTYKI!$B454)</f>
        <v>0</v>
      </c>
      <c r="V454" s="85">
        <f>SUMIFS('BAZA DANYCH'!$AA:$AA,'BAZA DANYCH'!$T:$T,V$406,'BAZA DANYCH'!$K:$K,$C454,'BAZA DANYCH'!$A:$A,$A454,'BAZA DANYCH'!$F:$F,STATYSTYKI!$B454)</f>
        <v>0</v>
      </c>
      <c r="W454" s="85">
        <f>SUMIFS('BAZA DANYCH'!$AA:$AA,'BAZA DANYCH'!$T:$T,W$406,'BAZA DANYCH'!$K:$K,$C454,'BAZA DANYCH'!$A:$A,$A454,'BAZA DANYCH'!$F:$F,STATYSTYKI!$B454)</f>
        <v>0</v>
      </c>
      <c r="X454" s="85">
        <f>SUMIFS('BAZA DANYCH'!$AA:$AA,'BAZA DANYCH'!$T:$T,X$406,'BAZA DANYCH'!$K:$K,$C454,'BAZA DANYCH'!$A:$A,$A454,'BAZA DANYCH'!$F:$F,STATYSTYKI!$B454)</f>
        <v>0</v>
      </c>
      <c r="Y454" s="85">
        <f>SUMIFS('BAZA DANYCH'!$AA:$AA,'BAZA DANYCH'!$T:$T,Y$406,'BAZA DANYCH'!$K:$K,$C454,'BAZA DANYCH'!$A:$A,$A454,'BAZA DANYCH'!$F:$F,STATYSTYKI!$B454)</f>
        <v>0</v>
      </c>
      <c r="Z454" s="85">
        <f>SUMIFS('BAZA DANYCH'!$AA:$AA,'BAZA DANYCH'!$T:$T,Z$406,'BAZA DANYCH'!$K:$K,$C454,'BAZA DANYCH'!$A:$A,$A454,'BAZA DANYCH'!$F:$F,STATYSTYKI!$B454)</f>
        <v>0</v>
      </c>
      <c r="AA454" s="85">
        <f>SUMIFS('BAZA DANYCH'!$AA:$AA,'BAZA DANYCH'!$T:$T,AA$406,'BAZA DANYCH'!$K:$K,$C454,'BAZA DANYCH'!$A:$A,$A454,'BAZA DANYCH'!$F:$F,STATYSTYKI!$B454)</f>
        <v>0</v>
      </c>
      <c r="AB454" s="85">
        <f>SUMIFS('BAZA DANYCH'!$AA:$AA,'BAZA DANYCH'!$T:$T,AB$406,'BAZA DANYCH'!$K:$K,$C454,'BAZA DANYCH'!$A:$A,$A454,'BAZA DANYCH'!$F:$F,STATYSTYKI!$B454)</f>
        <v>0</v>
      </c>
      <c r="AC454" s="85">
        <f>SUMIFS('BAZA DANYCH'!$AA:$AA,'BAZA DANYCH'!$T:$T,AC$406,'BAZA DANYCH'!$K:$K,$C454,'BAZA DANYCH'!$A:$A,$A454,'BAZA DANYCH'!$F:$F,STATYSTYKI!$B454)</f>
        <v>0</v>
      </c>
      <c r="AD454" s="85">
        <f>SUMIFS('BAZA DANYCH'!$AA:$AA,'BAZA DANYCH'!$T:$T,AD$406,'BAZA DANYCH'!$K:$K,$C454,'BAZA DANYCH'!$A:$A,$A454,'BAZA DANYCH'!$F:$F,STATYSTYKI!$B454)</f>
        <v>0</v>
      </c>
      <c r="AE454" s="85">
        <f>SUMIFS('BAZA DANYCH'!$AA:$AA,'BAZA DANYCH'!$T:$T,AE$406,'BAZA DANYCH'!$K:$K,$C454,'BAZA DANYCH'!$A:$A,$A454,'BAZA DANYCH'!$F:$F,STATYSTYKI!$B454)</f>
        <v>0</v>
      </c>
      <c r="AF454" s="85">
        <f>SUMIFS('BAZA DANYCH'!$AA:$AA,'BAZA DANYCH'!$T:$T,AF$406,'BAZA DANYCH'!$K:$K,$C454,'BAZA DANYCH'!$A:$A,$A454,'BAZA DANYCH'!$F:$F,STATYSTYKI!$B454)</f>
        <v>0</v>
      </c>
      <c r="AG454" s="85">
        <f>SUMIFS('BAZA DANYCH'!$AA:$AA,'BAZA DANYCH'!$T:$T,AG$406,'BAZA DANYCH'!$K:$K,$C454,'BAZA DANYCH'!$A:$A,$A454,'BAZA DANYCH'!$F:$F,STATYSTYKI!$B454)</f>
        <v>0</v>
      </c>
      <c r="AH454" s="85">
        <f>SUMIFS('BAZA DANYCH'!$AA:$AA,'BAZA DANYCH'!$T:$T,AH$406,'BAZA DANYCH'!$K:$K,$C454,'BAZA DANYCH'!$A:$A,$A454,'BAZA DANYCH'!$F:$F,STATYSTYKI!$B454)</f>
        <v>0</v>
      </c>
      <c r="AI454" s="85">
        <f>SUMIFS('BAZA DANYCH'!$AA:$AA,'BAZA DANYCH'!$T:$T,AI$406,'BAZA DANYCH'!$K:$K,$C454,'BAZA DANYCH'!$A:$A,$A454,'BAZA DANYCH'!$F:$F,STATYSTYKI!$B454)</f>
        <v>0</v>
      </c>
      <c r="AJ454" s="85">
        <f>SUMIFS('BAZA DANYCH'!$AA:$AA,'BAZA DANYCH'!$T:$T,AJ$406,'BAZA DANYCH'!$K:$K,$C454,'BAZA DANYCH'!$A:$A,$A454,'BAZA DANYCH'!$F:$F,STATYSTYKI!$B454)</f>
        <v>0</v>
      </c>
    </row>
    <row r="455" spans="1:36" x14ac:dyDescent="0.2">
      <c r="A455" s="87" t="str">
        <f t="shared" ref="A455:C455" si="82">A248</f>
        <v>Oława</v>
      </c>
      <c r="B455" s="87" t="str">
        <f t="shared" si="82"/>
        <v>rk_09_DK94</v>
      </c>
      <c r="C455" s="87" t="str">
        <f t="shared" si="82"/>
        <v>East Weast Eurolines</v>
      </c>
      <c r="D455" s="129">
        <f t="shared" si="67"/>
        <v>0</v>
      </c>
      <c r="E455" s="85">
        <f>SUMIFS('BAZA DANYCH'!$AA:$AA,'BAZA DANYCH'!$T:$T,E$406,'BAZA DANYCH'!$K:$K,$C455,'BAZA DANYCH'!$A:$A,$A455,'BAZA DANYCH'!$F:$F,STATYSTYKI!$B455)</f>
        <v>0</v>
      </c>
      <c r="F455" s="85">
        <f>SUMIFS('BAZA DANYCH'!$AA:$AA,'BAZA DANYCH'!$T:$T,F$406,'BAZA DANYCH'!$K:$K,$C455,'BAZA DANYCH'!$A:$A,$A455,'BAZA DANYCH'!$F:$F,STATYSTYKI!$B455)</f>
        <v>0</v>
      </c>
      <c r="G455" s="85">
        <f>SUMIFS('BAZA DANYCH'!$AA:$AA,'BAZA DANYCH'!$T:$T,G$406,'BAZA DANYCH'!$K:$K,$C455,'BAZA DANYCH'!$A:$A,$A455,'BAZA DANYCH'!$F:$F,STATYSTYKI!$B455)</f>
        <v>0</v>
      </c>
      <c r="H455" s="85">
        <f>SUMIFS('BAZA DANYCH'!$AA:$AA,'BAZA DANYCH'!$T:$T,H$406,'BAZA DANYCH'!$K:$K,$C455,'BAZA DANYCH'!$A:$A,$A455,'BAZA DANYCH'!$F:$F,STATYSTYKI!$B455)</f>
        <v>0</v>
      </c>
      <c r="I455" s="85">
        <f>SUMIFS('BAZA DANYCH'!$AA:$AA,'BAZA DANYCH'!$T:$T,I$406,'BAZA DANYCH'!$K:$K,$C455,'BAZA DANYCH'!$A:$A,$A455,'BAZA DANYCH'!$F:$F,STATYSTYKI!$B455)</f>
        <v>0</v>
      </c>
      <c r="J455" s="85">
        <f>SUMIFS('BAZA DANYCH'!$AA:$AA,'BAZA DANYCH'!$T:$T,J$406,'BAZA DANYCH'!$K:$K,$C455,'BAZA DANYCH'!$A:$A,$A455,'BAZA DANYCH'!$F:$F,STATYSTYKI!$B455)</f>
        <v>0</v>
      </c>
      <c r="K455" s="85">
        <f>SUMIFS('BAZA DANYCH'!$AA:$AA,'BAZA DANYCH'!$T:$T,K$406,'BAZA DANYCH'!$K:$K,$C455,'BAZA DANYCH'!$A:$A,$A455,'BAZA DANYCH'!$F:$F,STATYSTYKI!$B455)</f>
        <v>0</v>
      </c>
      <c r="L455" s="85">
        <f>SUMIFS('BAZA DANYCH'!$AA:$AA,'BAZA DANYCH'!$T:$T,L$406,'BAZA DANYCH'!$K:$K,$C455,'BAZA DANYCH'!$A:$A,$A455,'BAZA DANYCH'!$F:$F,STATYSTYKI!$B455)</f>
        <v>0</v>
      </c>
      <c r="M455" s="85">
        <f>SUMIFS('BAZA DANYCH'!$AA:$AA,'BAZA DANYCH'!$T:$T,M$406,'BAZA DANYCH'!$K:$K,$C455,'BAZA DANYCH'!$A:$A,$A455,'BAZA DANYCH'!$F:$F,STATYSTYKI!$B455)</f>
        <v>0</v>
      </c>
      <c r="N455" s="85">
        <f>SUMIFS('BAZA DANYCH'!$AA:$AA,'BAZA DANYCH'!$T:$T,N$406,'BAZA DANYCH'!$K:$K,$C455,'BAZA DANYCH'!$A:$A,$A455,'BAZA DANYCH'!$F:$F,STATYSTYKI!$B455)</f>
        <v>0</v>
      </c>
      <c r="O455" s="85">
        <f>SUMIFS('BAZA DANYCH'!$AA:$AA,'BAZA DANYCH'!$T:$T,O$406,'BAZA DANYCH'!$K:$K,$C455,'BAZA DANYCH'!$A:$A,$A455,'BAZA DANYCH'!$F:$F,STATYSTYKI!$B455)</f>
        <v>0</v>
      </c>
      <c r="P455" s="85">
        <f>SUMIFS('BAZA DANYCH'!$AA:$AA,'BAZA DANYCH'!$T:$T,P$406,'BAZA DANYCH'!$K:$K,$C455,'BAZA DANYCH'!$A:$A,$A455,'BAZA DANYCH'!$F:$F,STATYSTYKI!$B455)</f>
        <v>0</v>
      </c>
      <c r="Q455" s="85">
        <f>SUMIFS('BAZA DANYCH'!$AA:$AA,'BAZA DANYCH'!$T:$T,Q$406,'BAZA DANYCH'!$K:$K,$C455,'BAZA DANYCH'!$A:$A,$A455,'BAZA DANYCH'!$F:$F,STATYSTYKI!$B455)</f>
        <v>0</v>
      </c>
      <c r="R455" s="85">
        <f>SUMIFS('BAZA DANYCH'!$AA:$AA,'BAZA DANYCH'!$T:$T,R$406,'BAZA DANYCH'!$K:$K,$C455,'BAZA DANYCH'!$A:$A,$A455,'BAZA DANYCH'!$F:$F,STATYSTYKI!$B455)</f>
        <v>0</v>
      </c>
      <c r="S455" s="85">
        <f>SUMIFS('BAZA DANYCH'!$AA:$AA,'BAZA DANYCH'!$T:$T,S$406,'BAZA DANYCH'!$K:$K,$C455,'BAZA DANYCH'!$A:$A,$A455,'BAZA DANYCH'!$F:$F,STATYSTYKI!$B455)</f>
        <v>0</v>
      </c>
      <c r="T455" s="85">
        <f>SUMIFS('BAZA DANYCH'!$AA:$AA,'BAZA DANYCH'!$T:$T,T$406,'BAZA DANYCH'!$K:$K,$C455,'BAZA DANYCH'!$A:$A,$A455,'BAZA DANYCH'!$F:$F,STATYSTYKI!$B455)</f>
        <v>0</v>
      </c>
      <c r="U455" s="85">
        <f>SUMIFS('BAZA DANYCH'!$AA:$AA,'BAZA DANYCH'!$T:$T,U$406,'BAZA DANYCH'!$K:$K,$C455,'BAZA DANYCH'!$A:$A,$A455,'BAZA DANYCH'!$F:$F,STATYSTYKI!$B455)</f>
        <v>0</v>
      </c>
      <c r="V455" s="85">
        <f>SUMIFS('BAZA DANYCH'!$AA:$AA,'BAZA DANYCH'!$T:$T,V$406,'BAZA DANYCH'!$K:$K,$C455,'BAZA DANYCH'!$A:$A,$A455,'BAZA DANYCH'!$F:$F,STATYSTYKI!$B455)</f>
        <v>0</v>
      </c>
      <c r="W455" s="85">
        <f>SUMIFS('BAZA DANYCH'!$AA:$AA,'BAZA DANYCH'!$T:$T,W$406,'BAZA DANYCH'!$K:$K,$C455,'BAZA DANYCH'!$A:$A,$A455,'BAZA DANYCH'!$F:$F,STATYSTYKI!$B455)</f>
        <v>0</v>
      </c>
      <c r="X455" s="85">
        <f>SUMIFS('BAZA DANYCH'!$AA:$AA,'BAZA DANYCH'!$T:$T,X$406,'BAZA DANYCH'!$K:$K,$C455,'BAZA DANYCH'!$A:$A,$A455,'BAZA DANYCH'!$F:$F,STATYSTYKI!$B455)</f>
        <v>0</v>
      </c>
      <c r="Y455" s="85">
        <f>SUMIFS('BAZA DANYCH'!$AA:$AA,'BAZA DANYCH'!$T:$T,Y$406,'BAZA DANYCH'!$K:$K,$C455,'BAZA DANYCH'!$A:$A,$A455,'BAZA DANYCH'!$F:$F,STATYSTYKI!$B455)</f>
        <v>0</v>
      </c>
      <c r="Z455" s="85">
        <f>SUMIFS('BAZA DANYCH'!$AA:$AA,'BAZA DANYCH'!$T:$T,Z$406,'BAZA DANYCH'!$K:$K,$C455,'BAZA DANYCH'!$A:$A,$A455,'BAZA DANYCH'!$F:$F,STATYSTYKI!$B455)</f>
        <v>0</v>
      </c>
      <c r="AA455" s="85">
        <f>SUMIFS('BAZA DANYCH'!$AA:$AA,'BAZA DANYCH'!$T:$T,AA$406,'BAZA DANYCH'!$K:$K,$C455,'BAZA DANYCH'!$A:$A,$A455,'BAZA DANYCH'!$F:$F,STATYSTYKI!$B455)</f>
        <v>0</v>
      </c>
      <c r="AB455" s="85">
        <f>SUMIFS('BAZA DANYCH'!$AA:$AA,'BAZA DANYCH'!$T:$T,AB$406,'BAZA DANYCH'!$K:$K,$C455,'BAZA DANYCH'!$A:$A,$A455,'BAZA DANYCH'!$F:$F,STATYSTYKI!$B455)</f>
        <v>0</v>
      </c>
      <c r="AC455" s="85">
        <f>SUMIFS('BAZA DANYCH'!$AA:$AA,'BAZA DANYCH'!$T:$T,AC$406,'BAZA DANYCH'!$K:$K,$C455,'BAZA DANYCH'!$A:$A,$A455,'BAZA DANYCH'!$F:$F,STATYSTYKI!$B455)</f>
        <v>0</v>
      </c>
      <c r="AD455" s="85">
        <f>SUMIFS('BAZA DANYCH'!$AA:$AA,'BAZA DANYCH'!$T:$T,AD$406,'BAZA DANYCH'!$K:$K,$C455,'BAZA DANYCH'!$A:$A,$A455,'BAZA DANYCH'!$F:$F,STATYSTYKI!$B455)</f>
        <v>0</v>
      </c>
      <c r="AE455" s="85">
        <f>SUMIFS('BAZA DANYCH'!$AA:$AA,'BAZA DANYCH'!$T:$T,AE$406,'BAZA DANYCH'!$K:$K,$C455,'BAZA DANYCH'!$A:$A,$A455,'BAZA DANYCH'!$F:$F,STATYSTYKI!$B455)</f>
        <v>0</v>
      </c>
      <c r="AF455" s="85">
        <f>SUMIFS('BAZA DANYCH'!$AA:$AA,'BAZA DANYCH'!$T:$T,AF$406,'BAZA DANYCH'!$K:$K,$C455,'BAZA DANYCH'!$A:$A,$A455,'BAZA DANYCH'!$F:$F,STATYSTYKI!$B455)</f>
        <v>0</v>
      </c>
      <c r="AG455" s="85">
        <f>SUMIFS('BAZA DANYCH'!$AA:$AA,'BAZA DANYCH'!$T:$T,AG$406,'BAZA DANYCH'!$K:$K,$C455,'BAZA DANYCH'!$A:$A,$A455,'BAZA DANYCH'!$F:$F,STATYSTYKI!$B455)</f>
        <v>0</v>
      </c>
      <c r="AH455" s="85">
        <f>SUMIFS('BAZA DANYCH'!$AA:$AA,'BAZA DANYCH'!$T:$T,AH$406,'BAZA DANYCH'!$K:$K,$C455,'BAZA DANYCH'!$A:$A,$A455,'BAZA DANYCH'!$F:$F,STATYSTYKI!$B455)</f>
        <v>0</v>
      </c>
      <c r="AI455" s="85">
        <f>SUMIFS('BAZA DANYCH'!$AA:$AA,'BAZA DANYCH'!$T:$T,AI$406,'BAZA DANYCH'!$K:$K,$C455,'BAZA DANYCH'!$A:$A,$A455,'BAZA DANYCH'!$F:$F,STATYSTYKI!$B455)</f>
        <v>0</v>
      </c>
      <c r="AJ455" s="85">
        <f>SUMIFS('BAZA DANYCH'!$AA:$AA,'BAZA DANYCH'!$T:$T,AJ$406,'BAZA DANYCH'!$K:$K,$C455,'BAZA DANYCH'!$A:$A,$A455,'BAZA DANYCH'!$F:$F,STATYSTYKI!$B455)</f>
        <v>0</v>
      </c>
    </row>
    <row r="456" spans="1:36" x14ac:dyDescent="0.2">
      <c r="A456" s="87" t="str">
        <f t="shared" ref="A456:C456" si="83">A249</f>
        <v>Oława</v>
      </c>
      <c r="B456" s="87" t="str">
        <f t="shared" si="83"/>
        <v>rk_09_DK94</v>
      </c>
      <c r="C456" s="87" t="str">
        <f t="shared" si="83"/>
        <v>Ronal</v>
      </c>
      <c r="D456" s="129">
        <f t="shared" si="67"/>
        <v>0</v>
      </c>
      <c r="E456" s="85">
        <f>SUMIFS('BAZA DANYCH'!$AA:$AA,'BAZA DANYCH'!$T:$T,E$406,'BAZA DANYCH'!$K:$K,$C456,'BAZA DANYCH'!$A:$A,$A456,'BAZA DANYCH'!$F:$F,STATYSTYKI!$B456)</f>
        <v>0</v>
      </c>
      <c r="F456" s="85">
        <f>SUMIFS('BAZA DANYCH'!$AA:$AA,'BAZA DANYCH'!$T:$T,F$406,'BAZA DANYCH'!$K:$K,$C456,'BAZA DANYCH'!$A:$A,$A456,'BAZA DANYCH'!$F:$F,STATYSTYKI!$B456)</f>
        <v>0</v>
      </c>
      <c r="G456" s="85">
        <f>SUMIFS('BAZA DANYCH'!$AA:$AA,'BAZA DANYCH'!$T:$T,G$406,'BAZA DANYCH'!$K:$K,$C456,'BAZA DANYCH'!$A:$A,$A456,'BAZA DANYCH'!$F:$F,STATYSTYKI!$B456)</f>
        <v>0</v>
      </c>
      <c r="H456" s="85">
        <f>SUMIFS('BAZA DANYCH'!$AA:$AA,'BAZA DANYCH'!$T:$T,H$406,'BAZA DANYCH'!$K:$K,$C456,'BAZA DANYCH'!$A:$A,$A456,'BAZA DANYCH'!$F:$F,STATYSTYKI!$B456)</f>
        <v>0</v>
      </c>
      <c r="I456" s="85">
        <f>SUMIFS('BAZA DANYCH'!$AA:$AA,'BAZA DANYCH'!$T:$T,I$406,'BAZA DANYCH'!$K:$K,$C456,'BAZA DANYCH'!$A:$A,$A456,'BAZA DANYCH'!$F:$F,STATYSTYKI!$B456)</f>
        <v>0</v>
      </c>
      <c r="J456" s="85">
        <f>SUMIFS('BAZA DANYCH'!$AA:$AA,'BAZA DANYCH'!$T:$T,J$406,'BAZA DANYCH'!$K:$K,$C456,'BAZA DANYCH'!$A:$A,$A456,'BAZA DANYCH'!$F:$F,STATYSTYKI!$B456)</f>
        <v>0</v>
      </c>
      <c r="K456" s="85">
        <f>SUMIFS('BAZA DANYCH'!$AA:$AA,'BAZA DANYCH'!$T:$T,K$406,'BAZA DANYCH'!$K:$K,$C456,'BAZA DANYCH'!$A:$A,$A456,'BAZA DANYCH'!$F:$F,STATYSTYKI!$B456)</f>
        <v>0</v>
      </c>
      <c r="L456" s="85">
        <f>SUMIFS('BAZA DANYCH'!$AA:$AA,'BAZA DANYCH'!$T:$T,L$406,'BAZA DANYCH'!$K:$K,$C456,'BAZA DANYCH'!$A:$A,$A456,'BAZA DANYCH'!$F:$F,STATYSTYKI!$B456)</f>
        <v>0</v>
      </c>
      <c r="M456" s="85">
        <f>SUMIFS('BAZA DANYCH'!$AA:$AA,'BAZA DANYCH'!$T:$T,M$406,'BAZA DANYCH'!$K:$K,$C456,'BAZA DANYCH'!$A:$A,$A456,'BAZA DANYCH'!$F:$F,STATYSTYKI!$B456)</f>
        <v>0</v>
      </c>
      <c r="N456" s="85">
        <f>SUMIFS('BAZA DANYCH'!$AA:$AA,'BAZA DANYCH'!$T:$T,N$406,'BAZA DANYCH'!$K:$K,$C456,'BAZA DANYCH'!$A:$A,$A456,'BAZA DANYCH'!$F:$F,STATYSTYKI!$B456)</f>
        <v>0</v>
      </c>
      <c r="O456" s="85">
        <f>SUMIFS('BAZA DANYCH'!$AA:$AA,'BAZA DANYCH'!$T:$T,O$406,'BAZA DANYCH'!$K:$K,$C456,'BAZA DANYCH'!$A:$A,$A456,'BAZA DANYCH'!$F:$F,STATYSTYKI!$B456)</f>
        <v>0</v>
      </c>
      <c r="P456" s="85">
        <f>SUMIFS('BAZA DANYCH'!$AA:$AA,'BAZA DANYCH'!$T:$T,P$406,'BAZA DANYCH'!$K:$K,$C456,'BAZA DANYCH'!$A:$A,$A456,'BAZA DANYCH'!$F:$F,STATYSTYKI!$B456)</f>
        <v>0</v>
      </c>
      <c r="Q456" s="85">
        <f>SUMIFS('BAZA DANYCH'!$AA:$AA,'BAZA DANYCH'!$T:$T,Q$406,'BAZA DANYCH'!$K:$K,$C456,'BAZA DANYCH'!$A:$A,$A456,'BAZA DANYCH'!$F:$F,STATYSTYKI!$B456)</f>
        <v>0</v>
      </c>
      <c r="R456" s="85">
        <f>SUMIFS('BAZA DANYCH'!$AA:$AA,'BAZA DANYCH'!$T:$T,R$406,'BAZA DANYCH'!$K:$K,$C456,'BAZA DANYCH'!$A:$A,$A456,'BAZA DANYCH'!$F:$F,STATYSTYKI!$B456)</f>
        <v>0</v>
      </c>
      <c r="S456" s="85">
        <f>SUMIFS('BAZA DANYCH'!$AA:$AA,'BAZA DANYCH'!$T:$T,S$406,'BAZA DANYCH'!$K:$K,$C456,'BAZA DANYCH'!$A:$A,$A456,'BAZA DANYCH'!$F:$F,STATYSTYKI!$B456)</f>
        <v>0</v>
      </c>
      <c r="T456" s="85">
        <f>SUMIFS('BAZA DANYCH'!$AA:$AA,'BAZA DANYCH'!$T:$T,T$406,'BAZA DANYCH'!$K:$K,$C456,'BAZA DANYCH'!$A:$A,$A456,'BAZA DANYCH'!$F:$F,STATYSTYKI!$B456)</f>
        <v>0</v>
      </c>
      <c r="U456" s="85">
        <f>SUMIFS('BAZA DANYCH'!$AA:$AA,'BAZA DANYCH'!$T:$T,U$406,'BAZA DANYCH'!$K:$K,$C456,'BAZA DANYCH'!$A:$A,$A456,'BAZA DANYCH'!$F:$F,STATYSTYKI!$B456)</f>
        <v>0</v>
      </c>
      <c r="V456" s="85">
        <f>SUMIFS('BAZA DANYCH'!$AA:$AA,'BAZA DANYCH'!$T:$T,V$406,'BAZA DANYCH'!$K:$K,$C456,'BAZA DANYCH'!$A:$A,$A456,'BAZA DANYCH'!$F:$F,STATYSTYKI!$B456)</f>
        <v>0</v>
      </c>
      <c r="W456" s="85">
        <f>SUMIFS('BAZA DANYCH'!$AA:$AA,'BAZA DANYCH'!$T:$T,W$406,'BAZA DANYCH'!$K:$K,$C456,'BAZA DANYCH'!$A:$A,$A456,'BAZA DANYCH'!$F:$F,STATYSTYKI!$B456)</f>
        <v>0</v>
      </c>
      <c r="X456" s="85">
        <f>SUMIFS('BAZA DANYCH'!$AA:$AA,'BAZA DANYCH'!$T:$T,X$406,'BAZA DANYCH'!$K:$K,$C456,'BAZA DANYCH'!$A:$A,$A456,'BAZA DANYCH'!$F:$F,STATYSTYKI!$B456)</f>
        <v>0</v>
      </c>
      <c r="Y456" s="85">
        <f>SUMIFS('BAZA DANYCH'!$AA:$AA,'BAZA DANYCH'!$T:$T,Y$406,'BAZA DANYCH'!$K:$K,$C456,'BAZA DANYCH'!$A:$A,$A456,'BAZA DANYCH'!$F:$F,STATYSTYKI!$B456)</f>
        <v>0</v>
      </c>
      <c r="Z456" s="85">
        <f>SUMIFS('BAZA DANYCH'!$AA:$AA,'BAZA DANYCH'!$T:$T,Z$406,'BAZA DANYCH'!$K:$K,$C456,'BAZA DANYCH'!$A:$A,$A456,'BAZA DANYCH'!$F:$F,STATYSTYKI!$B456)</f>
        <v>0</v>
      </c>
      <c r="AA456" s="85">
        <f>SUMIFS('BAZA DANYCH'!$AA:$AA,'BAZA DANYCH'!$T:$T,AA$406,'BAZA DANYCH'!$K:$K,$C456,'BAZA DANYCH'!$A:$A,$A456,'BAZA DANYCH'!$F:$F,STATYSTYKI!$B456)</f>
        <v>0</v>
      </c>
      <c r="AB456" s="85">
        <f>SUMIFS('BAZA DANYCH'!$AA:$AA,'BAZA DANYCH'!$T:$T,AB$406,'BAZA DANYCH'!$K:$K,$C456,'BAZA DANYCH'!$A:$A,$A456,'BAZA DANYCH'!$F:$F,STATYSTYKI!$B456)</f>
        <v>0</v>
      </c>
      <c r="AC456" s="85">
        <f>SUMIFS('BAZA DANYCH'!$AA:$AA,'BAZA DANYCH'!$T:$T,AC$406,'BAZA DANYCH'!$K:$K,$C456,'BAZA DANYCH'!$A:$A,$A456,'BAZA DANYCH'!$F:$F,STATYSTYKI!$B456)</f>
        <v>0</v>
      </c>
      <c r="AD456" s="85">
        <f>SUMIFS('BAZA DANYCH'!$AA:$AA,'BAZA DANYCH'!$T:$T,AD$406,'BAZA DANYCH'!$K:$K,$C456,'BAZA DANYCH'!$A:$A,$A456,'BAZA DANYCH'!$F:$F,STATYSTYKI!$B456)</f>
        <v>0</v>
      </c>
      <c r="AE456" s="85">
        <f>SUMIFS('BAZA DANYCH'!$AA:$AA,'BAZA DANYCH'!$T:$T,AE$406,'BAZA DANYCH'!$K:$K,$C456,'BAZA DANYCH'!$A:$A,$A456,'BAZA DANYCH'!$F:$F,STATYSTYKI!$B456)</f>
        <v>0</v>
      </c>
      <c r="AF456" s="85">
        <f>SUMIFS('BAZA DANYCH'!$AA:$AA,'BAZA DANYCH'!$T:$T,AF$406,'BAZA DANYCH'!$K:$K,$C456,'BAZA DANYCH'!$A:$A,$A456,'BAZA DANYCH'!$F:$F,STATYSTYKI!$B456)</f>
        <v>0</v>
      </c>
      <c r="AG456" s="85">
        <f>SUMIFS('BAZA DANYCH'!$AA:$AA,'BAZA DANYCH'!$T:$T,AG$406,'BAZA DANYCH'!$K:$K,$C456,'BAZA DANYCH'!$A:$A,$A456,'BAZA DANYCH'!$F:$F,STATYSTYKI!$B456)</f>
        <v>0</v>
      </c>
      <c r="AH456" s="85">
        <f>SUMIFS('BAZA DANYCH'!$AA:$AA,'BAZA DANYCH'!$T:$T,AH$406,'BAZA DANYCH'!$K:$K,$C456,'BAZA DANYCH'!$A:$A,$A456,'BAZA DANYCH'!$F:$F,STATYSTYKI!$B456)</f>
        <v>0</v>
      </c>
      <c r="AI456" s="85">
        <f>SUMIFS('BAZA DANYCH'!$AA:$AA,'BAZA DANYCH'!$T:$T,AI$406,'BAZA DANYCH'!$K:$K,$C456,'BAZA DANYCH'!$A:$A,$A456,'BAZA DANYCH'!$F:$F,STATYSTYKI!$B456)</f>
        <v>0</v>
      </c>
      <c r="AJ456" s="85">
        <f>SUMIFS('BAZA DANYCH'!$AA:$AA,'BAZA DANYCH'!$T:$T,AJ$406,'BAZA DANYCH'!$K:$K,$C456,'BAZA DANYCH'!$A:$A,$A456,'BAZA DANYCH'!$F:$F,STATYSTYKI!$B456)</f>
        <v>0</v>
      </c>
    </row>
    <row r="457" spans="1:36" x14ac:dyDescent="0.2">
      <c r="A457" s="87" t="str">
        <f t="shared" ref="A457:C457" si="84">A250</f>
        <v>Oława</v>
      </c>
      <c r="B457" s="87" t="str">
        <f t="shared" si="84"/>
        <v>rk_09_DK94</v>
      </c>
      <c r="C457" s="87" t="str">
        <f t="shared" si="84"/>
        <v>Lider</v>
      </c>
      <c r="D457" s="129">
        <f t="shared" si="67"/>
        <v>6</v>
      </c>
      <c r="E457" s="85">
        <f>SUMIFS('BAZA DANYCH'!$AA:$AA,'BAZA DANYCH'!$T:$T,E$406,'BAZA DANYCH'!$K:$K,$C457,'BAZA DANYCH'!$A:$A,$A457,'BAZA DANYCH'!$F:$F,STATYSTYKI!$B457)</f>
        <v>0</v>
      </c>
      <c r="F457" s="85">
        <f>SUMIFS('BAZA DANYCH'!$AA:$AA,'BAZA DANYCH'!$T:$T,F$406,'BAZA DANYCH'!$K:$K,$C457,'BAZA DANYCH'!$A:$A,$A457,'BAZA DANYCH'!$F:$F,STATYSTYKI!$B457)</f>
        <v>0</v>
      </c>
      <c r="G457" s="85">
        <f>SUMIFS('BAZA DANYCH'!$AA:$AA,'BAZA DANYCH'!$T:$T,G$406,'BAZA DANYCH'!$K:$K,$C457,'BAZA DANYCH'!$A:$A,$A457,'BAZA DANYCH'!$F:$F,STATYSTYKI!$B457)</f>
        <v>0</v>
      </c>
      <c r="H457" s="85">
        <f>SUMIFS('BAZA DANYCH'!$AA:$AA,'BAZA DANYCH'!$T:$T,H$406,'BAZA DANYCH'!$K:$K,$C457,'BAZA DANYCH'!$A:$A,$A457,'BAZA DANYCH'!$F:$F,STATYSTYKI!$B457)</f>
        <v>0</v>
      </c>
      <c r="I457" s="85">
        <f>SUMIFS('BAZA DANYCH'!$AA:$AA,'BAZA DANYCH'!$T:$T,I$406,'BAZA DANYCH'!$K:$K,$C457,'BAZA DANYCH'!$A:$A,$A457,'BAZA DANYCH'!$F:$F,STATYSTYKI!$B457)</f>
        <v>6</v>
      </c>
      <c r="J457" s="85">
        <f>SUMIFS('BAZA DANYCH'!$AA:$AA,'BAZA DANYCH'!$T:$T,J$406,'BAZA DANYCH'!$K:$K,$C457,'BAZA DANYCH'!$A:$A,$A457,'BAZA DANYCH'!$F:$F,STATYSTYKI!$B457)</f>
        <v>0</v>
      </c>
      <c r="K457" s="85">
        <f>SUMIFS('BAZA DANYCH'!$AA:$AA,'BAZA DANYCH'!$T:$T,K$406,'BAZA DANYCH'!$K:$K,$C457,'BAZA DANYCH'!$A:$A,$A457,'BAZA DANYCH'!$F:$F,STATYSTYKI!$B457)</f>
        <v>0</v>
      </c>
      <c r="L457" s="85">
        <f>SUMIFS('BAZA DANYCH'!$AA:$AA,'BAZA DANYCH'!$T:$T,L$406,'BAZA DANYCH'!$K:$K,$C457,'BAZA DANYCH'!$A:$A,$A457,'BAZA DANYCH'!$F:$F,STATYSTYKI!$B457)</f>
        <v>0</v>
      </c>
      <c r="M457" s="85">
        <f>SUMIFS('BAZA DANYCH'!$AA:$AA,'BAZA DANYCH'!$T:$T,M$406,'BAZA DANYCH'!$K:$K,$C457,'BAZA DANYCH'!$A:$A,$A457,'BAZA DANYCH'!$F:$F,STATYSTYKI!$B457)</f>
        <v>0</v>
      </c>
      <c r="N457" s="85">
        <f>SUMIFS('BAZA DANYCH'!$AA:$AA,'BAZA DANYCH'!$T:$T,N$406,'BAZA DANYCH'!$K:$K,$C457,'BAZA DANYCH'!$A:$A,$A457,'BAZA DANYCH'!$F:$F,STATYSTYKI!$B457)</f>
        <v>0</v>
      </c>
      <c r="O457" s="85">
        <f>SUMIFS('BAZA DANYCH'!$AA:$AA,'BAZA DANYCH'!$T:$T,O$406,'BAZA DANYCH'!$K:$K,$C457,'BAZA DANYCH'!$A:$A,$A457,'BAZA DANYCH'!$F:$F,STATYSTYKI!$B457)</f>
        <v>0</v>
      </c>
      <c r="P457" s="85">
        <f>SUMIFS('BAZA DANYCH'!$AA:$AA,'BAZA DANYCH'!$T:$T,P$406,'BAZA DANYCH'!$K:$K,$C457,'BAZA DANYCH'!$A:$A,$A457,'BAZA DANYCH'!$F:$F,STATYSTYKI!$B457)</f>
        <v>0</v>
      </c>
      <c r="Q457" s="85">
        <f>SUMIFS('BAZA DANYCH'!$AA:$AA,'BAZA DANYCH'!$T:$T,Q$406,'BAZA DANYCH'!$K:$K,$C457,'BAZA DANYCH'!$A:$A,$A457,'BAZA DANYCH'!$F:$F,STATYSTYKI!$B457)</f>
        <v>0</v>
      </c>
      <c r="R457" s="85">
        <f>SUMIFS('BAZA DANYCH'!$AA:$AA,'BAZA DANYCH'!$T:$T,R$406,'BAZA DANYCH'!$K:$K,$C457,'BAZA DANYCH'!$A:$A,$A457,'BAZA DANYCH'!$F:$F,STATYSTYKI!$B457)</f>
        <v>0</v>
      </c>
      <c r="S457" s="85">
        <f>SUMIFS('BAZA DANYCH'!$AA:$AA,'BAZA DANYCH'!$T:$T,S$406,'BAZA DANYCH'!$K:$K,$C457,'BAZA DANYCH'!$A:$A,$A457,'BAZA DANYCH'!$F:$F,STATYSTYKI!$B457)</f>
        <v>0</v>
      </c>
      <c r="T457" s="85">
        <f>SUMIFS('BAZA DANYCH'!$AA:$AA,'BAZA DANYCH'!$T:$T,T$406,'BAZA DANYCH'!$K:$K,$C457,'BAZA DANYCH'!$A:$A,$A457,'BAZA DANYCH'!$F:$F,STATYSTYKI!$B457)</f>
        <v>0</v>
      </c>
      <c r="U457" s="85">
        <f>SUMIFS('BAZA DANYCH'!$AA:$AA,'BAZA DANYCH'!$T:$T,U$406,'BAZA DANYCH'!$K:$K,$C457,'BAZA DANYCH'!$A:$A,$A457,'BAZA DANYCH'!$F:$F,STATYSTYKI!$B457)</f>
        <v>0</v>
      </c>
      <c r="V457" s="85">
        <f>SUMIFS('BAZA DANYCH'!$AA:$AA,'BAZA DANYCH'!$T:$T,V$406,'BAZA DANYCH'!$K:$K,$C457,'BAZA DANYCH'!$A:$A,$A457,'BAZA DANYCH'!$F:$F,STATYSTYKI!$B457)</f>
        <v>0</v>
      </c>
      <c r="W457" s="85">
        <f>SUMIFS('BAZA DANYCH'!$AA:$AA,'BAZA DANYCH'!$T:$T,W$406,'BAZA DANYCH'!$K:$K,$C457,'BAZA DANYCH'!$A:$A,$A457,'BAZA DANYCH'!$F:$F,STATYSTYKI!$B457)</f>
        <v>0</v>
      </c>
      <c r="X457" s="85">
        <f>SUMIFS('BAZA DANYCH'!$AA:$AA,'BAZA DANYCH'!$T:$T,X$406,'BAZA DANYCH'!$K:$K,$C457,'BAZA DANYCH'!$A:$A,$A457,'BAZA DANYCH'!$F:$F,STATYSTYKI!$B457)</f>
        <v>0</v>
      </c>
      <c r="Y457" s="85">
        <f>SUMIFS('BAZA DANYCH'!$AA:$AA,'BAZA DANYCH'!$T:$T,Y$406,'BAZA DANYCH'!$K:$K,$C457,'BAZA DANYCH'!$A:$A,$A457,'BAZA DANYCH'!$F:$F,STATYSTYKI!$B457)</f>
        <v>0</v>
      </c>
      <c r="Z457" s="85">
        <f>SUMIFS('BAZA DANYCH'!$AA:$AA,'BAZA DANYCH'!$T:$T,Z$406,'BAZA DANYCH'!$K:$K,$C457,'BAZA DANYCH'!$A:$A,$A457,'BAZA DANYCH'!$F:$F,STATYSTYKI!$B457)</f>
        <v>0</v>
      </c>
      <c r="AA457" s="85">
        <f>SUMIFS('BAZA DANYCH'!$AA:$AA,'BAZA DANYCH'!$T:$T,AA$406,'BAZA DANYCH'!$K:$K,$C457,'BAZA DANYCH'!$A:$A,$A457,'BAZA DANYCH'!$F:$F,STATYSTYKI!$B457)</f>
        <v>0</v>
      </c>
      <c r="AB457" s="85">
        <f>SUMIFS('BAZA DANYCH'!$AA:$AA,'BAZA DANYCH'!$T:$T,AB$406,'BAZA DANYCH'!$K:$K,$C457,'BAZA DANYCH'!$A:$A,$A457,'BAZA DANYCH'!$F:$F,STATYSTYKI!$B457)</f>
        <v>0</v>
      </c>
      <c r="AC457" s="85">
        <f>SUMIFS('BAZA DANYCH'!$AA:$AA,'BAZA DANYCH'!$T:$T,AC$406,'BAZA DANYCH'!$K:$K,$C457,'BAZA DANYCH'!$A:$A,$A457,'BAZA DANYCH'!$F:$F,STATYSTYKI!$B457)</f>
        <v>0</v>
      </c>
      <c r="AD457" s="85">
        <f>SUMIFS('BAZA DANYCH'!$AA:$AA,'BAZA DANYCH'!$T:$T,AD$406,'BAZA DANYCH'!$K:$K,$C457,'BAZA DANYCH'!$A:$A,$A457,'BAZA DANYCH'!$F:$F,STATYSTYKI!$B457)</f>
        <v>0</v>
      </c>
      <c r="AE457" s="85">
        <f>SUMIFS('BAZA DANYCH'!$AA:$AA,'BAZA DANYCH'!$T:$T,AE$406,'BAZA DANYCH'!$K:$K,$C457,'BAZA DANYCH'!$A:$A,$A457,'BAZA DANYCH'!$F:$F,STATYSTYKI!$B457)</f>
        <v>0</v>
      </c>
      <c r="AF457" s="85">
        <f>SUMIFS('BAZA DANYCH'!$AA:$AA,'BAZA DANYCH'!$T:$T,AF$406,'BAZA DANYCH'!$K:$K,$C457,'BAZA DANYCH'!$A:$A,$A457,'BAZA DANYCH'!$F:$F,STATYSTYKI!$B457)</f>
        <v>0</v>
      </c>
      <c r="AG457" s="85">
        <f>SUMIFS('BAZA DANYCH'!$AA:$AA,'BAZA DANYCH'!$T:$T,AG$406,'BAZA DANYCH'!$K:$K,$C457,'BAZA DANYCH'!$A:$A,$A457,'BAZA DANYCH'!$F:$F,STATYSTYKI!$B457)</f>
        <v>0</v>
      </c>
      <c r="AH457" s="85">
        <f>SUMIFS('BAZA DANYCH'!$AA:$AA,'BAZA DANYCH'!$T:$T,AH$406,'BAZA DANYCH'!$K:$K,$C457,'BAZA DANYCH'!$A:$A,$A457,'BAZA DANYCH'!$F:$F,STATYSTYKI!$B457)</f>
        <v>0</v>
      </c>
      <c r="AI457" s="85">
        <f>SUMIFS('BAZA DANYCH'!$AA:$AA,'BAZA DANYCH'!$T:$T,AI$406,'BAZA DANYCH'!$K:$K,$C457,'BAZA DANYCH'!$A:$A,$A457,'BAZA DANYCH'!$F:$F,STATYSTYKI!$B457)</f>
        <v>0</v>
      </c>
      <c r="AJ457" s="85">
        <f>SUMIFS('BAZA DANYCH'!$AA:$AA,'BAZA DANYCH'!$T:$T,AJ$406,'BAZA DANYCH'!$K:$K,$C457,'BAZA DANYCH'!$A:$A,$A457,'BAZA DANYCH'!$F:$F,STATYSTYKI!$B457)</f>
        <v>0</v>
      </c>
    </row>
    <row r="458" spans="1:36" x14ac:dyDescent="0.2">
      <c r="A458" s="87" t="str">
        <f t="shared" ref="A458:C458" si="85">A251</f>
        <v>Oława</v>
      </c>
      <c r="B458" s="87" t="str">
        <f t="shared" si="85"/>
        <v>rk_09_DK94</v>
      </c>
      <c r="C458" s="87" t="str">
        <f t="shared" si="85"/>
        <v>PKS Oława</v>
      </c>
      <c r="D458" s="129">
        <f t="shared" si="67"/>
        <v>184</v>
      </c>
      <c r="E458" s="85">
        <f>SUMIFS('BAZA DANYCH'!$AA:$AA,'BAZA DANYCH'!$T:$T,E$406,'BAZA DANYCH'!$K:$K,$C458,'BAZA DANYCH'!$A:$A,$A458,'BAZA DANYCH'!$F:$F,STATYSTYKI!$B458)</f>
        <v>0</v>
      </c>
      <c r="F458" s="85">
        <f>SUMIFS('BAZA DANYCH'!$AA:$AA,'BAZA DANYCH'!$T:$T,F$406,'BAZA DANYCH'!$K:$K,$C458,'BAZA DANYCH'!$A:$A,$A458,'BAZA DANYCH'!$F:$F,STATYSTYKI!$B458)</f>
        <v>0</v>
      </c>
      <c r="G458" s="85">
        <f>SUMIFS('BAZA DANYCH'!$AA:$AA,'BAZA DANYCH'!$T:$T,G$406,'BAZA DANYCH'!$K:$K,$C458,'BAZA DANYCH'!$A:$A,$A458,'BAZA DANYCH'!$F:$F,STATYSTYKI!$B458)</f>
        <v>0</v>
      </c>
      <c r="H458" s="85">
        <f>SUMIFS('BAZA DANYCH'!$AA:$AA,'BAZA DANYCH'!$T:$T,H$406,'BAZA DANYCH'!$K:$K,$C458,'BAZA DANYCH'!$A:$A,$A458,'BAZA DANYCH'!$F:$F,STATYSTYKI!$B458)</f>
        <v>0</v>
      </c>
      <c r="I458" s="85">
        <f>SUMIFS('BAZA DANYCH'!$AA:$AA,'BAZA DANYCH'!$T:$T,I$406,'BAZA DANYCH'!$K:$K,$C458,'BAZA DANYCH'!$A:$A,$A458,'BAZA DANYCH'!$F:$F,STATYSTYKI!$B458)</f>
        <v>20</v>
      </c>
      <c r="J458" s="85">
        <f>SUMIFS('BAZA DANYCH'!$AA:$AA,'BAZA DANYCH'!$T:$T,J$406,'BAZA DANYCH'!$K:$K,$C458,'BAZA DANYCH'!$A:$A,$A458,'BAZA DANYCH'!$F:$F,STATYSTYKI!$B458)</f>
        <v>60</v>
      </c>
      <c r="K458" s="85">
        <f>SUMIFS('BAZA DANYCH'!$AA:$AA,'BAZA DANYCH'!$T:$T,K$406,'BAZA DANYCH'!$K:$K,$C458,'BAZA DANYCH'!$A:$A,$A458,'BAZA DANYCH'!$F:$F,STATYSTYKI!$B458)</f>
        <v>0</v>
      </c>
      <c r="L458" s="85">
        <f>SUMIFS('BAZA DANYCH'!$AA:$AA,'BAZA DANYCH'!$T:$T,L$406,'BAZA DANYCH'!$K:$K,$C458,'BAZA DANYCH'!$A:$A,$A458,'BAZA DANYCH'!$F:$F,STATYSTYKI!$B458)</f>
        <v>0</v>
      </c>
      <c r="M458" s="85">
        <f>SUMIFS('BAZA DANYCH'!$AA:$AA,'BAZA DANYCH'!$T:$T,M$406,'BAZA DANYCH'!$K:$K,$C458,'BAZA DANYCH'!$A:$A,$A458,'BAZA DANYCH'!$F:$F,STATYSTYKI!$B458)</f>
        <v>0</v>
      </c>
      <c r="N458" s="85">
        <f>SUMIFS('BAZA DANYCH'!$AA:$AA,'BAZA DANYCH'!$T:$T,N$406,'BAZA DANYCH'!$K:$K,$C458,'BAZA DANYCH'!$A:$A,$A458,'BAZA DANYCH'!$F:$F,STATYSTYKI!$B458)</f>
        <v>0</v>
      </c>
      <c r="O458" s="85">
        <f>SUMIFS('BAZA DANYCH'!$AA:$AA,'BAZA DANYCH'!$T:$T,O$406,'BAZA DANYCH'!$K:$K,$C458,'BAZA DANYCH'!$A:$A,$A458,'BAZA DANYCH'!$F:$F,STATYSTYKI!$B458)</f>
        <v>0</v>
      </c>
      <c r="P458" s="85">
        <f>SUMIFS('BAZA DANYCH'!$AA:$AA,'BAZA DANYCH'!$T:$T,P$406,'BAZA DANYCH'!$K:$K,$C458,'BAZA DANYCH'!$A:$A,$A458,'BAZA DANYCH'!$F:$F,STATYSTYKI!$B458)</f>
        <v>0</v>
      </c>
      <c r="Q458" s="85">
        <f>SUMIFS('BAZA DANYCH'!$AA:$AA,'BAZA DANYCH'!$T:$T,Q$406,'BAZA DANYCH'!$K:$K,$C458,'BAZA DANYCH'!$A:$A,$A458,'BAZA DANYCH'!$F:$F,STATYSTYKI!$B458)</f>
        <v>28</v>
      </c>
      <c r="R458" s="85">
        <f>SUMIFS('BAZA DANYCH'!$AA:$AA,'BAZA DANYCH'!$T:$T,R$406,'BAZA DANYCH'!$K:$K,$C458,'BAZA DANYCH'!$A:$A,$A458,'BAZA DANYCH'!$F:$F,STATYSTYKI!$B458)</f>
        <v>0</v>
      </c>
      <c r="S458" s="85">
        <f>SUMIFS('BAZA DANYCH'!$AA:$AA,'BAZA DANYCH'!$T:$T,S$406,'BAZA DANYCH'!$K:$K,$C458,'BAZA DANYCH'!$A:$A,$A458,'BAZA DANYCH'!$F:$F,STATYSTYKI!$B458)</f>
        <v>0</v>
      </c>
      <c r="T458" s="85">
        <f>SUMIFS('BAZA DANYCH'!$AA:$AA,'BAZA DANYCH'!$T:$T,T$406,'BAZA DANYCH'!$K:$K,$C458,'BAZA DANYCH'!$A:$A,$A458,'BAZA DANYCH'!$F:$F,STATYSTYKI!$B458)</f>
        <v>0</v>
      </c>
      <c r="U458" s="85">
        <f>SUMIFS('BAZA DANYCH'!$AA:$AA,'BAZA DANYCH'!$T:$T,U$406,'BAZA DANYCH'!$K:$K,$C458,'BAZA DANYCH'!$A:$A,$A458,'BAZA DANYCH'!$F:$F,STATYSTYKI!$B458)</f>
        <v>0</v>
      </c>
      <c r="V458" s="85">
        <f>SUMIFS('BAZA DANYCH'!$AA:$AA,'BAZA DANYCH'!$T:$T,V$406,'BAZA DANYCH'!$K:$K,$C458,'BAZA DANYCH'!$A:$A,$A458,'BAZA DANYCH'!$F:$F,STATYSTYKI!$B458)</f>
        <v>0</v>
      </c>
      <c r="W458" s="85">
        <f>SUMIFS('BAZA DANYCH'!$AA:$AA,'BAZA DANYCH'!$T:$T,W$406,'BAZA DANYCH'!$K:$K,$C458,'BAZA DANYCH'!$A:$A,$A458,'BAZA DANYCH'!$F:$F,STATYSTYKI!$B458)</f>
        <v>28</v>
      </c>
      <c r="X458" s="85">
        <f>SUMIFS('BAZA DANYCH'!$AA:$AA,'BAZA DANYCH'!$T:$T,X$406,'BAZA DANYCH'!$K:$K,$C458,'BAZA DANYCH'!$A:$A,$A458,'BAZA DANYCH'!$F:$F,STATYSTYKI!$B458)</f>
        <v>42</v>
      </c>
      <c r="Y458" s="85">
        <f>SUMIFS('BAZA DANYCH'!$AA:$AA,'BAZA DANYCH'!$T:$T,Y$406,'BAZA DANYCH'!$K:$K,$C458,'BAZA DANYCH'!$A:$A,$A458,'BAZA DANYCH'!$F:$F,STATYSTYKI!$B458)</f>
        <v>0</v>
      </c>
      <c r="Z458" s="85">
        <f>SUMIFS('BAZA DANYCH'!$AA:$AA,'BAZA DANYCH'!$T:$T,Z$406,'BAZA DANYCH'!$K:$K,$C458,'BAZA DANYCH'!$A:$A,$A458,'BAZA DANYCH'!$F:$F,STATYSTYKI!$B458)</f>
        <v>6</v>
      </c>
      <c r="AA458" s="85">
        <f>SUMIFS('BAZA DANYCH'!$AA:$AA,'BAZA DANYCH'!$T:$T,AA$406,'BAZA DANYCH'!$K:$K,$C458,'BAZA DANYCH'!$A:$A,$A458,'BAZA DANYCH'!$F:$F,STATYSTYKI!$B458)</f>
        <v>0</v>
      </c>
      <c r="AB458" s="85">
        <f>SUMIFS('BAZA DANYCH'!$AA:$AA,'BAZA DANYCH'!$T:$T,AB$406,'BAZA DANYCH'!$K:$K,$C458,'BAZA DANYCH'!$A:$A,$A458,'BAZA DANYCH'!$F:$F,STATYSTYKI!$B458)</f>
        <v>0</v>
      </c>
      <c r="AC458" s="85">
        <f>SUMIFS('BAZA DANYCH'!$AA:$AA,'BAZA DANYCH'!$T:$T,AC$406,'BAZA DANYCH'!$K:$K,$C458,'BAZA DANYCH'!$A:$A,$A458,'BAZA DANYCH'!$F:$F,STATYSTYKI!$B458)</f>
        <v>0</v>
      </c>
      <c r="AD458" s="85">
        <f>SUMIFS('BAZA DANYCH'!$AA:$AA,'BAZA DANYCH'!$T:$T,AD$406,'BAZA DANYCH'!$K:$K,$C458,'BAZA DANYCH'!$A:$A,$A458,'BAZA DANYCH'!$F:$F,STATYSTYKI!$B458)</f>
        <v>0</v>
      </c>
      <c r="AE458" s="85">
        <f>SUMIFS('BAZA DANYCH'!$AA:$AA,'BAZA DANYCH'!$T:$T,AE$406,'BAZA DANYCH'!$K:$K,$C458,'BAZA DANYCH'!$A:$A,$A458,'BAZA DANYCH'!$F:$F,STATYSTYKI!$B458)</f>
        <v>0</v>
      </c>
      <c r="AF458" s="85">
        <f>SUMIFS('BAZA DANYCH'!$AA:$AA,'BAZA DANYCH'!$T:$T,AF$406,'BAZA DANYCH'!$K:$K,$C458,'BAZA DANYCH'!$A:$A,$A458,'BAZA DANYCH'!$F:$F,STATYSTYKI!$B458)</f>
        <v>0</v>
      </c>
      <c r="AG458" s="85">
        <f>SUMIFS('BAZA DANYCH'!$AA:$AA,'BAZA DANYCH'!$T:$T,AG$406,'BAZA DANYCH'!$K:$K,$C458,'BAZA DANYCH'!$A:$A,$A458,'BAZA DANYCH'!$F:$F,STATYSTYKI!$B458)</f>
        <v>0</v>
      </c>
      <c r="AH458" s="85">
        <f>SUMIFS('BAZA DANYCH'!$AA:$AA,'BAZA DANYCH'!$T:$T,AH$406,'BAZA DANYCH'!$K:$K,$C458,'BAZA DANYCH'!$A:$A,$A458,'BAZA DANYCH'!$F:$F,STATYSTYKI!$B458)</f>
        <v>0</v>
      </c>
      <c r="AI458" s="85">
        <f>SUMIFS('BAZA DANYCH'!$AA:$AA,'BAZA DANYCH'!$T:$T,AI$406,'BAZA DANYCH'!$K:$K,$C458,'BAZA DANYCH'!$A:$A,$A458,'BAZA DANYCH'!$F:$F,STATYSTYKI!$B458)</f>
        <v>0</v>
      </c>
      <c r="AJ458" s="85">
        <f>SUMIFS('BAZA DANYCH'!$AA:$AA,'BAZA DANYCH'!$T:$T,AJ$406,'BAZA DANYCH'!$K:$K,$C458,'BAZA DANYCH'!$A:$A,$A458,'BAZA DANYCH'!$F:$F,STATYSTYKI!$B458)</f>
        <v>0</v>
      </c>
    </row>
    <row r="459" spans="1:36" x14ac:dyDescent="0.2">
      <c r="A459" s="87" t="str">
        <f t="shared" ref="A459:C459" si="86">A252</f>
        <v>Oława</v>
      </c>
      <c r="B459" s="87" t="str">
        <f t="shared" si="86"/>
        <v>rk_09_DK94</v>
      </c>
      <c r="C459" s="87" t="str">
        <f t="shared" si="86"/>
        <v>Sindbad</v>
      </c>
      <c r="D459" s="129">
        <f t="shared" si="67"/>
        <v>130</v>
      </c>
      <c r="E459" s="85">
        <f>SUMIFS('BAZA DANYCH'!$AA:$AA,'BAZA DANYCH'!$T:$T,E$406,'BAZA DANYCH'!$K:$K,$C459,'BAZA DANYCH'!$A:$A,$A459,'BAZA DANYCH'!$F:$F,STATYSTYKI!$B459)</f>
        <v>0</v>
      </c>
      <c r="F459" s="85">
        <f>SUMIFS('BAZA DANYCH'!$AA:$AA,'BAZA DANYCH'!$T:$T,F$406,'BAZA DANYCH'!$K:$K,$C459,'BAZA DANYCH'!$A:$A,$A459,'BAZA DANYCH'!$F:$F,STATYSTYKI!$B459)</f>
        <v>0</v>
      </c>
      <c r="G459" s="85">
        <f>SUMIFS('BAZA DANYCH'!$AA:$AA,'BAZA DANYCH'!$T:$T,G$406,'BAZA DANYCH'!$K:$K,$C459,'BAZA DANYCH'!$A:$A,$A459,'BAZA DANYCH'!$F:$F,STATYSTYKI!$B459)</f>
        <v>0</v>
      </c>
      <c r="H459" s="85">
        <f>SUMIFS('BAZA DANYCH'!$AA:$AA,'BAZA DANYCH'!$T:$T,H$406,'BAZA DANYCH'!$K:$K,$C459,'BAZA DANYCH'!$A:$A,$A459,'BAZA DANYCH'!$F:$F,STATYSTYKI!$B459)</f>
        <v>0</v>
      </c>
      <c r="I459" s="85">
        <f>SUMIFS('BAZA DANYCH'!$AA:$AA,'BAZA DANYCH'!$T:$T,I$406,'BAZA DANYCH'!$K:$K,$C459,'BAZA DANYCH'!$A:$A,$A459,'BAZA DANYCH'!$F:$F,STATYSTYKI!$B459)</f>
        <v>0</v>
      </c>
      <c r="J459" s="85">
        <f>SUMIFS('BAZA DANYCH'!$AA:$AA,'BAZA DANYCH'!$T:$T,J$406,'BAZA DANYCH'!$K:$K,$C459,'BAZA DANYCH'!$A:$A,$A459,'BAZA DANYCH'!$F:$F,STATYSTYKI!$B459)</f>
        <v>118</v>
      </c>
      <c r="K459" s="85">
        <f>SUMIFS('BAZA DANYCH'!$AA:$AA,'BAZA DANYCH'!$T:$T,K$406,'BAZA DANYCH'!$K:$K,$C459,'BAZA DANYCH'!$A:$A,$A459,'BAZA DANYCH'!$F:$F,STATYSTYKI!$B459)</f>
        <v>0</v>
      </c>
      <c r="L459" s="85">
        <f>SUMIFS('BAZA DANYCH'!$AA:$AA,'BAZA DANYCH'!$T:$T,L$406,'BAZA DANYCH'!$K:$K,$C459,'BAZA DANYCH'!$A:$A,$A459,'BAZA DANYCH'!$F:$F,STATYSTYKI!$B459)</f>
        <v>6</v>
      </c>
      <c r="M459" s="85">
        <f>SUMIFS('BAZA DANYCH'!$AA:$AA,'BAZA DANYCH'!$T:$T,M$406,'BAZA DANYCH'!$K:$K,$C459,'BAZA DANYCH'!$A:$A,$A459,'BAZA DANYCH'!$F:$F,STATYSTYKI!$B459)</f>
        <v>0</v>
      </c>
      <c r="N459" s="85">
        <f>SUMIFS('BAZA DANYCH'!$AA:$AA,'BAZA DANYCH'!$T:$T,N$406,'BAZA DANYCH'!$K:$K,$C459,'BAZA DANYCH'!$A:$A,$A459,'BAZA DANYCH'!$F:$F,STATYSTYKI!$B459)</f>
        <v>0</v>
      </c>
      <c r="O459" s="85">
        <f>SUMIFS('BAZA DANYCH'!$AA:$AA,'BAZA DANYCH'!$T:$T,O$406,'BAZA DANYCH'!$K:$K,$C459,'BAZA DANYCH'!$A:$A,$A459,'BAZA DANYCH'!$F:$F,STATYSTYKI!$B459)</f>
        <v>0</v>
      </c>
      <c r="P459" s="85">
        <f>SUMIFS('BAZA DANYCH'!$AA:$AA,'BAZA DANYCH'!$T:$T,P$406,'BAZA DANYCH'!$K:$K,$C459,'BAZA DANYCH'!$A:$A,$A459,'BAZA DANYCH'!$F:$F,STATYSTYKI!$B459)</f>
        <v>0</v>
      </c>
      <c r="Q459" s="85">
        <f>SUMIFS('BAZA DANYCH'!$AA:$AA,'BAZA DANYCH'!$T:$T,Q$406,'BAZA DANYCH'!$K:$K,$C459,'BAZA DANYCH'!$A:$A,$A459,'BAZA DANYCH'!$F:$F,STATYSTYKI!$B459)</f>
        <v>0</v>
      </c>
      <c r="R459" s="85">
        <f>SUMIFS('BAZA DANYCH'!$AA:$AA,'BAZA DANYCH'!$T:$T,R$406,'BAZA DANYCH'!$K:$K,$C459,'BAZA DANYCH'!$A:$A,$A459,'BAZA DANYCH'!$F:$F,STATYSTYKI!$B459)</f>
        <v>0</v>
      </c>
      <c r="S459" s="85">
        <f>SUMIFS('BAZA DANYCH'!$AA:$AA,'BAZA DANYCH'!$T:$T,S$406,'BAZA DANYCH'!$K:$K,$C459,'BAZA DANYCH'!$A:$A,$A459,'BAZA DANYCH'!$F:$F,STATYSTYKI!$B459)</f>
        <v>0</v>
      </c>
      <c r="T459" s="85">
        <f>SUMIFS('BAZA DANYCH'!$AA:$AA,'BAZA DANYCH'!$T:$T,T$406,'BAZA DANYCH'!$K:$K,$C459,'BAZA DANYCH'!$A:$A,$A459,'BAZA DANYCH'!$F:$F,STATYSTYKI!$B459)</f>
        <v>0</v>
      </c>
      <c r="U459" s="85">
        <f>SUMIFS('BAZA DANYCH'!$AA:$AA,'BAZA DANYCH'!$T:$T,U$406,'BAZA DANYCH'!$K:$K,$C459,'BAZA DANYCH'!$A:$A,$A459,'BAZA DANYCH'!$F:$F,STATYSTYKI!$B459)</f>
        <v>6</v>
      </c>
      <c r="V459" s="85">
        <f>SUMIFS('BAZA DANYCH'!$AA:$AA,'BAZA DANYCH'!$T:$T,V$406,'BAZA DANYCH'!$K:$K,$C459,'BAZA DANYCH'!$A:$A,$A459,'BAZA DANYCH'!$F:$F,STATYSTYKI!$B459)</f>
        <v>0</v>
      </c>
      <c r="W459" s="85">
        <f>SUMIFS('BAZA DANYCH'!$AA:$AA,'BAZA DANYCH'!$T:$T,W$406,'BAZA DANYCH'!$K:$K,$C459,'BAZA DANYCH'!$A:$A,$A459,'BAZA DANYCH'!$F:$F,STATYSTYKI!$B459)</f>
        <v>0</v>
      </c>
      <c r="X459" s="85">
        <f>SUMIFS('BAZA DANYCH'!$AA:$AA,'BAZA DANYCH'!$T:$T,X$406,'BAZA DANYCH'!$K:$K,$C459,'BAZA DANYCH'!$A:$A,$A459,'BAZA DANYCH'!$F:$F,STATYSTYKI!$B459)</f>
        <v>0</v>
      </c>
      <c r="Y459" s="85">
        <f>SUMIFS('BAZA DANYCH'!$AA:$AA,'BAZA DANYCH'!$T:$T,Y$406,'BAZA DANYCH'!$K:$K,$C459,'BAZA DANYCH'!$A:$A,$A459,'BAZA DANYCH'!$F:$F,STATYSTYKI!$B459)</f>
        <v>0</v>
      </c>
      <c r="Z459" s="85">
        <f>SUMIFS('BAZA DANYCH'!$AA:$AA,'BAZA DANYCH'!$T:$T,Z$406,'BAZA DANYCH'!$K:$K,$C459,'BAZA DANYCH'!$A:$A,$A459,'BAZA DANYCH'!$F:$F,STATYSTYKI!$B459)</f>
        <v>0</v>
      </c>
      <c r="AA459" s="85">
        <f>SUMIFS('BAZA DANYCH'!$AA:$AA,'BAZA DANYCH'!$T:$T,AA$406,'BAZA DANYCH'!$K:$K,$C459,'BAZA DANYCH'!$A:$A,$A459,'BAZA DANYCH'!$F:$F,STATYSTYKI!$B459)</f>
        <v>0</v>
      </c>
      <c r="AB459" s="85">
        <f>SUMIFS('BAZA DANYCH'!$AA:$AA,'BAZA DANYCH'!$T:$T,AB$406,'BAZA DANYCH'!$K:$K,$C459,'BAZA DANYCH'!$A:$A,$A459,'BAZA DANYCH'!$F:$F,STATYSTYKI!$B459)</f>
        <v>0</v>
      </c>
      <c r="AC459" s="85">
        <f>SUMIFS('BAZA DANYCH'!$AA:$AA,'BAZA DANYCH'!$T:$T,AC$406,'BAZA DANYCH'!$K:$K,$C459,'BAZA DANYCH'!$A:$A,$A459,'BAZA DANYCH'!$F:$F,STATYSTYKI!$B459)</f>
        <v>0</v>
      </c>
      <c r="AD459" s="85">
        <f>SUMIFS('BAZA DANYCH'!$AA:$AA,'BAZA DANYCH'!$T:$T,AD$406,'BAZA DANYCH'!$K:$K,$C459,'BAZA DANYCH'!$A:$A,$A459,'BAZA DANYCH'!$F:$F,STATYSTYKI!$B459)</f>
        <v>0</v>
      </c>
      <c r="AE459" s="85">
        <f>SUMIFS('BAZA DANYCH'!$AA:$AA,'BAZA DANYCH'!$T:$T,AE$406,'BAZA DANYCH'!$K:$K,$C459,'BAZA DANYCH'!$A:$A,$A459,'BAZA DANYCH'!$F:$F,STATYSTYKI!$B459)</f>
        <v>0</v>
      </c>
      <c r="AF459" s="85">
        <f>SUMIFS('BAZA DANYCH'!$AA:$AA,'BAZA DANYCH'!$T:$T,AF$406,'BAZA DANYCH'!$K:$K,$C459,'BAZA DANYCH'!$A:$A,$A459,'BAZA DANYCH'!$F:$F,STATYSTYKI!$B459)</f>
        <v>0</v>
      </c>
      <c r="AG459" s="85">
        <f>SUMIFS('BAZA DANYCH'!$AA:$AA,'BAZA DANYCH'!$T:$T,AG$406,'BAZA DANYCH'!$K:$K,$C459,'BAZA DANYCH'!$A:$A,$A459,'BAZA DANYCH'!$F:$F,STATYSTYKI!$B459)</f>
        <v>0</v>
      </c>
      <c r="AH459" s="85">
        <f>SUMIFS('BAZA DANYCH'!$AA:$AA,'BAZA DANYCH'!$T:$T,AH$406,'BAZA DANYCH'!$K:$K,$C459,'BAZA DANYCH'!$A:$A,$A459,'BAZA DANYCH'!$F:$F,STATYSTYKI!$B459)</f>
        <v>0</v>
      </c>
      <c r="AI459" s="85">
        <f>SUMIFS('BAZA DANYCH'!$AA:$AA,'BAZA DANYCH'!$T:$T,AI$406,'BAZA DANYCH'!$K:$K,$C459,'BAZA DANYCH'!$A:$A,$A459,'BAZA DANYCH'!$F:$F,STATYSTYKI!$B459)</f>
        <v>0</v>
      </c>
      <c r="AJ459" s="85">
        <f>SUMIFS('BAZA DANYCH'!$AA:$AA,'BAZA DANYCH'!$T:$T,AJ$406,'BAZA DANYCH'!$K:$K,$C459,'BAZA DANYCH'!$A:$A,$A459,'BAZA DANYCH'!$F:$F,STATYSTYKI!$B459)</f>
        <v>0</v>
      </c>
    </row>
    <row r="460" spans="1:36" x14ac:dyDescent="0.2">
      <c r="A460" s="87" t="str">
        <f t="shared" ref="A460:C460" si="87">A253</f>
        <v>Oława</v>
      </c>
      <c r="B460" s="87" t="str">
        <f t="shared" si="87"/>
        <v>rk_09_DK94</v>
      </c>
      <c r="C460" s="87" t="str">
        <f t="shared" si="87"/>
        <v>PKS Brzeg</v>
      </c>
      <c r="D460" s="129">
        <f t="shared" si="67"/>
        <v>12</v>
      </c>
      <c r="E460" s="85">
        <f>SUMIFS('BAZA DANYCH'!$AA:$AA,'BAZA DANYCH'!$T:$T,E$406,'BAZA DANYCH'!$K:$K,$C460,'BAZA DANYCH'!$A:$A,$A460,'BAZA DANYCH'!$F:$F,STATYSTYKI!$B460)</f>
        <v>0</v>
      </c>
      <c r="F460" s="85">
        <f>SUMIFS('BAZA DANYCH'!$AA:$AA,'BAZA DANYCH'!$T:$T,F$406,'BAZA DANYCH'!$K:$K,$C460,'BAZA DANYCH'!$A:$A,$A460,'BAZA DANYCH'!$F:$F,STATYSTYKI!$B460)</f>
        <v>0</v>
      </c>
      <c r="G460" s="85">
        <f>SUMIFS('BAZA DANYCH'!$AA:$AA,'BAZA DANYCH'!$T:$T,G$406,'BAZA DANYCH'!$K:$K,$C460,'BAZA DANYCH'!$A:$A,$A460,'BAZA DANYCH'!$F:$F,STATYSTYKI!$B460)</f>
        <v>0</v>
      </c>
      <c r="H460" s="85">
        <f>SUMIFS('BAZA DANYCH'!$AA:$AA,'BAZA DANYCH'!$T:$T,H$406,'BAZA DANYCH'!$K:$K,$C460,'BAZA DANYCH'!$A:$A,$A460,'BAZA DANYCH'!$F:$F,STATYSTYKI!$B460)</f>
        <v>0</v>
      </c>
      <c r="I460" s="85">
        <f>SUMIFS('BAZA DANYCH'!$AA:$AA,'BAZA DANYCH'!$T:$T,I$406,'BAZA DANYCH'!$K:$K,$C460,'BAZA DANYCH'!$A:$A,$A460,'BAZA DANYCH'!$F:$F,STATYSTYKI!$B460)</f>
        <v>0</v>
      </c>
      <c r="J460" s="85">
        <f>SUMIFS('BAZA DANYCH'!$AA:$AA,'BAZA DANYCH'!$T:$T,J$406,'BAZA DANYCH'!$K:$K,$C460,'BAZA DANYCH'!$A:$A,$A460,'BAZA DANYCH'!$F:$F,STATYSTYKI!$B460)</f>
        <v>6</v>
      </c>
      <c r="K460" s="85">
        <f>SUMIFS('BAZA DANYCH'!$AA:$AA,'BAZA DANYCH'!$T:$T,K$406,'BAZA DANYCH'!$K:$K,$C460,'BAZA DANYCH'!$A:$A,$A460,'BAZA DANYCH'!$F:$F,STATYSTYKI!$B460)</f>
        <v>0</v>
      </c>
      <c r="L460" s="85">
        <f>SUMIFS('BAZA DANYCH'!$AA:$AA,'BAZA DANYCH'!$T:$T,L$406,'BAZA DANYCH'!$K:$K,$C460,'BAZA DANYCH'!$A:$A,$A460,'BAZA DANYCH'!$F:$F,STATYSTYKI!$B460)</f>
        <v>0</v>
      </c>
      <c r="M460" s="85">
        <f>SUMIFS('BAZA DANYCH'!$AA:$AA,'BAZA DANYCH'!$T:$T,M$406,'BAZA DANYCH'!$K:$K,$C460,'BAZA DANYCH'!$A:$A,$A460,'BAZA DANYCH'!$F:$F,STATYSTYKI!$B460)</f>
        <v>0</v>
      </c>
      <c r="N460" s="85">
        <f>SUMIFS('BAZA DANYCH'!$AA:$AA,'BAZA DANYCH'!$T:$T,N$406,'BAZA DANYCH'!$K:$K,$C460,'BAZA DANYCH'!$A:$A,$A460,'BAZA DANYCH'!$F:$F,STATYSTYKI!$B460)</f>
        <v>0</v>
      </c>
      <c r="O460" s="85">
        <f>SUMIFS('BAZA DANYCH'!$AA:$AA,'BAZA DANYCH'!$T:$T,O$406,'BAZA DANYCH'!$K:$K,$C460,'BAZA DANYCH'!$A:$A,$A460,'BAZA DANYCH'!$F:$F,STATYSTYKI!$B460)</f>
        <v>0</v>
      </c>
      <c r="P460" s="85">
        <f>SUMIFS('BAZA DANYCH'!$AA:$AA,'BAZA DANYCH'!$T:$T,P$406,'BAZA DANYCH'!$K:$K,$C460,'BAZA DANYCH'!$A:$A,$A460,'BAZA DANYCH'!$F:$F,STATYSTYKI!$B460)</f>
        <v>0</v>
      </c>
      <c r="Q460" s="85">
        <f>SUMIFS('BAZA DANYCH'!$AA:$AA,'BAZA DANYCH'!$T:$T,Q$406,'BAZA DANYCH'!$K:$K,$C460,'BAZA DANYCH'!$A:$A,$A460,'BAZA DANYCH'!$F:$F,STATYSTYKI!$B460)</f>
        <v>0</v>
      </c>
      <c r="R460" s="85">
        <f>SUMIFS('BAZA DANYCH'!$AA:$AA,'BAZA DANYCH'!$T:$T,R$406,'BAZA DANYCH'!$K:$K,$C460,'BAZA DANYCH'!$A:$A,$A460,'BAZA DANYCH'!$F:$F,STATYSTYKI!$B460)</f>
        <v>0</v>
      </c>
      <c r="S460" s="85">
        <f>SUMIFS('BAZA DANYCH'!$AA:$AA,'BAZA DANYCH'!$T:$T,S$406,'BAZA DANYCH'!$K:$K,$C460,'BAZA DANYCH'!$A:$A,$A460,'BAZA DANYCH'!$F:$F,STATYSTYKI!$B460)</f>
        <v>0</v>
      </c>
      <c r="T460" s="85">
        <f>SUMIFS('BAZA DANYCH'!$AA:$AA,'BAZA DANYCH'!$T:$T,T$406,'BAZA DANYCH'!$K:$K,$C460,'BAZA DANYCH'!$A:$A,$A460,'BAZA DANYCH'!$F:$F,STATYSTYKI!$B460)</f>
        <v>0</v>
      </c>
      <c r="U460" s="85">
        <f>SUMIFS('BAZA DANYCH'!$AA:$AA,'BAZA DANYCH'!$T:$T,U$406,'BAZA DANYCH'!$K:$K,$C460,'BAZA DANYCH'!$A:$A,$A460,'BAZA DANYCH'!$F:$F,STATYSTYKI!$B460)</f>
        <v>0</v>
      </c>
      <c r="V460" s="85">
        <f>SUMIFS('BAZA DANYCH'!$AA:$AA,'BAZA DANYCH'!$T:$T,V$406,'BAZA DANYCH'!$K:$K,$C460,'BAZA DANYCH'!$A:$A,$A460,'BAZA DANYCH'!$F:$F,STATYSTYKI!$B460)</f>
        <v>0</v>
      </c>
      <c r="W460" s="85">
        <f>SUMIFS('BAZA DANYCH'!$AA:$AA,'BAZA DANYCH'!$T:$T,W$406,'BAZA DANYCH'!$K:$K,$C460,'BAZA DANYCH'!$A:$A,$A460,'BAZA DANYCH'!$F:$F,STATYSTYKI!$B460)</f>
        <v>0</v>
      </c>
      <c r="X460" s="85">
        <f>SUMIFS('BAZA DANYCH'!$AA:$AA,'BAZA DANYCH'!$T:$T,X$406,'BAZA DANYCH'!$K:$K,$C460,'BAZA DANYCH'!$A:$A,$A460,'BAZA DANYCH'!$F:$F,STATYSTYKI!$B460)</f>
        <v>0</v>
      </c>
      <c r="Y460" s="85">
        <f>SUMIFS('BAZA DANYCH'!$AA:$AA,'BAZA DANYCH'!$T:$T,Y$406,'BAZA DANYCH'!$K:$K,$C460,'BAZA DANYCH'!$A:$A,$A460,'BAZA DANYCH'!$F:$F,STATYSTYKI!$B460)</f>
        <v>0</v>
      </c>
      <c r="Z460" s="85">
        <f>SUMIFS('BAZA DANYCH'!$AA:$AA,'BAZA DANYCH'!$T:$T,Z$406,'BAZA DANYCH'!$K:$K,$C460,'BAZA DANYCH'!$A:$A,$A460,'BAZA DANYCH'!$F:$F,STATYSTYKI!$B460)</f>
        <v>0</v>
      </c>
      <c r="AA460" s="85">
        <f>SUMIFS('BAZA DANYCH'!$AA:$AA,'BAZA DANYCH'!$T:$T,AA$406,'BAZA DANYCH'!$K:$K,$C460,'BAZA DANYCH'!$A:$A,$A460,'BAZA DANYCH'!$F:$F,STATYSTYKI!$B460)</f>
        <v>0</v>
      </c>
      <c r="AB460" s="85">
        <f>SUMIFS('BAZA DANYCH'!$AA:$AA,'BAZA DANYCH'!$T:$T,AB$406,'BAZA DANYCH'!$K:$K,$C460,'BAZA DANYCH'!$A:$A,$A460,'BAZA DANYCH'!$F:$F,STATYSTYKI!$B460)</f>
        <v>6</v>
      </c>
      <c r="AC460" s="85">
        <f>SUMIFS('BAZA DANYCH'!$AA:$AA,'BAZA DANYCH'!$T:$T,AC$406,'BAZA DANYCH'!$K:$K,$C460,'BAZA DANYCH'!$A:$A,$A460,'BAZA DANYCH'!$F:$F,STATYSTYKI!$B460)</f>
        <v>0</v>
      </c>
      <c r="AD460" s="85">
        <f>SUMIFS('BAZA DANYCH'!$AA:$AA,'BAZA DANYCH'!$T:$T,AD$406,'BAZA DANYCH'!$K:$K,$C460,'BAZA DANYCH'!$A:$A,$A460,'BAZA DANYCH'!$F:$F,STATYSTYKI!$B460)</f>
        <v>0</v>
      </c>
      <c r="AE460" s="85">
        <f>SUMIFS('BAZA DANYCH'!$AA:$AA,'BAZA DANYCH'!$T:$T,AE$406,'BAZA DANYCH'!$K:$K,$C460,'BAZA DANYCH'!$A:$A,$A460,'BAZA DANYCH'!$F:$F,STATYSTYKI!$B460)</f>
        <v>0</v>
      </c>
      <c r="AF460" s="85">
        <f>SUMIFS('BAZA DANYCH'!$AA:$AA,'BAZA DANYCH'!$T:$T,AF$406,'BAZA DANYCH'!$K:$K,$C460,'BAZA DANYCH'!$A:$A,$A460,'BAZA DANYCH'!$F:$F,STATYSTYKI!$B460)</f>
        <v>0</v>
      </c>
      <c r="AG460" s="85">
        <f>SUMIFS('BAZA DANYCH'!$AA:$AA,'BAZA DANYCH'!$T:$T,AG$406,'BAZA DANYCH'!$K:$K,$C460,'BAZA DANYCH'!$A:$A,$A460,'BAZA DANYCH'!$F:$F,STATYSTYKI!$B460)</f>
        <v>0</v>
      </c>
      <c r="AH460" s="85">
        <f>SUMIFS('BAZA DANYCH'!$AA:$AA,'BAZA DANYCH'!$T:$T,AH$406,'BAZA DANYCH'!$K:$K,$C460,'BAZA DANYCH'!$A:$A,$A460,'BAZA DANYCH'!$F:$F,STATYSTYKI!$B460)</f>
        <v>0</v>
      </c>
      <c r="AI460" s="85">
        <f>SUMIFS('BAZA DANYCH'!$AA:$AA,'BAZA DANYCH'!$T:$T,AI$406,'BAZA DANYCH'!$K:$K,$C460,'BAZA DANYCH'!$A:$A,$A460,'BAZA DANYCH'!$F:$F,STATYSTYKI!$B460)</f>
        <v>0</v>
      </c>
      <c r="AJ460" s="85">
        <f>SUMIFS('BAZA DANYCH'!$AA:$AA,'BAZA DANYCH'!$T:$T,AJ$406,'BAZA DANYCH'!$K:$K,$C460,'BAZA DANYCH'!$A:$A,$A460,'BAZA DANYCH'!$F:$F,STATYSTYKI!$B460)</f>
        <v>0</v>
      </c>
    </row>
    <row r="461" spans="1:36" x14ac:dyDescent="0.2">
      <c r="A461" s="87" t="str">
        <f t="shared" ref="A461:C461" si="88">A254</f>
        <v>Oława</v>
      </c>
      <c r="B461" s="87" t="str">
        <f t="shared" si="88"/>
        <v>rk_09_DK94</v>
      </c>
      <c r="C461" s="87" t="str">
        <f t="shared" si="88"/>
        <v>Za Lille</v>
      </c>
      <c r="D461" s="129">
        <f t="shared" si="67"/>
        <v>28</v>
      </c>
      <c r="E461" s="85">
        <f>SUMIFS('BAZA DANYCH'!$AA:$AA,'BAZA DANYCH'!$T:$T,E$406,'BAZA DANYCH'!$K:$K,$C461,'BAZA DANYCH'!$A:$A,$A461,'BAZA DANYCH'!$F:$F,STATYSTYKI!$B461)</f>
        <v>0</v>
      </c>
      <c r="F461" s="85">
        <f>SUMIFS('BAZA DANYCH'!$AA:$AA,'BAZA DANYCH'!$T:$T,F$406,'BAZA DANYCH'!$K:$K,$C461,'BAZA DANYCH'!$A:$A,$A461,'BAZA DANYCH'!$F:$F,STATYSTYKI!$B461)</f>
        <v>0</v>
      </c>
      <c r="G461" s="85">
        <f>SUMIFS('BAZA DANYCH'!$AA:$AA,'BAZA DANYCH'!$T:$T,G$406,'BAZA DANYCH'!$K:$K,$C461,'BAZA DANYCH'!$A:$A,$A461,'BAZA DANYCH'!$F:$F,STATYSTYKI!$B461)</f>
        <v>0</v>
      </c>
      <c r="H461" s="85">
        <f>SUMIFS('BAZA DANYCH'!$AA:$AA,'BAZA DANYCH'!$T:$T,H$406,'BAZA DANYCH'!$K:$K,$C461,'BAZA DANYCH'!$A:$A,$A461,'BAZA DANYCH'!$F:$F,STATYSTYKI!$B461)</f>
        <v>0</v>
      </c>
      <c r="I461" s="85">
        <f>SUMIFS('BAZA DANYCH'!$AA:$AA,'BAZA DANYCH'!$T:$T,I$406,'BAZA DANYCH'!$K:$K,$C461,'BAZA DANYCH'!$A:$A,$A461,'BAZA DANYCH'!$F:$F,STATYSTYKI!$B461)</f>
        <v>0</v>
      </c>
      <c r="J461" s="85">
        <f>SUMIFS('BAZA DANYCH'!$AA:$AA,'BAZA DANYCH'!$T:$T,J$406,'BAZA DANYCH'!$K:$K,$C461,'BAZA DANYCH'!$A:$A,$A461,'BAZA DANYCH'!$F:$F,STATYSTYKI!$B461)</f>
        <v>0</v>
      </c>
      <c r="K461" s="85">
        <f>SUMIFS('BAZA DANYCH'!$AA:$AA,'BAZA DANYCH'!$T:$T,K$406,'BAZA DANYCH'!$K:$K,$C461,'BAZA DANYCH'!$A:$A,$A461,'BAZA DANYCH'!$F:$F,STATYSTYKI!$B461)</f>
        <v>0</v>
      </c>
      <c r="L461" s="85">
        <f>SUMIFS('BAZA DANYCH'!$AA:$AA,'BAZA DANYCH'!$T:$T,L$406,'BAZA DANYCH'!$K:$K,$C461,'BAZA DANYCH'!$A:$A,$A461,'BAZA DANYCH'!$F:$F,STATYSTYKI!$B461)</f>
        <v>0</v>
      </c>
      <c r="M461" s="85">
        <f>SUMIFS('BAZA DANYCH'!$AA:$AA,'BAZA DANYCH'!$T:$T,M$406,'BAZA DANYCH'!$K:$K,$C461,'BAZA DANYCH'!$A:$A,$A461,'BAZA DANYCH'!$F:$F,STATYSTYKI!$B461)</f>
        <v>28</v>
      </c>
      <c r="N461" s="85">
        <f>SUMIFS('BAZA DANYCH'!$AA:$AA,'BAZA DANYCH'!$T:$T,N$406,'BAZA DANYCH'!$K:$K,$C461,'BAZA DANYCH'!$A:$A,$A461,'BAZA DANYCH'!$F:$F,STATYSTYKI!$B461)</f>
        <v>0</v>
      </c>
      <c r="O461" s="85">
        <f>SUMIFS('BAZA DANYCH'!$AA:$AA,'BAZA DANYCH'!$T:$T,O$406,'BAZA DANYCH'!$K:$K,$C461,'BAZA DANYCH'!$A:$A,$A461,'BAZA DANYCH'!$F:$F,STATYSTYKI!$B461)</f>
        <v>0</v>
      </c>
      <c r="P461" s="85">
        <f>SUMIFS('BAZA DANYCH'!$AA:$AA,'BAZA DANYCH'!$T:$T,P$406,'BAZA DANYCH'!$K:$K,$C461,'BAZA DANYCH'!$A:$A,$A461,'BAZA DANYCH'!$F:$F,STATYSTYKI!$B461)</f>
        <v>0</v>
      </c>
      <c r="Q461" s="85">
        <f>SUMIFS('BAZA DANYCH'!$AA:$AA,'BAZA DANYCH'!$T:$T,Q$406,'BAZA DANYCH'!$K:$K,$C461,'BAZA DANYCH'!$A:$A,$A461,'BAZA DANYCH'!$F:$F,STATYSTYKI!$B461)</f>
        <v>0</v>
      </c>
      <c r="R461" s="85">
        <f>SUMIFS('BAZA DANYCH'!$AA:$AA,'BAZA DANYCH'!$T:$T,R$406,'BAZA DANYCH'!$K:$K,$C461,'BAZA DANYCH'!$A:$A,$A461,'BAZA DANYCH'!$F:$F,STATYSTYKI!$B461)</f>
        <v>0</v>
      </c>
      <c r="S461" s="85">
        <f>SUMIFS('BAZA DANYCH'!$AA:$AA,'BAZA DANYCH'!$T:$T,S$406,'BAZA DANYCH'!$K:$K,$C461,'BAZA DANYCH'!$A:$A,$A461,'BAZA DANYCH'!$F:$F,STATYSTYKI!$B461)</f>
        <v>0</v>
      </c>
      <c r="T461" s="85">
        <f>SUMIFS('BAZA DANYCH'!$AA:$AA,'BAZA DANYCH'!$T:$T,T$406,'BAZA DANYCH'!$K:$K,$C461,'BAZA DANYCH'!$A:$A,$A461,'BAZA DANYCH'!$F:$F,STATYSTYKI!$B461)</f>
        <v>0</v>
      </c>
      <c r="U461" s="85">
        <f>SUMIFS('BAZA DANYCH'!$AA:$AA,'BAZA DANYCH'!$T:$T,U$406,'BAZA DANYCH'!$K:$K,$C461,'BAZA DANYCH'!$A:$A,$A461,'BAZA DANYCH'!$F:$F,STATYSTYKI!$B461)</f>
        <v>0</v>
      </c>
      <c r="V461" s="85">
        <f>SUMIFS('BAZA DANYCH'!$AA:$AA,'BAZA DANYCH'!$T:$T,V$406,'BAZA DANYCH'!$K:$K,$C461,'BAZA DANYCH'!$A:$A,$A461,'BAZA DANYCH'!$F:$F,STATYSTYKI!$B461)</f>
        <v>0</v>
      </c>
      <c r="W461" s="85">
        <f>SUMIFS('BAZA DANYCH'!$AA:$AA,'BAZA DANYCH'!$T:$T,W$406,'BAZA DANYCH'!$K:$K,$C461,'BAZA DANYCH'!$A:$A,$A461,'BAZA DANYCH'!$F:$F,STATYSTYKI!$B461)</f>
        <v>0</v>
      </c>
      <c r="X461" s="85">
        <f>SUMIFS('BAZA DANYCH'!$AA:$AA,'BAZA DANYCH'!$T:$T,X$406,'BAZA DANYCH'!$K:$K,$C461,'BAZA DANYCH'!$A:$A,$A461,'BAZA DANYCH'!$F:$F,STATYSTYKI!$B461)</f>
        <v>0</v>
      </c>
      <c r="Y461" s="85">
        <f>SUMIFS('BAZA DANYCH'!$AA:$AA,'BAZA DANYCH'!$T:$T,Y$406,'BAZA DANYCH'!$K:$K,$C461,'BAZA DANYCH'!$A:$A,$A461,'BAZA DANYCH'!$F:$F,STATYSTYKI!$B461)</f>
        <v>0</v>
      </c>
      <c r="Z461" s="85">
        <f>SUMIFS('BAZA DANYCH'!$AA:$AA,'BAZA DANYCH'!$T:$T,Z$406,'BAZA DANYCH'!$K:$K,$C461,'BAZA DANYCH'!$A:$A,$A461,'BAZA DANYCH'!$F:$F,STATYSTYKI!$B461)</f>
        <v>0</v>
      </c>
      <c r="AA461" s="85">
        <f>SUMIFS('BAZA DANYCH'!$AA:$AA,'BAZA DANYCH'!$T:$T,AA$406,'BAZA DANYCH'!$K:$K,$C461,'BAZA DANYCH'!$A:$A,$A461,'BAZA DANYCH'!$F:$F,STATYSTYKI!$B461)</f>
        <v>0</v>
      </c>
      <c r="AB461" s="85">
        <f>SUMIFS('BAZA DANYCH'!$AA:$AA,'BAZA DANYCH'!$T:$T,AB$406,'BAZA DANYCH'!$K:$K,$C461,'BAZA DANYCH'!$A:$A,$A461,'BAZA DANYCH'!$F:$F,STATYSTYKI!$B461)</f>
        <v>0</v>
      </c>
      <c r="AC461" s="85">
        <f>SUMIFS('BAZA DANYCH'!$AA:$AA,'BAZA DANYCH'!$T:$T,AC$406,'BAZA DANYCH'!$K:$K,$C461,'BAZA DANYCH'!$A:$A,$A461,'BAZA DANYCH'!$F:$F,STATYSTYKI!$B461)</f>
        <v>0</v>
      </c>
      <c r="AD461" s="85">
        <f>SUMIFS('BAZA DANYCH'!$AA:$AA,'BAZA DANYCH'!$T:$T,AD$406,'BAZA DANYCH'!$K:$K,$C461,'BAZA DANYCH'!$A:$A,$A461,'BAZA DANYCH'!$F:$F,STATYSTYKI!$B461)</f>
        <v>0</v>
      </c>
      <c r="AE461" s="85">
        <f>SUMIFS('BAZA DANYCH'!$AA:$AA,'BAZA DANYCH'!$T:$T,AE$406,'BAZA DANYCH'!$K:$K,$C461,'BAZA DANYCH'!$A:$A,$A461,'BAZA DANYCH'!$F:$F,STATYSTYKI!$B461)</f>
        <v>0</v>
      </c>
      <c r="AF461" s="85">
        <f>SUMIFS('BAZA DANYCH'!$AA:$AA,'BAZA DANYCH'!$T:$T,AF$406,'BAZA DANYCH'!$K:$K,$C461,'BAZA DANYCH'!$A:$A,$A461,'BAZA DANYCH'!$F:$F,STATYSTYKI!$B461)</f>
        <v>0</v>
      </c>
      <c r="AG461" s="85">
        <f>SUMIFS('BAZA DANYCH'!$AA:$AA,'BAZA DANYCH'!$T:$T,AG$406,'BAZA DANYCH'!$K:$K,$C461,'BAZA DANYCH'!$A:$A,$A461,'BAZA DANYCH'!$F:$F,STATYSTYKI!$B461)</f>
        <v>0</v>
      </c>
      <c r="AH461" s="85">
        <f>SUMIFS('BAZA DANYCH'!$AA:$AA,'BAZA DANYCH'!$T:$T,AH$406,'BAZA DANYCH'!$K:$K,$C461,'BAZA DANYCH'!$A:$A,$A461,'BAZA DANYCH'!$F:$F,STATYSTYKI!$B461)</f>
        <v>0</v>
      </c>
      <c r="AI461" s="85">
        <f>SUMIFS('BAZA DANYCH'!$AA:$AA,'BAZA DANYCH'!$T:$T,AI$406,'BAZA DANYCH'!$K:$K,$C461,'BAZA DANYCH'!$A:$A,$A461,'BAZA DANYCH'!$F:$F,STATYSTYKI!$B461)</f>
        <v>0</v>
      </c>
      <c r="AJ461" s="85">
        <f>SUMIFS('BAZA DANYCH'!$AA:$AA,'BAZA DANYCH'!$T:$T,AJ$406,'BAZA DANYCH'!$K:$K,$C461,'BAZA DANYCH'!$A:$A,$A461,'BAZA DANYCH'!$F:$F,STATYSTYKI!$B461)</f>
        <v>0</v>
      </c>
    </row>
    <row r="462" spans="1:36" x14ac:dyDescent="0.2">
      <c r="A462" s="87" t="str">
        <f t="shared" ref="A462:C462" si="89">A255</f>
        <v>Oława</v>
      </c>
      <c r="B462" s="87" t="str">
        <f t="shared" si="89"/>
        <v>rk_09_DK94</v>
      </c>
      <c r="C462" s="87" t="str">
        <f t="shared" si="89"/>
        <v>brak danych</v>
      </c>
      <c r="D462" s="129">
        <f t="shared" si="67"/>
        <v>42</v>
      </c>
      <c r="E462" s="85">
        <f>SUMIFS('BAZA DANYCH'!$AA:$AA,'BAZA DANYCH'!$T:$T,E$406,'BAZA DANYCH'!$K:$K,$C462,'BAZA DANYCH'!$A:$A,$A462,'BAZA DANYCH'!$F:$F,STATYSTYKI!$B462)</f>
        <v>0</v>
      </c>
      <c r="F462" s="85">
        <f>SUMIFS('BAZA DANYCH'!$AA:$AA,'BAZA DANYCH'!$T:$T,F$406,'BAZA DANYCH'!$K:$K,$C462,'BAZA DANYCH'!$A:$A,$A462,'BAZA DANYCH'!$F:$F,STATYSTYKI!$B462)</f>
        <v>0</v>
      </c>
      <c r="G462" s="85">
        <f>SUMIFS('BAZA DANYCH'!$AA:$AA,'BAZA DANYCH'!$T:$T,G$406,'BAZA DANYCH'!$K:$K,$C462,'BAZA DANYCH'!$A:$A,$A462,'BAZA DANYCH'!$F:$F,STATYSTYKI!$B462)</f>
        <v>0</v>
      </c>
      <c r="H462" s="85">
        <f>SUMIFS('BAZA DANYCH'!$AA:$AA,'BAZA DANYCH'!$T:$T,H$406,'BAZA DANYCH'!$K:$K,$C462,'BAZA DANYCH'!$A:$A,$A462,'BAZA DANYCH'!$F:$F,STATYSTYKI!$B462)</f>
        <v>0</v>
      </c>
      <c r="I462" s="85">
        <f>SUMIFS('BAZA DANYCH'!$AA:$AA,'BAZA DANYCH'!$T:$T,I$406,'BAZA DANYCH'!$K:$K,$C462,'BAZA DANYCH'!$A:$A,$A462,'BAZA DANYCH'!$F:$F,STATYSTYKI!$B462)</f>
        <v>0</v>
      </c>
      <c r="J462" s="85">
        <f>SUMIFS('BAZA DANYCH'!$AA:$AA,'BAZA DANYCH'!$T:$T,J$406,'BAZA DANYCH'!$K:$K,$C462,'BAZA DANYCH'!$A:$A,$A462,'BAZA DANYCH'!$F:$F,STATYSTYKI!$B462)</f>
        <v>0</v>
      </c>
      <c r="K462" s="85">
        <f>SUMIFS('BAZA DANYCH'!$AA:$AA,'BAZA DANYCH'!$T:$T,K$406,'BAZA DANYCH'!$K:$K,$C462,'BAZA DANYCH'!$A:$A,$A462,'BAZA DANYCH'!$F:$F,STATYSTYKI!$B462)</f>
        <v>0</v>
      </c>
      <c r="L462" s="85">
        <f>SUMIFS('BAZA DANYCH'!$AA:$AA,'BAZA DANYCH'!$T:$T,L$406,'BAZA DANYCH'!$K:$K,$C462,'BAZA DANYCH'!$A:$A,$A462,'BAZA DANYCH'!$F:$F,STATYSTYKI!$B462)</f>
        <v>0</v>
      </c>
      <c r="M462" s="85">
        <f>SUMIFS('BAZA DANYCH'!$AA:$AA,'BAZA DANYCH'!$T:$T,M$406,'BAZA DANYCH'!$K:$K,$C462,'BAZA DANYCH'!$A:$A,$A462,'BAZA DANYCH'!$F:$F,STATYSTYKI!$B462)</f>
        <v>0</v>
      </c>
      <c r="N462" s="85">
        <f>SUMIFS('BAZA DANYCH'!$AA:$AA,'BAZA DANYCH'!$T:$T,N$406,'BAZA DANYCH'!$K:$K,$C462,'BAZA DANYCH'!$A:$A,$A462,'BAZA DANYCH'!$F:$F,STATYSTYKI!$B462)</f>
        <v>0</v>
      </c>
      <c r="O462" s="85">
        <f>SUMIFS('BAZA DANYCH'!$AA:$AA,'BAZA DANYCH'!$T:$T,O$406,'BAZA DANYCH'!$K:$K,$C462,'BAZA DANYCH'!$A:$A,$A462,'BAZA DANYCH'!$F:$F,STATYSTYKI!$B462)</f>
        <v>0</v>
      </c>
      <c r="P462" s="85">
        <f>SUMIFS('BAZA DANYCH'!$AA:$AA,'BAZA DANYCH'!$T:$T,P$406,'BAZA DANYCH'!$K:$K,$C462,'BAZA DANYCH'!$A:$A,$A462,'BAZA DANYCH'!$F:$F,STATYSTYKI!$B462)</f>
        <v>0</v>
      </c>
      <c r="Q462" s="85">
        <f>SUMIFS('BAZA DANYCH'!$AA:$AA,'BAZA DANYCH'!$T:$T,Q$406,'BAZA DANYCH'!$K:$K,$C462,'BAZA DANYCH'!$A:$A,$A462,'BAZA DANYCH'!$F:$F,STATYSTYKI!$B462)</f>
        <v>30</v>
      </c>
      <c r="R462" s="85">
        <f>SUMIFS('BAZA DANYCH'!$AA:$AA,'BAZA DANYCH'!$T:$T,R$406,'BAZA DANYCH'!$K:$K,$C462,'BAZA DANYCH'!$A:$A,$A462,'BAZA DANYCH'!$F:$F,STATYSTYKI!$B462)</f>
        <v>0</v>
      </c>
      <c r="S462" s="85">
        <f>SUMIFS('BAZA DANYCH'!$AA:$AA,'BAZA DANYCH'!$T:$T,S$406,'BAZA DANYCH'!$K:$K,$C462,'BAZA DANYCH'!$A:$A,$A462,'BAZA DANYCH'!$F:$F,STATYSTYKI!$B462)</f>
        <v>0</v>
      </c>
      <c r="T462" s="85">
        <f>SUMIFS('BAZA DANYCH'!$AA:$AA,'BAZA DANYCH'!$T:$T,T$406,'BAZA DANYCH'!$K:$K,$C462,'BAZA DANYCH'!$A:$A,$A462,'BAZA DANYCH'!$F:$F,STATYSTYKI!$B462)</f>
        <v>0</v>
      </c>
      <c r="U462" s="85">
        <f>SUMIFS('BAZA DANYCH'!$AA:$AA,'BAZA DANYCH'!$T:$T,U$406,'BAZA DANYCH'!$K:$K,$C462,'BAZA DANYCH'!$A:$A,$A462,'BAZA DANYCH'!$F:$F,STATYSTYKI!$B462)</f>
        <v>0</v>
      </c>
      <c r="V462" s="85">
        <f>SUMIFS('BAZA DANYCH'!$AA:$AA,'BAZA DANYCH'!$T:$T,V$406,'BAZA DANYCH'!$K:$K,$C462,'BAZA DANYCH'!$A:$A,$A462,'BAZA DANYCH'!$F:$F,STATYSTYKI!$B462)</f>
        <v>0</v>
      </c>
      <c r="W462" s="85">
        <f>SUMIFS('BAZA DANYCH'!$AA:$AA,'BAZA DANYCH'!$T:$T,W$406,'BAZA DANYCH'!$K:$K,$C462,'BAZA DANYCH'!$A:$A,$A462,'BAZA DANYCH'!$F:$F,STATYSTYKI!$B462)</f>
        <v>0</v>
      </c>
      <c r="X462" s="85">
        <f>SUMIFS('BAZA DANYCH'!$AA:$AA,'BAZA DANYCH'!$T:$T,X$406,'BAZA DANYCH'!$K:$K,$C462,'BAZA DANYCH'!$A:$A,$A462,'BAZA DANYCH'!$F:$F,STATYSTYKI!$B462)</f>
        <v>0</v>
      </c>
      <c r="Y462" s="85">
        <f>SUMIFS('BAZA DANYCH'!$AA:$AA,'BAZA DANYCH'!$T:$T,Y$406,'BAZA DANYCH'!$K:$K,$C462,'BAZA DANYCH'!$A:$A,$A462,'BAZA DANYCH'!$F:$F,STATYSTYKI!$B462)</f>
        <v>0</v>
      </c>
      <c r="Z462" s="85">
        <f>SUMIFS('BAZA DANYCH'!$AA:$AA,'BAZA DANYCH'!$T:$T,Z$406,'BAZA DANYCH'!$K:$K,$C462,'BAZA DANYCH'!$A:$A,$A462,'BAZA DANYCH'!$F:$F,STATYSTYKI!$B462)</f>
        <v>0</v>
      </c>
      <c r="AA462" s="85">
        <f>SUMIFS('BAZA DANYCH'!$AA:$AA,'BAZA DANYCH'!$T:$T,AA$406,'BAZA DANYCH'!$K:$K,$C462,'BAZA DANYCH'!$A:$A,$A462,'BAZA DANYCH'!$F:$F,STATYSTYKI!$B462)</f>
        <v>12</v>
      </c>
      <c r="AB462" s="85">
        <f>SUMIFS('BAZA DANYCH'!$AA:$AA,'BAZA DANYCH'!$T:$T,AB$406,'BAZA DANYCH'!$K:$K,$C462,'BAZA DANYCH'!$A:$A,$A462,'BAZA DANYCH'!$F:$F,STATYSTYKI!$B462)</f>
        <v>0</v>
      </c>
      <c r="AC462" s="85">
        <f>SUMIFS('BAZA DANYCH'!$AA:$AA,'BAZA DANYCH'!$T:$T,AC$406,'BAZA DANYCH'!$K:$K,$C462,'BAZA DANYCH'!$A:$A,$A462,'BAZA DANYCH'!$F:$F,STATYSTYKI!$B462)</f>
        <v>0</v>
      </c>
      <c r="AD462" s="85">
        <f>SUMIFS('BAZA DANYCH'!$AA:$AA,'BAZA DANYCH'!$T:$T,AD$406,'BAZA DANYCH'!$K:$K,$C462,'BAZA DANYCH'!$A:$A,$A462,'BAZA DANYCH'!$F:$F,STATYSTYKI!$B462)</f>
        <v>0</v>
      </c>
      <c r="AE462" s="85">
        <f>SUMIFS('BAZA DANYCH'!$AA:$AA,'BAZA DANYCH'!$T:$T,AE$406,'BAZA DANYCH'!$K:$K,$C462,'BAZA DANYCH'!$A:$A,$A462,'BAZA DANYCH'!$F:$F,STATYSTYKI!$B462)</f>
        <v>0</v>
      </c>
      <c r="AF462" s="85">
        <f>SUMIFS('BAZA DANYCH'!$AA:$AA,'BAZA DANYCH'!$T:$T,AF$406,'BAZA DANYCH'!$K:$K,$C462,'BAZA DANYCH'!$A:$A,$A462,'BAZA DANYCH'!$F:$F,STATYSTYKI!$B462)</f>
        <v>0</v>
      </c>
      <c r="AG462" s="85">
        <f>SUMIFS('BAZA DANYCH'!$AA:$AA,'BAZA DANYCH'!$T:$T,AG$406,'BAZA DANYCH'!$K:$K,$C462,'BAZA DANYCH'!$A:$A,$A462,'BAZA DANYCH'!$F:$F,STATYSTYKI!$B462)</f>
        <v>0</v>
      </c>
      <c r="AH462" s="85">
        <f>SUMIFS('BAZA DANYCH'!$AA:$AA,'BAZA DANYCH'!$T:$T,AH$406,'BAZA DANYCH'!$K:$K,$C462,'BAZA DANYCH'!$A:$A,$A462,'BAZA DANYCH'!$F:$F,STATYSTYKI!$B462)</f>
        <v>0</v>
      </c>
      <c r="AI462" s="85">
        <f>SUMIFS('BAZA DANYCH'!$AA:$AA,'BAZA DANYCH'!$T:$T,AI$406,'BAZA DANYCH'!$K:$K,$C462,'BAZA DANYCH'!$A:$A,$A462,'BAZA DANYCH'!$F:$F,STATYSTYKI!$B462)</f>
        <v>0</v>
      </c>
      <c r="AJ462" s="85">
        <f>SUMIFS('BAZA DANYCH'!$AA:$AA,'BAZA DANYCH'!$T:$T,AJ$406,'BAZA DANYCH'!$K:$K,$C462,'BAZA DANYCH'!$A:$A,$A462,'BAZA DANYCH'!$F:$F,STATYSTYKI!$B462)</f>
        <v>0</v>
      </c>
    </row>
    <row r="463" spans="1:36" x14ac:dyDescent="0.2">
      <c r="A463" s="87" t="str">
        <f t="shared" ref="A463:C463" si="90">A256</f>
        <v>Oława</v>
      </c>
      <c r="B463" s="87" t="str">
        <f t="shared" si="90"/>
        <v>rk_09_DK94</v>
      </c>
      <c r="C463" s="87" t="str">
        <f t="shared" si="90"/>
        <v>ORTH</v>
      </c>
      <c r="D463" s="129">
        <f t="shared" si="67"/>
        <v>28</v>
      </c>
      <c r="E463" s="85">
        <f>SUMIFS('BAZA DANYCH'!$AA:$AA,'BAZA DANYCH'!$T:$T,E$406,'BAZA DANYCH'!$K:$K,$C463,'BAZA DANYCH'!$A:$A,$A463,'BAZA DANYCH'!$F:$F,STATYSTYKI!$B463)</f>
        <v>0</v>
      </c>
      <c r="F463" s="85">
        <f>SUMIFS('BAZA DANYCH'!$AA:$AA,'BAZA DANYCH'!$T:$T,F$406,'BAZA DANYCH'!$K:$K,$C463,'BAZA DANYCH'!$A:$A,$A463,'BAZA DANYCH'!$F:$F,STATYSTYKI!$B463)</f>
        <v>0</v>
      </c>
      <c r="G463" s="85">
        <f>SUMIFS('BAZA DANYCH'!$AA:$AA,'BAZA DANYCH'!$T:$T,G$406,'BAZA DANYCH'!$K:$K,$C463,'BAZA DANYCH'!$A:$A,$A463,'BAZA DANYCH'!$F:$F,STATYSTYKI!$B463)</f>
        <v>0</v>
      </c>
      <c r="H463" s="85">
        <f>SUMIFS('BAZA DANYCH'!$AA:$AA,'BAZA DANYCH'!$T:$T,H$406,'BAZA DANYCH'!$K:$K,$C463,'BAZA DANYCH'!$A:$A,$A463,'BAZA DANYCH'!$F:$F,STATYSTYKI!$B463)</f>
        <v>0</v>
      </c>
      <c r="I463" s="85">
        <f>SUMIFS('BAZA DANYCH'!$AA:$AA,'BAZA DANYCH'!$T:$T,I$406,'BAZA DANYCH'!$K:$K,$C463,'BAZA DANYCH'!$A:$A,$A463,'BAZA DANYCH'!$F:$F,STATYSTYKI!$B463)</f>
        <v>0</v>
      </c>
      <c r="J463" s="85">
        <f>SUMIFS('BAZA DANYCH'!$AA:$AA,'BAZA DANYCH'!$T:$T,J$406,'BAZA DANYCH'!$K:$K,$C463,'BAZA DANYCH'!$A:$A,$A463,'BAZA DANYCH'!$F:$F,STATYSTYKI!$B463)</f>
        <v>0</v>
      </c>
      <c r="K463" s="85">
        <f>SUMIFS('BAZA DANYCH'!$AA:$AA,'BAZA DANYCH'!$T:$T,K$406,'BAZA DANYCH'!$K:$K,$C463,'BAZA DANYCH'!$A:$A,$A463,'BAZA DANYCH'!$F:$F,STATYSTYKI!$B463)</f>
        <v>0</v>
      </c>
      <c r="L463" s="85">
        <f>SUMIFS('BAZA DANYCH'!$AA:$AA,'BAZA DANYCH'!$T:$T,L$406,'BAZA DANYCH'!$K:$K,$C463,'BAZA DANYCH'!$A:$A,$A463,'BAZA DANYCH'!$F:$F,STATYSTYKI!$B463)</f>
        <v>0</v>
      </c>
      <c r="M463" s="85">
        <f>SUMIFS('BAZA DANYCH'!$AA:$AA,'BAZA DANYCH'!$T:$T,M$406,'BAZA DANYCH'!$K:$K,$C463,'BAZA DANYCH'!$A:$A,$A463,'BAZA DANYCH'!$F:$F,STATYSTYKI!$B463)</f>
        <v>0</v>
      </c>
      <c r="N463" s="85">
        <f>SUMIFS('BAZA DANYCH'!$AA:$AA,'BAZA DANYCH'!$T:$T,N$406,'BAZA DANYCH'!$K:$K,$C463,'BAZA DANYCH'!$A:$A,$A463,'BAZA DANYCH'!$F:$F,STATYSTYKI!$B463)</f>
        <v>0</v>
      </c>
      <c r="O463" s="85">
        <f>SUMIFS('BAZA DANYCH'!$AA:$AA,'BAZA DANYCH'!$T:$T,O$406,'BAZA DANYCH'!$K:$K,$C463,'BAZA DANYCH'!$A:$A,$A463,'BAZA DANYCH'!$F:$F,STATYSTYKI!$B463)</f>
        <v>0</v>
      </c>
      <c r="P463" s="85">
        <f>SUMIFS('BAZA DANYCH'!$AA:$AA,'BAZA DANYCH'!$T:$T,P$406,'BAZA DANYCH'!$K:$K,$C463,'BAZA DANYCH'!$A:$A,$A463,'BAZA DANYCH'!$F:$F,STATYSTYKI!$B463)</f>
        <v>0</v>
      </c>
      <c r="Q463" s="85">
        <f>SUMIFS('BAZA DANYCH'!$AA:$AA,'BAZA DANYCH'!$T:$T,Q$406,'BAZA DANYCH'!$K:$K,$C463,'BAZA DANYCH'!$A:$A,$A463,'BAZA DANYCH'!$F:$F,STATYSTYKI!$B463)</f>
        <v>28</v>
      </c>
      <c r="R463" s="85">
        <f>SUMIFS('BAZA DANYCH'!$AA:$AA,'BAZA DANYCH'!$T:$T,R$406,'BAZA DANYCH'!$K:$K,$C463,'BAZA DANYCH'!$A:$A,$A463,'BAZA DANYCH'!$F:$F,STATYSTYKI!$B463)</f>
        <v>0</v>
      </c>
      <c r="S463" s="85">
        <f>SUMIFS('BAZA DANYCH'!$AA:$AA,'BAZA DANYCH'!$T:$T,S$406,'BAZA DANYCH'!$K:$K,$C463,'BAZA DANYCH'!$A:$A,$A463,'BAZA DANYCH'!$F:$F,STATYSTYKI!$B463)</f>
        <v>0</v>
      </c>
      <c r="T463" s="85">
        <f>SUMIFS('BAZA DANYCH'!$AA:$AA,'BAZA DANYCH'!$T:$T,T$406,'BAZA DANYCH'!$K:$K,$C463,'BAZA DANYCH'!$A:$A,$A463,'BAZA DANYCH'!$F:$F,STATYSTYKI!$B463)</f>
        <v>0</v>
      </c>
      <c r="U463" s="85">
        <f>SUMIFS('BAZA DANYCH'!$AA:$AA,'BAZA DANYCH'!$T:$T,U$406,'BAZA DANYCH'!$K:$K,$C463,'BAZA DANYCH'!$A:$A,$A463,'BAZA DANYCH'!$F:$F,STATYSTYKI!$B463)</f>
        <v>0</v>
      </c>
      <c r="V463" s="85">
        <f>SUMIFS('BAZA DANYCH'!$AA:$AA,'BAZA DANYCH'!$T:$T,V$406,'BAZA DANYCH'!$K:$K,$C463,'BAZA DANYCH'!$A:$A,$A463,'BAZA DANYCH'!$F:$F,STATYSTYKI!$B463)</f>
        <v>0</v>
      </c>
      <c r="W463" s="85">
        <f>SUMIFS('BAZA DANYCH'!$AA:$AA,'BAZA DANYCH'!$T:$T,W$406,'BAZA DANYCH'!$K:$K,$C463,'BAZA DANYCH'!$A:$A,$A463,'BAZA DANYCH'!$F:$F,STATYSTYKI!$B463)</f>
        <v>0</v>
      </c>
      <c r="X463" s="85">
        <f>SUMIFS('BAZA DANYCH'!$AA:$AA,'BAZA DANYCH'!$T:$T,X$406,'BAZA DANYCH'!$K:$K,$C463,'BAZA DANYCH'!$A:$A,$A463,'BAZA DANYCH'!$F:$F,STATYSTYKI!$B463)</f>
        <v>0</v>
      </c>
      <c r="Y463" s="85">
        <f>SUMIFS('BAZA DANYCH'!$AA:$AA,'BAZA DANYCH'!$T:$T,Y$406,'BAZA DANYCH'!$K:$K,$C463,'BAZA DANYCH'!$A:$A,$A463,'BAZA DANYCH'!$F:$F,STATYSTYKI!$B463)</f>
        <v>0</v>
      </c>
      <c r="Z463" s="85">
        <f>SUMIFS('BAZA DANYCH'!$AA:$AA,'BAZA DANYCH'!$T:$T,Z$406,'BAZA DANYCH'!$K:$K,$C463,'BAZA DANYCH'!$A:$A,$A463,'BAZA DANYCH'!$F:$F,STATYSTYKI!$B463)</f>
        <v>0</v>
      </c>
      <c r="AA463" s="85">
        <f>SUMIFS('BAZA DANYCH'!$AA:$AA,'BAZA DANYCH'!$T:$T,AA$406,'BAZA DANYCH'!$K:$K,$C463,'BAZA DANYCH'!$A:$A,$A463,'BAZA DANYCH'!$F:$F,STATYSTYKI!$B463)</f>
        <v>0</v>
      </c>
      <c r="AB463" s="85">
        <f>SUMIFS('BAZA DANYCH'!$AA:$AA,'BAZA DANYCH'!$T:$T,AB$406,'BAZA DANYCH'!$K:$K,$C463,'BAZA DANYCH'!$A:$A,$A463,'BAZA DANYCH'!$F:$F,STATYSTYKI!$B463)</f>
        <v>0</v>
      </c>
      <c r="AC463" s="85">
        <f>SUMIFS('BAZA DANYCH'!$AA:$AA,'BAZA DANYCH'!$T:$T,AC$406,'BAZA DANYCH'!$K:$K,$C463,'BAZA DANYCH'!$A:$A,$A463,'BAZA DANYCH'!$F:$F,STATYSTYKI!$B463)</f>
        <v>0</v>
      </c>
      <c r="AD463" s="85">
        <f>SUMIFS('BAZA DANYCH'!$AA:$AA,'BAZA DANYCH'!$T:$T,AD$406,'BAZA DANYCH'!$K:$K,$C463,'BAZA DANYCH'!$A:$A,$A463,'BAZA DANYCH'!$F:$F,STATYSTYKI!$B463)</f>
        <v>0</v>
      </c>
      <c r="AE463" s="85">
        <f>SUMIFS('BAZA DANYCH'!$AA:$AA,'BAZA DANYCH'!$T:$T,AE$406,'BAZA DANYCH'!$K:$K,$C463,'BAZA DANYCH'!$A:$A,$A463,'BAZA DANYCH'!$F:$F,STATYSTYKI!$B463)</f>
        <v>0</v>
      </c>
      <c r="AF463" s="85">
        <f>SUMIFS('BAZA DANYCH'!$AA:$AA,'BAZA DANYCH'!$T:$T,AF$406,'BAZA DANYCH'!$K:$K,$C463,'BAZA DANYCH'!$A:$A,$A463,'BAZA DANYCH'!$F:$F,STATYSTYKI!$B463)</f>
        <v>0</v>
      </c>
      <c r="AG463" s="85">
        <f>SUMIFS('BAZA DANYCH'!$AA:$AA,'BAZA DANYCH'!$T:$T,AG$406,'BAZA DANYCH'!$K:$K,$C463,'BAZA DANYCH'!$A:$A,$A463,'BAZA DANYCH'!$F:$F,STATYSTYKI!$B463)</f>
        <v>0</v>
      </c>
      <c r="AH463" s="85">
        <f>SUMIFS('BAZA DANYCH'!$AA:$AA,'BAZA DANYCH'!$T:$T,AH$406,'BAZA DANYCH'!$K:$K,$C463,'BAZA DANYCH'!$A:$A,$A463,'BAZA DANYCH'!$F:$F,STATYSTYKI!$B463)</f>
        <v>0</v>
      </c>
      <c r="AI463" s="85">
        <f>SUMIFS('BAZA DANYCH'!$AA:$AA,'BAZA DANYCH'!$T:$T,AI$406,'BAZA DANYCH'!$K:$K,$C463,'BAZA DANYCH'!$A:$A,$A463,'BAZA DANYCH'!$F:$F,STATYSTYKI!$B463)</f>
        <v>0</v>
      </c>
      <c r="AJ463" s="85">
        <f>SUMIFS('BAZA DANYCH'!$AA:$AA,'BAZA DANYCH'!$T:$T,AJ$406,'BAZA DANYCH'!$K:$K,$C463,'BAZA DANYCH'!$A:$A,$A463,'BAZA DANYCH'!$F:$F,STATYSTYKI!$B463)</f>
        <v>0</v>
      </c>
    </row>
    <row r="464" spans="1:36" x14ac:dyDescent="0.2">
      <c r="A464" s="87" t="str">
        <f t="shared" ref="A464:C464" si="91">A257</f>
        <v>Oława</v>
      </c>
      <c r="B464" s="87" t="str">
        <f t="shared" si="91"/>
        <v>rk_09_DK94</v>
      </c>
      <c r="C464" s="87" t="str">
        <f t="shared" si="91"/>
        <v>Ascon-Nowak</v>
      </c>
      <c r="D464" s="129">
        <f t="shared" si="67"/>
        <v>62</v>
      </c>
      <c r="E464" s="85">
        <f>SUMIFS('BAZA DANYCH'!$AA:$AA,'BAZA DANYCH'!$T:$T,E$406,'BAZA DANYCH'!$K:$K,$C464,'BAZA DANYCH'!$A:$A,$A464,'BAZA DANYCH'!$F:$F,STATYSTYKI!$B464)</f>
        <v>0</v>
      </c>
      <c r="F464" s="85">
        <f>SUMIFS('BAZA DANYCH'!$AA:$AA,'BAZA DANYCH'!$T:$T,F$406,'BAZA DANYCH'!$K:$K,$C464,'BAZA DANYCH'!$A:$A,$A464,'BAZA DANYCH'!$F:$F,STATYSTYKI!$B464)</f>
        <v>0</v>
      </c>
      <c r="G464" s="85">
        <f>SUMIFS('BAZA DANYCH'!$AA:$AA,'BAZA DANYCH'!$T:$T,G$406,'BAZA DANYCH'!$K:$K,$C464,'BAZA DANYCH'!$A:$A,$A464,'BAZA DANYCH'!$F:$F,STATYSTYKI!$B464)</f>
        <v>0</v>
      </c>
      <c r="H464" s="85">
        <f>SUMIFS('BAZA DANYCH'!$AA:$AA,'BAZA DANYCH'!$T:$T,H$406,'BAZA DANYCH'!$K:$K,$C464,'BAZA DANYCH'!$A:$A,$A464,'BAZA DANYCH'!$F:$F,STATYSTYKI!$B464)</f>
        <v>0</v>
      </c>
      <c r="I464" s="85">
        <f>SUMIFS('BAZA DANYCH'!$AA:$AA,'BAZA DANYCH'!$T:$T,I$406,'BAZA DANYCH'!$K:$K,$C464,'BAZA DANYCH'!$A:$A,$A464,'BAZA DANYCH'!$F:$F,STATYSTYKI!$B464)</f>
        <v>0</v>
      </c>
      <c r="J464" s="85">
        <f>SUMIFS('BAZA DANYCH'!$AA:$AA,'BAZA DANYCH'!$T:$T,J$406,'BAZA DANYCH'!$K:$K,$C464,'BAZA DANYCH'!$A:$A,$A464,'BAZA DANYCH'!$F:$F,STATYSTYKI!$B464)</f>
        <v>0</v>
      </c>
      <c r="K464" s="85">
        <f>SUMIFS('BAZA DANYCH'!$AA:$AA,'BAZA DANYCH'!$T:$T,K$406,'BAZA DANYCH'!$K:$K,$C464,'BAZA DANYCH'!$A:$A,$A464,'BAZA DANYCH'!$F:$F,STATYSTYKI!$B464)</f>
        <v>0</v>
      </c>
      <c r="L464" s="85">
        <f>SUMIFS('BAZA DANYCH'!$AA:$AA,'BAZA DANYCH'!$T:$T,L$406,'BAZA DANYCH'!$K:$K,$C464,'BAZA DANYCH'!$A:$A,$A464,'BAZA DANYCH'!$F:$F,STATYSTYKI!$B464)</f>
        <v>0</v>
      </c>
      <c r="M464" s="85">
        <f>SUMIFS('BAZA DANYCH'!$AA:$AA,'BAZA DANYCH'!$T:$T,M$406,'BAZA DANYCH'!$K:$K,$C464,'BAZA DANYCH'!$A:$A,$A464,'BAZA DANYCH'!$F:$F,STATYSTYKI!$B464)</f>
        <v>0</v>
      </c>
      <c r="N464" s="85">
        <f>SUMIFS('BAZA DANYCH'!$AA:$AA,'BAZA DANYCH'!$T:$T,N$406,'BAZA DANYCH'!$K:$K,$C464,'BAZA DANYCH'!$A:$A,$A464,'BAZA DANYCH'!$F:$F,STATYSTYKI!$B464)</f>
        <v>0</v>
      </c>
      <c r="O464" s="85">
        <f>SUMIFS('BAZA DANYCH'!$AA:$AA,'BAZA DANYCH'!$T:$T,O$406,'BAZA DANYCH'!$K:$K,$C464,'BAZA DANYCH'!$A:$A,$A464,'BAZA DANYCH'!$F:$F,STATYSTYKI!$B464)</f>
        <v>0</v>
      </c>
      <c r="P464" s="85">
        <f>SUMIFS('BAZA DANYCH'!$AA:$AA,'BAZA DANYCH'!$T:$T,P$406,'BAZA DANYCH'!$K:$K,$C464,'BAZA DANYCH'!$A:$A,$A464,'BAZA DANYCH'!$F:$F,STATYSTYKI!$B464)</f>
        <v>0</v>
      </c>
      <c r="Q464" s="85">
        <f>SUMIFS('BAZA DANYCH'!$AA:$AA,'BAZA DANYCH'!$T:$T,Q$406,'BAZA DANYCH'!$K:$K,$C464,'BAZA DANYCH'!$A:$A,$A464,'BAZA DANYCH'!$F:$F,STATYSTYKI!$B464)</f>
        <v>0</v>
      </c>
      <c r="R464" s="85">
        <f>SUMIFS('BAZA DANYCH'!$AA:$AA,'BAZA DANYCH'!$T:$T,R$406,'BAZA DANYCH'!$K:$K,$C464,'BAZA DANYCH'!$A:$A,$A464,'BAZA DANYCH'!$F:$F,STATYSTYKI!$B464)</f>
        <v>56</v>
      </c>
      <c r="S464" s="85">
        <f>SUMIFS('BAZA DANYCH'!$AA:$AA,'BAZA DANYCH'!$T:$T,S$406,'BAZA DANYCH'!$K:$K,$C464,'BAZA DANYCH'!$A:$A,$A464,'BAZA DANYCH'!$F:$F,STATYSTYKI!$B464)</f>
        <v>0</v>
      </c>
      <c r="T464" s="85">
        <f>SUMIFS('BAZA DANYCH'!$AA:$AA,'BAZA DANYCH'!$T:$T,T$406,'BAZA DANYCH'!$K:$K,$C464,'BAZA DANYCH'!$A:$A,$A464,'BAZA DANYCH'!$F:$F,STATYSTYKI!$B464)</f>
        <v>0</v>
      </c>
      <c r="U464" s="85">
        <f>SUMIFS('BAZA DANYCH'!$AA:$AA,'BAZA DANYCH'!$T:$T,U$406,'BAZA DANYCH'!$K:$K,$C464,'BAZA DANYCH'!$A:$A,$A464,'BAZA DANYCH'!$F:$F,STATYSTYKI!$B464)</f>
        <v>0</v>
      </c>
      <c r="V464" s="85">
        <f>SUMIFS('BAZA DANYCH'!$AA:$AA,'BAZA DANYCH'!$T:$T,V$406,'BAZA DANYCH'!$K:$K,$C464,'BAZA DANYCH'!$A:$A,$A464,'BAZA DANYCH'!$F:$F,STATYSTYKI!$B464)</f>
        <v>0</v>
      </c>
      <c r="W464" s="85">
        <f>SUMIFS('BAZA DANYCH'!$AA:$AA,'BAZA DANYCH'!$T:$T,W$406,'BAZA DANYCH'!$K:$K,$C464,'BAZA DANYCH'!$A:$A,$A464,'BAZA DANYCH'!$F:$F,STATYSTYKI!$B464)</f>
        <v>0</v>
      </c>
      <c r="X464" s="85">
        <f>SUMIFS('BAZA DANYCH'!$AA:$AA,'BAZA DANYCH'!$T:$T,X$406,'BAZA DANYCH'!$K:$K,$C464,'BAZA DANYCH'!$A:$A,$A464,'BAZA DANYCH'!$F:$F,STATYSTYKI!$B464)</f>
        <v>0</v>
      </c>
      <c r="Y464" s="85">
        <f>SUMIFS('BAZA DANYCH'!$AA:$AA,'BAZA DANYCH'!$T:$T,Y$406,'BAZA DANYCH'!$K:$K,$C464,'BAZA DANYCH'!$A:$A,$A464,'BAZA DANYCH'!$F:$F,STATYSTYKI!$B464)</f>
        <v>6</v>
      </c>
      <c r="Z464" s="85">
        <f>SUMIFS('BAZA DANYCH'!$AA:$AA,'BAZA DANYCH'!$T:$T,Z$406,'BAZA DANYCH'!$K:$K,$C464,'BAZA DANYCH'!$A:$A,$A464,'BAZA DANYCH'!$F:$F,STATYSTYKI!$B464)</f>
        <v>0</v>
      </c>
      <c r="AA464" s="85">
        <f>SUMIFS('BAZA DANYCH'!$AA:$AA,'BAZA DANYCH'!$T:$T,AA$406,'BAZA DANYCH'!$K:$K,$C464,'BAZA DANYCH'!$A:$A,$A464,'BAZA DANYCH'!$F:$F,STATYSTYKI!$B464)</f>
        <v>0</v>
      </c>
      <c r="AB464" s="85">
        <f>SUMIFS('BAZA DANYCH'!$AA:$AA,'BAZA DANYCH'!$T:$T,AB$406,'BAZA DANYCH'!$K:$K,$C464,'BAZA DANYCH'!$A:$A,$A464,'BAZA DANYCH'!$F:$F,STATYSTYKI!$B464)</f>
        <v>0</v>
      </c>
      <c r="AC464" s="85">
        <f>SUMIFS('BAZA DANYCH'!$AA:$AA,'BAZA DANYCH'!$T:$T,AC$406,'BAZA DANYCH'!$K:$K,$C464,'BAZA DANYCH'!$A:$A,$A464,'BAZA DANYCH'!$F:$F,STATYSTYKI!$B464)</f>
        <v>0</v>
      </c>
      <c r="AD464" s="85">
        <f>SUMIFS('BAZA DANYCH'!$AA:$AA,'BAZA DANYCH'!$T:$T,AD$406,'BAZA DANYCH'!$K:$K,$C464,'BAZA DANYCH'!$A:$A,$A464,'BAZA DANYCH'!$F:$F,STATYSTYKI!$B464)</f>
        <v>0</v>
      </c>
      <c r="AE464" s="85">
        <f>SUMIFS('BAZA DANYCH'!$AA:$AA,'BAZA DANYCH'!$T:$T,AE$406,'BAZA DANYCH'!$K:$K,$C464,'BAZA DANYCH'!$A:$A,$A464,'BAZA DANYCH'!$F:$F,STATYSTYKI!$B464)</f>
        <v>0</v>
      </c>
      <c r="AF464" s="85">
        <f>SUMIFS('BAZA DANYCH'!$AA:$AA,'BAZA DANYCH'!$T:$T,AF$406,'BAZA DANYCH'!$K:$K,$C464,'BAZA DANYCH'!$A:$A,$A464,'BAZA DANYCH'!$F:$F,STATYSTYKI!$B464)</f>
        <v>0</v>
      </c>
      <c r="AG464" s="85">
        <f>SUMIFS('BAZA DANYCH'!$AA:$AA,'BAZA DANYCH'!$T:$T,AG$406,'BAZA DANYCH'!$K:$K,$C464,'BAZA DANYCH'!$A:$A,$A464,'BAZA DANYCH'!$F:$F,STATYSTYKI!$B464)</f>
        <v>0</v>
      </c>
      <c r="AH464" s="85">
        <f>SUMIFS('BAZA DANYCH'!$AA:$AA,'BAZA DANYCH'!$T:$T,AH$406,'BAZA DANYCH'!$K:$K,$C464,'BAZA DANYCH'!$A:$A,$A464,'BAZA DANYCH'!$F:$F,STATYSTYKI!$B464)</f>
        <v>0</v>
      </c>
      <c r="AI464" s="85">
        <f>SUMIFS('BAZA DANYCH'!$AA:$AA,'BAZA DANYCH'!$T:$T,AI$406,'BAZA DANYCH'!$K:$K,$C464,'BAZA DANYCH'!$A:$A,$A464,'BAZA DANYCH'!$F:$F,STATYSTYKI!$B464)</f>
        <v>0</v>
      </c>
      <c r="AJ464" s="85">
        <f>SUMIFS('BAZA DANYCH'!$AA:$AA,'BAZA DANYCH'!$T:$T,AJ$406,'BAZA DANYCH'!$K:$K,$C464,'BAZA DANYCH'!$A:$A,$A464,'BAZA DANYCH'!$F:$F,STATYSTYKI!$B464)</f>
        <v>0</v>
      </c>
    </row>
    <row r="465" spans="1:36" x14ac:dyDescent="0.2">
      <c r="A465" s="87" t="str">
        <f t="shared" ref="A465:C465" si="92">A258</f>
        <v>Oława</v>
      </c>
      <c r="B465" s="87" t="str">
        <f t="shared" si="92"/>
        <v>rk_09_DK94</v>
      </c>
      <c r="C465" s="87" t="str">
        <f t="shared" si="92"/>
        <v>Martex</v>
      </c>
      <c r="D465" s="129">
        <f t="shared" si="67"/>
        <v>6</v>
      </c>
      <c r="E465" s="85">
        <f>SUMIFS('BAZA DANYCH'!$AA:$AA,'BAZA DANYCH'!$T:$T,E$406,'BAZA DANYCH'!$K:$K,$C465,'BAZA DANYCH'!$A:$A,$A465,'BAZA DANYCH'!$F:$F,STATYSTYKI!$B465)</f>
        <v>0</v>
      </c>
      <c r="F465" s="85">
        <f>SUMIFS('BAZA DANYCH'!$AA:$AA,'BAZA DANYCH'!$T:$T,F$406,'BAZA DANYCH'!$K:$K,$C465,'BAZA DANYCH'!$A:$A,$A465,'BAZA DANYCH'!$F:$F,STATYSTYKI!$B465)</f>
        <v>0</v>
      </c>
      <c r="G465" s="85">
        <f>SUMIFS('BAZA DANYCH'!$AA:$AA,'BAZA DANYCH'!$T:$T,G$406,'BAZA DANYCH'!$K:$K,$C465,'BAZA DANYCH'!$A:$A,$A465,'BAZA DANYCH'!$F:$F,STATYSTYKI!$B465)</f>
        <v>0</v>
      </c>
      <c r="H465" s="85">
        <f>SUMIFS('BAZA DANYCH'!$AA:$AA,'BAZA DANYCH'!$T:$T,H$406,'BAZA DANYCH'!$K:$K,$C465,'BAZA DANYCH'!$A:$A,$A465,'BAZA DANYCH'!$F:$F,STATYSTYKI!$B465)</f>
        <v>0</v>
      </c>
      <c r="I465" s="85">
        <f>SUMIFS('BAZA DANYCH'!$AA:$AA,'BAZA DANYCH'!$T:$T,I$406,'BAZA DANYCH'!$K:$K,$C465,'BAZA DANYCH'!$A:$A,$A465,'BAZA DANYCH'!$F:$F,STATYSTYKI!$B465)</f>
        <v>0</v>
      </c>
      <c r="J465" s="85">
        <f>SUMIFS('BAZA DANYCH'!$AA:$AA,'BAZA DANYCH'!$T:$T,J$406,'BAZA DANYCH'!$K:$K,$C465,'BAZA DANYCH'!$A:$A,$A465,'BAZA DANYCH'!$F:$F,STATYSTYKI!$B465)</f>
        <v>0</v>
      </c>
      <c r="K465" s="85">
        <f>SUMIFS('BAZA DANYCH'!$AA:$AA,'BAZA DANYCH'!$T:$T,K$406,'BAZA DANYCH'!$K:$K,$C465,'BAZA DANYCH'!$A:$A,$A465,'BAZA DANYCH'!$F:$F,STATYSTYKI!$B465)</f>
        <v>0</v>
      </c>
      <c r="L465" s="85">
        <f>SUMIFS('BAZA DANYCH'!$AA:$AA,'BAZA DANYCH'!$T:$T,L$406,'BAZA DANYCH'!$K:$K,$C465,'BAZA DANYCH'!$A:$A,$A465,'BAZA DANYCH'!$F:$F,STATYSTYKI!$B465)</f>
        <v>0</v>
      </c>
      <c r="M465" s="85">
        <f>SUMIFS('BAZA DANYCH'!$AA:$AA,'BAZA DANYCH'!$T:$T,M$406,'BAZA DANYCH'!$K:$K,$C465,'BAZA DANYCH'!$A:$A,$A465,'BAZA DANYCH'!$F:$F,STATYSTYKI!$B465)</f>
        <v>0</v>
      </c>
      <c r="N465" s="85">
        <f>SUMIFS('BAZA DANYCH'!$AA:$AA,'BAZA DANYCH'!$T:$T,N$406,'BAZA DANYCH'!$K:$K,$C465,'BAZA DANYCH'!$A:$A,$A465,'BAZA DANYCH'!$F:$F,STATYSTYKI!$B465)</f>
        <v>0</v>
      </c>
      <c r="O465" s="85">
        <f>SUMIFS('BAZA DANYCH'!$AA:$AA,'BAZA DANYCH'!$T:$T,O$406,'BAZA DANYCH'!$K:$K,$C465,'BAZA DANYCH'!$A:$A,$A465,'BAZA DANYCH'!$F:$F,STATYSTYKI!$B465)</f>
        <v>0</v>
      </c>
      <c r="P465" s="85">
        <f>SUMIFS('BAZA DANYCH'!$AA:$AA,'BAZA DANYCH'!$T:$T,P$406,'BAZA DANYCH'!$K:$K,$C465,'BAZA DANYCH'!$A:$A,$A465,'BAZA DANYCH'!$F:$F,STATYSTYKI!$B465)</f>
        <v>0</v>
      </c>
      <c r="Q465" s="85">
        <f>SUMIFS('BAZA DANYCH'!$AA:$AA,'BAZA DANYCH'!$T:$T,Q$406,'BAZA DANYCH'!$K:$K,$C465,'BAZA DANYCH'!$A:$A,$A465,'BAZA DANYCH'!$F:$F,STATYSTYKI!$B465)</f>
        <v>0</v>
      </c>
      <c r="R465" s="85">
        <f>SUMIFS('BAZA DANYCH'!$AA:$AA,'BAZA DANYCH'!$T:$T,R$406,'BAZA DANYCH'!$K:$K,$C465,'BAZA DANYCH'!$A:$A,$A465,'BAZA DANYCH'!$F:$F,STATYSTYKI!$B465)</f>
        <v>0</v>
      </c>
      <c r="S465" s="85">
        <f>SUMIFS('BAZA DANYCH'!$AA:$AA,'BAZA DANYCH'!$T:$T,S$406,'BAZA DANYCH'!$K:$K,$C465,'BAZA DANYCH'!$A:$A,$A465,'BAZA DANYCH'!$F:$F,STATYSTYKI!$B465)</f>
        <v>6</v>
      </c>
      <c r="T465" s="85">
        <f>SUMIFS('BAZA DANYCH'!$AA:$AA,'BAZA DANYCH'!$T:$T,T$406,'BAZA DANYCH'!$K:$K,$C465,'BAZA DANYCH'!$A:$A,$A465,'BAZA DANYCH'!$F:$F,STATYSTYKI!$B465)</f>
        <v>0</v>
      </c>
      <c r="U465" s="85">
        <f>SUMIFS('BAZA DANYCH'!$AA:$AA,'BAZA DANYCH'!$T:$T,U$406,'BAZA DANYCH'!$K:$K,$C465,'BAZA DANYCH'!$A:$A,$A465,'BAZA DANYCH'!$F:$F,STATYSTYKI!$B465)</f>
        <v>0</v>
      </c>
      <c r="V465" s="85">
        <f>SUMIFS('BAZA DANYCH'!$AA:$AA,'BAZA DANYCH'!$T:$T,V$406,'BAZA DANYCH'!$K:$K,$C465,'BAZA DANYCH'!$A:$A,$A465,'BAZA DANYCH'!$F:$F,STATYSTYKI!$B465)</f>
        <v>0</v>
      </c>
      <c r="W465" s="85">
        <f>SUMIFS('BAZA DANYCH'!$AA:$AA,'BAZA DANYCH'!$T:$T,W$406,'BAZA DANYCH'!$K:$K,$C465,'BAZA DANYCH'!$A:$A,$A465,'BAZA DANYCH'!$F:$F,STATYSTYKI!$B465)</f>
        <v>0</v>
      </c>
      <c r="X465" s="85">
        <f>SUMIFS('BAZA DANYCH'!$AA:$AA,'BAZA DANYCH'!$T:$T,X$406,'BAZA DANYCH'!$K:$K,$C465,'BAZA DANYCH'!$A:$A,$A465,'BAZA DANYCH'!$F:$F,STATYSTYKI!$B465)</f>
        <v>0</v>
      </c>
      <c r="Y465" s="85">
        <f>SUMIFS('BAZA DANYCH'!$AA:$AA,'BAZA DANYCH'!$T:$T,Y$406,'BAZA DANYCH'!$K:$K,$C465,'BAZA DANYCH'!$A:$A,$A465,'BAZA DANYCH'!$F:$F,STATYSTYKI!$B465)</f>
        <v>0</v>
      </c>
      <c r="Z465" s="85">
        <f>SUMIFS('BAZA DANYCH'!$AA:$AA,'BAZA DANYCH'!$T:$T,Z$406,'BAZA DANYCH'!$K:$K,$C465,'BAZA DANYCH'!$A:$A,$A465,'BAZA DANYCH'!$F:$F,STATYSTYKI!$B465)</f>
        <v>0</v>
      </c>
      <c r="AA465" s="85">
        <f>SUMIFS('BAZA DANYCH'!$AA:$AA,'BAZA DANYCH'!$T:$T,AA$406,'BAZA DANYCH'!$K:$K,$C465,'BAZA DANYCH'!$A:$A,$A465,'BAZA DANYCH'!$F:$F,STATYSTYKI!$B465)</f>
        <v>0</v>
      </c>
      <c r="AB465" s="85">
        <f>SUMIFS('BAZA DANYCH'!$AA:$AA,'BAZA DANYCH'!$T:$T,AB$406,'BAZA DANYCH'!$K:$K,$C465,'BAZA DANYCH'!$A:$A,$A465,'BAZA DANYCH'!$F:$F,STATYSTYKI!$B465)</f>
        <v>0</v>
      </c>
      <c r="AC465" s="85">
        <f>SUMIFS('BAZA DANYCH'!$AA:$AA,'BAZA DANYCH'!$T:$T,AC$406,'BAZA DANYCH'!$K:$K,$C465,'BAZA DANYCH'!$A:$A,$A465,'BAZA DANYCH'!$F:$F,STATYSTYKI!$B465)</f>
        <v>0</v>
      </c>
      <c r="AD465" s="85">
        <f>SUMIFS('BAZA DANYCH'!$AA:$AA,'BAZA DANYCH'!$T:$T,AD$406,'BAZA DANYCH'!$K:$K,$C465,'BAZA DANYCH'!$A:$A,$A465,'BAZA DANYCH'!$F:$F,STATYSTYKI!$B465)</f>
        <v>0</v>
      </c>
      <c r="AE465" s="85">
        <f>SUMIFS('BAZA DANYCH'!$AA:$AA,'BAZA DANYCH'!$T:$T,AE$406,'BAZA DANYCH'!$K:$K,$C465,'BAZA DANYCH'!$A:$A,$A465,'BAZA DANYCH'!$F:$F,STATYSTYKI!$B465)</f>
        <v>0</v>
      </c>
      <c r="AF465" s="85">
        <f>SUMIFS('BAZA DANYCH'!$AA:$AA,'BAZA DANYCH'!$T:$T,AF$406,'BAZA DANYCH'!$K:$K,$C465,'BAZA DANYCH'!$A:$A,$A465,'BAZA DANYCH'!$F:$F,STATYSTYKI!$B465)</f>
        <v>0</v>
      </c>
      <c r="AG465" s="85">
        <f>SUMIFS('BAZA DANYCH'!$AA:$AA,'BAZA DANYCH'!$T:$T,AG$406,'BAZA DANYCH'!$K:$K,$C465,'BAZA DANYCH'!$A:$A,$A465,'BAZA DANYCH'!$F:$F,STATYSTYKI!$B465)</f>
        <v>0</v>
      </c>
      <c r="AH465" s="85">
        <f>SUMIFS('BAZA DANYCH'!$AA:$AA,'BAZA DANYCH'!$T:$T,AH$406,'BAZA DANYCH'!$K:$K,$C465,'BAZA DANYCH'!$A:$A,$A465,'BAZA DANYCH'!$F:$F,STATYSTYKI!$B465)</f>
        <v>0</v>
      </c>
      <c r="AI465" s="85">
        <f>SUMIFS('BAZA DANYCH'!$AA:$AA,'BAZA DANYCH'!$T:$T,AI$406,'BAZA DANYCH'!$K:$K,$C465,'BAZA DANYCH'!$A:$A,$A465,'BAZA DANYCH'!$F:$F,STATYSTYKI!$B465)</f>
        <v>0</v>
      </c>
      <c r="AJ465" s="85">
        <f>SUMIFS('BAZA DANYCH'!$AA:$AA,'BAZA DANYCH'!$T:$T,AJ$406,'BAZA DANYCH'!$K:$K,$C465,'BAZA DANYCH'!$A:$A,$A465,'BAZA DANYCH'!$F:$F,STATYSTYKI!$B465)</f>
        <v>0</v>
      </c>
    </row>
    <row r="466" spans="1:36" x14ac:dyDescent="0.2">
      <c r="A466" s="87" t="str">
        <f t="shared" ref="A466:C466" si="93">A259</f>
        <v>Oława</v>
      </c>
      <c r="B466" s="87" t="str">
        <f t="shared" si="93"/>
        <v>rk_09_DK94</v>
      </c>
      <c r="C466" s="87" t="str">
        <f t="shared" si="93"/>
        <v>PKS Hrubieszów</v>
      </c>
      <c r="D466" s="129">
        <f t="shared" si="67"/>
        <v>0</v>
      </c>
      <c r="E466" s="85">
        <f>SUMIFS('BAZA DANYCH'!$AA:$AA,'BAZA DANYCH'!$T:$T,E$406,'BAZA DANYCH'!$K:$K,$C466,'BAZA DANYCH'!$A:$A,$A466,'BAZA DANYCH'!$F:$F,STATYSTYKI!$B466)</f>
        <v>0</v>
      </c>
      <c r="F466" s="85">
        <f>SUMIFS('BAZA DANYCH'!$AA:$AA,'BAZA DANYCH'!$T:$T,F$406,'BAZA DANYCH'!$K:$K,$C466,'BAZA DANYCH'!$A:$A,$A466,'BAZA DANYCH'!$F:$F,STATYSTYKI!$B466)</f>
        <v>0</v>
      </c>
      <c r="G466" s="85">
        <f>SUMIFS('BAZA DANYCH'!$AA:$AA,'BAZA DANYCH'!$T:$T,G$406,'BAZA DANYCH'!$K:$K,$C466,'BAZA DANYCH'!$A:$A,$A466,'BAZA DANYCH'!$F:$F,STATYSTYKI!$B466)</f>
        <v>0</v>
      </c>
      <c r="H466" s="85">
        <f>SUMIFS('BAZA DANYCH'!$AA:$AA,'BAZA DANYCH'!$T:$T,H$406,'BAZA DANYCH'!$K:$K,$C466,'BAZA DANYCH'!$A:$A,$A466,'BAZA DANYCH'!$F:$F,STATYSTYKI!$B466)</f>
        <v>0</v>
      </c>
      <c r="I466" s="85">
        <f>SUMIFS('BAZA DANYCH'!$AA:$AA,'BAZA DANYCH'!$T:$T,I$406,'BAZA DANYCH'!$K:$K,$C466,'BAZA DANYCH'!$A:$A,$A466,'BAZA DANYCH'!$F:$F,STATYSTYKI!$B466)</f>
        <v>0</v>
      </c>
      <c r="J466" s="85">
        <f>SUMIFS('BAZA DANYCH'!$AA:$AA,'BAZA DANYCH'!$T:$T,J$406,'BAZA DANYCH'!$K:$K,$C466,'BAZA DANYCH'!$A:$A,$A466,'BAZA DANYCH'!$F:$F,STATYSTYKI!$B466)</f>
        <v>0</v>
      </c>
      <c r="K466" s="85">
        <f>SUMIFS('BAZA DANYCH'!$AA:$AA,'BAZA DANYCH'!$T:$T,K$406,'BAZA DANYCH'!$K:$K,$C466,'BAZA DANYCH'!$A:$A,$A466,'BAZA DANYCH'!$F:$F,STATYSTYKI!$B466)</f>
        <v>0</v>
      </c>
      <c r="L466" s="85">
        <f>SUMIFS('BAZA DANYCH'!$AA:$AA,'BAZA DANYCH'!$T:$T,L$406,'BAZA DANYCH'!$K:$K,$C466,'BAZA DANYCH'!$A:$A,$A466,'BAZA DANYCH'!$F:$F,STATYSTYKI!$B466)</f>
        <v>0</v>
      </c>
      <c r="M466" s="85">
        <f>SUMIFS('BAZA DANYCH'!$AA:$AA,'BAZA DANYCH'!$T:$T,M$406,'BAZA DANYCH'!$K:$K,$C466,'BAZA DANYCH'!$A:$A,$A466,'BAZA DANYCH'!$F:$F,STATYSTYKI!$B466)</f>
        <v>0</v>
      </c>
      <c r="N466" s="85">
        <f>SUMIFS('BAZA DANYCH'!$AA:$AA,'BAZA DANYCH'!$T:$T,N$406,'BAZA DANYCH'!$K:$K,$C466,'BAZA DANYCH'!$A:$A,$A466,'BAZA DANYCH'!$F:$F,STATYSTYKI!$B466)</f>
        <v>0</v>
      </c>
      <c r="O466" s="85">
        <f>SUMIFS('BAZA DANYCH'!$AA:$AA,'BAZA DANYCH'!$T:$T,O$406,'BAZA DANYCH'!$K:$K,$C466,'BAZA DANYCH'!$A:$A,$A466,'BAZA DANYCH'!$F:$F,STATYSTYKI!$B466)</f>
        <v>0</v>
      </c>
      <c r="P466" s="85">
        <f>SUMIFS('BAZA DANYCH'!$AA:$AA,'BAZA DANYCH'!$T:$T,P$406,'BAZA DANYCH'!$K:$K,$C466,'BAZA DANYCH'!$A:$A,$A466,'BAZA DANYCH'!$F:$F,STATYSTYKI!$B466)</f>
        <v>0</v>
      </c>
      <c r="Q466" s="85">
        <f>SUMIFS('BAZA DANYCH'!$AA:$AA,'BAZA DANYCH'!$T:$T,Q$406,'BAZA DANYCH'!$K:$K,$C466,'BAZA DANYCH'!$A:$A,$A466,'BAZA DANYCH'!$F:$F,STATYSTYKI!$B466)</f>
        <v>0</v>
      </c>
      <c r="R466" s="85">
        <f>SUMIFS('BAZA DANYCH'!$AA:$AA,'BAZA DANYCH'!$T:$T,R$406,'BAZA DANYCH'!$K:$K,$C466,'BAZA DANYCH'!$A:$A,$A466,'BAZA DANYCH'!$F:$F,STATYSTYKI!$B466)</f>
        <v>0</v>
      </c>
      <c r="S466" s="85">
        <f>SUMIFS('BAZA DANYCH'!$AA:$AA,'BAZA DANYCH'!$T:$T,S$406,'BAZA DANYCH'!$K:$K,$C466,'BAZA DANYCH'!$A:$A,$A466,'BAZA DANYCH'!$F:$F,STATYSTYKI!$B466)</f>
        <v>0</v>
      </c>
      <c r="T466" s="85">
        <f>SUMIFS('BAZA DANYCH'!$AA:$AA,'BAZA DANYCH'!$T:$T,T$406,'BAZA DANYCH'!$K:$K,$C466,'BAZA DANYCH'!$A:$A,$A466,'BAZA DANYCH'!$F:$F,STATYSTYKI!$B466)</f>
        <v>0</v>
      </c>
      <c r="U466" s="85">
        <f>SUMIFS('BAZA DANYCH'!$AA:$AA,'BAZA DANYCH'!$T:$T,U$406,'BAZA DANYCH'!$K:$K,$C466,'BAZA DANYCH'!$A:$A,$A466,'BAZA DANYCH'!$F:$F,STATYSTYKI!$B466)</f>
        <v>0</v>
      </c>
      <c r="V466" s="85">
        <f>SUMIFS('BAZA DANYCH'!$AA:$AA,'BAZA DANYCH'!$T:$T,V$406,'BAZA DANYCH'!$K:$K,$C466,'BAZA DANYCH'!$A:$A,$A466,'BAZA DANYCH'!$F:$F,STATYSTYKI!$B466)</f>
        <v>0</v>
      </c>
      <c r="W466" s="85">
        <f>SUMIFS('BAZA DANYCH'!$AA:$AA,'BAZA DANYCH'!$T:$T,W$406,'BAZA DANYCH'!$K:$K,$C466,'BAZA DANYCH'!$A:$A,$A466,'BAZA DANYCH'!$F:$F,STATYSTYKI!$B466)</f>
        <v>0</v>
      </c>
      <c r="X466" s="85">
        <f>SUMIFS('BAZA DANYCH'!$AA:$AA,'BAZA DANYCH'!$T:$T,X$406,'BAZA DANYCH'!$K:$K,$C466,'BAZA DANYCH'!$A:$A,$A466,'BAZA DANYCH'!$F:$F,STATYSTYKI!$B466)</f>
        <v>0</v>
      </c>
      <c r="Y466" s="85">
        <f>SUMIFS('BAZA DANYCH'!$AA:$AA,'BAZA DANYCH'!$T:$T,Y$406,'BAZA DANYCH'!$K:$K,$C466,'BAZA DANYCH'!$A:$A,$A466,'BAZA DANYCH'!$F:$F,STATYSTYKI!$B466)</f>
        <v>0</v>
      </c>
      <c r="Z466" s="85">
        <f>SUMIFS('BAZA DANYCH'!$AA:$AA,'BAZA DANYCH'!$T:$T,Z$406,'BAZA DANYCH'!$K:$K,$C466,'BAZA DANYCH'!$A:$A,$A466,'BAZA DANYCH'!$F:$F,STATYSTYKI!$B466)</f>
        <v>0</v>
      </c>
      <c r="AA466" s="85">
        <f>SUMIFS('BAZA DANYCH'!$AA:$AA,'BAZA DANYCH'!$T:$T,AA$406,'BAZA DANYCH'!$K:$K,$C466,'BAZA DANYCH'!$A:$A,$A466,'BAZA DANYCH'!$F:$F,STATYSTYKI!$B466)</f>
        <v>0</v>
      </c>
      <c r="AB466" s="85">
        <f>SUMIFS('BAZA DANYCH'!$AA:$AA,'BAZA DANYCH'!$T:$T,AB$406,'BAZA DANYCH'!$K:$K,$C466,'BAZA DANYCH'!$A:$A,$A466,'BAZA DANYCH'!$F:$F,STATYSTYKI!$B466)</f>
        <v>0</v>
      </c>
      <c r="AC466" s="85">
        <f>SUMIFS('BAZA DANYCH'!$AA:$AA,'BAZA DANYCH'!$T:$T,AC$406,'BAZA DANYCH'!$K:$K,$C466,'BAZA DANYCH'!$A:$A,$A466,'BAZA DANYCH'!$F:$F,STATYSTYKI!$B466)</f>
        <v>0</v>
      </c>
      <c r="AD466" s="85">
        <f>SUMIFS('BAZA DANYCH'!$AA:$AA,'BAZA DANYCH'!$T:$T,AD$406,'BAZA DANYCH'!$K:$K,$C466,'BAZA DANYCH'!$A:$A,$A466,'BAZA DANYCH'!$F:$F,STATYSTYKI!$B466)</f>
        <v>0</v>
      </c>
      <c r="AE466" s="85">
        <f>SUMIFS('BAZA DANYCH'!$AA:$AA,'BAZA DANYCH'!$T:$T,AE$406,'BAZA DANYCH'!$K:$K,$C466,'BAZA DANYCH'!$A:$A,$A466,'BAZA DANYCH'!$F:$F,STATYSTYKI!$B466)</f>
        <v>0</v>
      </c>
      <c r="AF466" s="85">
        <f>SUMIFS('BAZA DANYCH'!$AA:$AA,'BAZA DANYCH'!$T:$T,AF$406,'BAZA DANYCH'!$K:$K,$C466,'BAZA DANYCH'!$A:$A,$A466,'BAZA DANYCH'!$F:$F,STATYSTYKI!$B466)</f>
        <v>0</v>
      </c>
      <c r="AG466" s="85">
        <f>SUMIFS('BAZA DANYCH'!$AA:$AA,'BAZA DANYCH'!$T:$T,AG$406,'BAZA DANYCH'!$K:$K,$C466,'BAZA DANYCH'!$A:$A,$A466,'BAZA DANYCH'!$F:$F,STATYSTYKI!$B466)</f>
        <v>0</v>
      </c>
      <c r="AH466" s="85">
        <f>SUMIFS('BAZA DANYCH'!$AA:$AA,'BAZA DANYCH'!$T:$T,AH$406,'BAZA DANYCH'!$K:$K,$C466,'BAZA DANYCH'!$A:$A,$A466,'BAZA DANYCH'!$F:$F,STATYSTYKI!$B466)</f>
        <v>0</v>
      </c>
      <c r="AI466" s="85">
        <f>SUMIFS('BAZA DANYCH'!$AA:$AA,'BAZA DANYCH'!$T:$T,AI$406,'BAZA DANYCH'!$K:$K,$C466,'BAZA DANYCH'!$A:$A,$A466,'BAZA DANYCH'!$F:$F,STATYSTYKI!$B466)</f>
        <v>0</v>
      </c>
      <c r="AJ466" s="85">
        <f>SUMIFS('BAZA DANYCH'!$AA:$AA,'BAZA DANYCH'!$T:$T,AJ$406,'BAZA DANYCH'!$K:$K,$C466,'BAZA DANYCH'!$A:$A,$A466,'BAZA DANYCH'!$F:$F,STATYSTYKI!$B466)</f>
        <v>0</v>
      </c>
    </row>
    <row r="467" spans="1:36" x14ac:dyDescent="0.2">
      <c r="A467" s="87" t="str">
        <f t="shared" ref="A467:C467" si="94">A260</f>
        <v>Oława</v>
      </c>
      <c r="B467" s="87" t="str">
        <f t="shared" si="94"/>
        <v>rk_09_DK94</v>
      </c>
      <c r="C467" s="87" t="str">
        <f t="shared" si="94"/>
        <v>Astec</v>
      </c>
      <c r="D467" s="129">
        <f t="shared" si="67"/>
        <v>28</v>
      </c>
      <c r="E467" s="85">
        <f>SUMIFS('BAZA DANYCH'!$AA:$AA,'BAZA DANYCH'!$T:$T,E$406,'BAZA DANYCH'!$K:$K,$C467,'BAZA DANYCH'!$A:$A,$A467,'BAZA DANYCH'!$F:$F,STATYSTYKI!$B467)</f>
        <v>0</v>
      </c>
      <c r="F467" s="85">
        <f>SUMIFS('BAZA DANYCH'!$AA:$AA,'BAZA DANYCH'!$T:$T,F$406,'BAZA DANYCH'!$K:$K,$C467,'BAZA DANYCH'!$A:$A,$A467,'BAZA DANYCH'!$F:$F,STATYSTYKI!$B467)</f>
        <v>0</v>
      </c>
      <c r="G467" s="85">
        <f>SUMIFS('BAZA DANYCH'!$AA:$AA,'BAZA DANYCH'!$T:$T,G$406,'BAZA DANYCH'!$K:$K,$C467,'BAZA DANYCH'!$A:$A,$A467,'BAZA DANYCH'!$F:$F,STATYSTYKI!$B467)</f>
        <v>0</v>
      </c>
      <c r="H467" s="85">
        <f>SUMIFS('BAZA DANYCH'!$AA:$AA,'BAZA DANYCH'!$T:$T,H$406,'BAZA DANYCH'!$K:$K,$C467,'BAZA DANYCH'!$A:$A,$A467,'BAZA DANYCH'!$F:$F,STATYSTYKI!$B467)</f>
        <v>0</v>
      </c>
      <c r="I467" s="85">
        <f>SUMIFS('BAZA DANYCH'!$AA:$AA,'BAZA DANYCH'!$T:$T,I$406,'BAZA DANYCH'!$K:$K,$C467,'BAZA DANYCH'!$A:$A,$A467,'BAZA DANYCH'!$F:$F,STATYSTYKI!$B467)</f>
        <v>0</v>
      </c>
      <c r="J467" s="85">
        <f>SUMIFS('BAZA DANYCH'!$AA:$AA,'BAZA DANYCH'!$T:$T,J$406,'BAZA DANYCH'!$K:$K,$C467,'BAZA DANYCH'!$A:$A,$A467,'BAZA DANYCH'!$F:$F,STATYSTYKI!$B467)</f>
        <v>0</v>
      </c>
      <c r="K467" s="85">
        <f>SUMIFS('BAZA DANYCH'!$AA:$AA,'BAZA DANYCH'!$T:$T,K$406,'BAZA DANYCH'!$K:$K,$C467,'BAZA DANYCH'!$A:$A,$A467,'BAZA DANYCH'!$F:$F,STATYSTYKI!$B467)</f>
        <v>0</v>
      </c>
      <c r="L467" s="85">
        <f>SUMIFS('BAZA DANYCH'!$AA:$AA,'BAZA DANYCH'!$T:$T,L$406,'BAZA DANYCH'!$K:$K,$C467,'BAZA DANYCH'!$A:$A,$A467,'BAZA DANYCH'!$F:$F,STATYSTYKI!$B467)</f>
        <v>0</v>
      </c>
      <c r="M467" s="85">
        <f>SUMIFS('BAZA DANYCH'!$AA:$AA,'BAZA DANYCH'!$T:$T,M$406,'BAZA DANYCH'!$K:$K,$C467,'BAZA DANYCH'!$A:$A,$A467,'BAZA DANYCH'!$F:$F,STATYSTYKI!$B467)</f>
        <v>0</v>
      </c>
      <c r="N467" s="85">
        <f>SUMIFS('BAZA DANYCH'!$AA:$AA,'BAZA DANYCH'!$T:$T,N$406,'BAZA DANYCH'!$K:$K,$C467,'BAZA DANYCH'!$A:$A,$A467,'BAZA DANYCH'!$F:$F,STATYSTYKI!$B467)</f>
        <v>0</v>
      </c>
      <c r="O467" s="85">
        <f>SUMIFS('BAZA DANYCH'!$AA:$AA,'BAZA DANYCH'!$T:$T,O$406,'BAZA DANYCH'!$K:$K,$C467,'BAZA DANYCH'!$A:$A,$A467,'BAZA DANYCH'!$F:$F,STATYSTYKI!$B467)</f>
        <v>0</v>
      </c>
      <c r="P467" s="85">
        <f>SUMIFS('BAZA DANYCH'!$AA:$AA,'BAZA DANYCH'!$T:$T,P$406,'BAZA DANYCH'!$K:$K,$C467,'BAZA DANYCH'!$A:$A,$A467,'BAZA DANYCH'!$F:$F,STATYSTYKI!$B467)</f>
        <v>0</v>
      </c>
      <c r="Q467" s="85">
        <f>SUMIFS('BAZA DANYCH'!$AA:$AA,'BAZA DANYCH'!$T:$T,Q$406,'BAZA DANYCH'!$K:$K,$C467,'BAZA DANYCH'!$A:$A,$A467,'BAZA DANYCH'!$F:$F,STATYSTYKI!$B467)</f>
        <v>0</v>
      </c>
      <c r="R467" s="85">
        <f>SUMIFS('BAZA DANYCH'!$AA:$AA,'BAZA DANYCH'!$T:$T,R$406,'BAZA DANYCH'!$K:$K,$C467,'BAZA DANYCH'!$A:$A,$A467,'BAZA DANYCH'!$F:$F,STATYSTYKI!$B467)</f>
        <v>0</v>
      </c>
      <c r="S467" s="85">
        <f>SUMIFS('BAZA DANYCH'!$AA:$AA,'BAZA DANYCH'!$T:$T,S$406,'BAZA DANYCH'!$K:$K,$C467,'BAZA DANYCH'!$A:$A,$A467,'BAZA DANYCH'!$F:$F,STATYSTYKI!$B467)</f>
        <v>0</v>
      </c>
      <c r="T467" s="85">
        <f>SUMIFS('BAZA DANYCH'!$AA:$AA,'BAZA DANYCH'!$T:$T,T$406,'BAZA DANYCH'!$K:$K,$C467,'BAZA DANYCH'!$A:$A,$A467,'BAZA DANYCH'!$F:$F,STATYSTYKI!$B467)</f>
        <v>0</v>
      </c>
      <c r="U467" s="85">
        <f>SUMIFS('BAZA DANYCH'!$AA:$AA,'BAZA DANYCH'!$T:$T,U$406,'BAZA DANYCH'!$K:$K,$C467,'BAZA DANYCH'!$A:$A,$A467,'BAZA DANYCH'!$F:$F,STATYSTYKI!$B467)</f>
        <v>0</v>
      </c>
      <c r="V467" s="85">
        <f>SUMIFS('BAZA DANYCH'!$AA:$AA,'BAZA DANYCH'!$T:$T,V$406,'BAZA DANYCH'!$K:$K,$C467,'BAZA DANYCH'!$A:$A,$A467,'BAZA DANYCH'!$F:$F,STATYSTYKI!$B467)</f>
        <v>0</v>
      </c>
      <c r="W467" s="85">
        <f>SUMIFS('BAZA DANYCH'!$AA:$AA,'BAZA DANYCH'!$T:$T,W$406,'BAZA DANYCH'!$K:$K,$C467,'BAZA DANYCH'!$A:$A,$A467,'BAZA DANYCH'!$F:$F,STATYSTYKI!$B467)</f>
        <v>0</v>
      </c>
      <c r="X467" s="85">
        <f>SUMIFS('BAZA DANYCH'!$AA:$AA,'BAZA DANYCH'!$T:$T,X$406,'BAZA DANYCH'!$K:$K,$C467,'BAZA DANYCH'!$A:$A,$A467,'BAZA DANYCH'!$F:$F,STATYSTYKI!$B467)</f>
        <v>0</v>
      </c>
      <c r="Y467" s="85">
        <f>SUMIFS('BAZA DANYCH'!$AA:$AA,'BAZA DANYCH'!$T:$T,Y$406,'BAZA DANYCH'!$K:$K,$C467,'BAZA DANYCH'!$A:$A,$A467,'BAZA DANYCH'!$F:$F,STATYSTYKI!$B467)</f>
        <v>0</v>
      </c>
      <c r="Z467" s="85">
        <f>SUMIFS('BAZA DANYCH'!$AA:$AA,'BAZA DANYCH'!$T:$T,Z$406,'BAZA DANYCH'!$K:$K,$C467,'BAZA DANYCH'!$A:$A,$A467,'BAZA DANYCH'!$F:$F,STATYSTYKI!$B467)</f>
        <v>0</v>
      </c>
      <c r="AA467" s="85">
        <f>SUMIFS('BAZA DANYCH'!$AA:$AA,'BAZA DANYCH'!$T:$T,AA$406,'BAZA DANYCH'!$K:$K,$C467,'BAZA DANYCH'!$A:$A,$A467,'BAZA DANYCH'!$F:$F,STATYSTYKI!$B467)</f>
        <v>0</v>
      </c>
      <c r="AB467" s="85">
        <f>SUMIFS('BAZA DANYCH'!$AA:$AA,'BAZA DANYCH'!$T:$T,AB$406,'BAZA DANYCH'!$K:$K,$C467,'BAZA DANYCH'!$A:$A,$A467,'BAZA DANYCH'!$F:$F,STATYSTYKI!$B467)</f>
        <v>28</v>
      </c>
      <c r="AC467" s="85">
        <f>SUMIFS('BAZA DANYCH'!$AA:$AA,'BAZA DANYCH'!$T:$T,AC$406,'BAZA DANYCH'!$K:$K,$C467,'BAZA DANYCH'!$A:$A,$A467,'BAZA DANYCH'!$F:$F,STATYSTYKI!$B467)</f>
        <v>0</v>
      </c>
      <c r="AD467" s="85">
        <f>SUMIFS('BAZA DANYCH'!$AA:$AA,'BAZA DANYCH'!$T:$T,AD$406,'BAZA DANYCH'!$K:$K,$C467,'BAZA DANYCH'!$A:$A,$A467,'BAZA DANYCH'!$F:$F,STATYSTYKI!$B467)</f>
        <v>0</v>
      </c>
      <c r="AE467" s="85">
        <f>SUMIFS('BAZA DANYCH'!$AA:$AA,'BAZA DANYCH'!$T:$T,AE$406,'BAZA DANYCH'!$K:$K,$C467,'BAZA DANYCH'!$A:$A,$A467,'BAZA DANYCH'!$F:$F,STATYSTYKI!$B467)</f>
        <v>0</v>
      </c>
      <c r="AF467" s="85">
        <f>SUMIFS('BAZA DANYCH'!$AA:$AA,'BAZA DANYCH'!$T:$T,AF$406,'BAZA DANYCH'!$K:$K,$C467,'BAZA DANYCH'!$A:$A,$A467,'BAZA DANYCH'!$F:$F,STATYSTYKI!$B467)</f>
        <v>0</v>
      </c>
      <c r="AG467" s="85">
        <f>SUMIFS('BAZA DANYCH'!$AA:$AA,'BAZA DANYCH'!$T:$T,AG$406,'BAZA DANYCH'!$K:$K,$C467,'BAZA DANYCH'!$A:$A,$A467,'BAZA DANYCH'!$F:$F,STATYSTYKI!$B467)</f>
        <v>0</v>
      </c>
      <c r="AH467" s="85">
        <f>SUMIFS('BAZA DANYCH'!$AA:$AA,'BAZA DANYCH'!$T:$T,AH$406,'BAZA DANYCH'!$K:$K,$C467,'BAZA DANYCH'!$A:$A,$A467,'BAZA DANYCH'!$F:$F,STATYSTYKI!$B467)</f>
        <v>0</v>
      </c>
      <c r="AI467" s="85">
        <f>SUMIFS('BAZA DANYCH'!$AA:$AA,'BAZA DANYCH'!$T:$T,AI$406,'BAZA DANYCH'!$K:$K,$C467,'BAZA DANYCH'!$A:$A,$A467,'BAZA DANYCH'!$F:$F,STATYSTYKI!$B467)</f>
        <v>0</v>
      </c>
      <c r="AJ467" s="85">
        <f>SUMIFS('BAZA DANYCH'!$AA:$AA,'BAZA DANYCH'!$T:$T,AJ$406,'BAZA DANYCH'!$K:$K,$C467,'BAZA DANYCH'!$A:$A,$A467,'BAZA DANYCH'!$F:$F,STATYSTYKI!$B467)</f>
        <v>0</v>
      </c>
    </row>
    <row r="468" spans="1:36" x14ac:dyDescent="0.2">
      <c r="A468" s="87" t="str">
        <f t="shared" ref="A468:C468" si="95">A261</f>
        <v>Oława</v>
      </c>
      <c r="B468" s="87" t="str">
        <f t="shared" si="95"/>
        <v>rk_09_DK94</v>
      </c>
      <c r="C468" s="87" t="str">
        <f t="shared" si="95"/>
        <v>Marbus</v>
      </c>
      <c r="D468" s="129">
        <f t="shared" si="67"/>
        <v>0</v>
      </c>
      <c r="E468" s="85">
        <f>SUMIFS('BAZA DANYCH'!$AA:$AA,'BAZA DANYCH'!$T:$T,E$406,'BAZA DANYCH'!$K:$K,$C468,'BAZA DANYCH'!$A:$A,$A468,'BAZA DANYCH'!$F:$F,STATYSTYKI!$B468)</f>
        <v>0</v>
      </c>
      <c r="F468" s="85">
        <f>SUMIFS('BAZA DANYCH'!$AA:$AA,'BAZA DANYCH'!$T:$T,F$406,'BAZA DANYCH'!$K:$K,$C468,'BAZA DANYCH'!$A:$A,$A468,'BAZA DANYCH'!$F:$F,STATYSTYKI!$B468)</f>
        <v>0</v>
      </c>
      <c r="G468" s="85">
        <f>SUMIFS('BAZA DANYCH'!$AA:$AA,'BAZA DANYCH'!$T:$T,G$406,'BAZA DANYCH'!$K:$K,$C468,'BAZA DANYCH'!$A:$A,$A468,'BAZA DANYCH'!$F:$F,STATYSTYKI!$B468)</f>
        <v>0</v>
      </c>
      <c r="H468" s="85">
        <f>SUMIFS('BAZA DANYCH'!$AA:$AA,'BAZA DANYCH'!$T:$T,H$406,'BAZA DANYCH'!$K:$K,$C468,'BAZA DANYCH'!$A:$A,$A468,'BAZA DANYCH'!$F:$F,STATYSTYKI!$B468)</f>
        <v>0</v>
      </c>
      <c r="I468" s="85">
        <f>SUMIFS('BAZA DANYCH'!$AA:$AA,'BAZA DANYCH'!$T:$T,I$406,'BAZA DANYCH'!$K:$K,$C468,'BAZA DANYCH'!$A:$A,$A468,'BAZA DANYCH'!$F:$F,STATYSTYKI!$B468)</f>
        <v>0</v>
      </c>
      <c r="J468" s="85">
        <f>SUMIFS('BAZA DANYCH'!$AA:$AA,'BAZA DANYCH'!$T:$T,J$406,'BAZA DANYCH'!$K:$K,$C468,'BAZA DANYCH'!$A:$A,$A468,'BAZA DANYCH'!$F:$F,STATYSTYKI!$B468)</f>
        <v>0</v>
      </c>
      <c r="K468" s="85">
        <f>SUMIFS('BAZA DANYCH'!$AA:$AA,'BAZA DANYCH'!$T:$T,K$406,'BAZA DANYCH'!$K:$K,$C468,'BAZA DANYCH'!$A:$A,$A468,'BAZA DANYCH'!$F:$F,STATYSTYKI!$B468)</f>
        <v>0</v>
      </c>
      <c r="L468" s="85">
        <f>SUMIFS('BAZA DANYCH'!$AA:$AA,'BAZA DANYCH'!$T:$T,L$406,'BAZA DANYCH'!$K:$K,$C468,'BAZA DANYCH'!$A:$A,$A468,'BAZA DANYCH'!$F:$F,STATYSTYKI!$B468)</f>
        <v>0</v>
      </c>
      <c r="M468" s="85">
        <f>SUMIFS('BAZA DANYCH'!$AA:$AA,'BAZA DANYCH'!$T:$T,M$406,'BAZA DANYCH'!$K:$K,$C468,'BAZA DANYCH'!$A:$A,$A468,'BAZA DANYCH'!$F:$F,STATYSTYKI!$B468)</f>
        <v>0</v>
      </c>
      <c r="N468" s="85">
        <f>SUMIFS('BAZA DANYCH'!$AA:$AA,'BAZA DANYCH'!$T:$T,N$406,'BAZA DANYCH'!$K:$K,$C468,'BAZA DANYCH'!$A:$A,$A468,'BAZA DANYCH'!$F:$F,STATYSTYKI!$B468)</f>
        <v>0</v>
      </c>
      <c r="O468" s="85">
        <f>SUMIFS('BAZA DANYCH'!$AA:$AA,'BAZA DANYCH'!$T:$T,O$406,'BAZA DANYCH'!$K:$K,$C468,'BAZA DANYCH'!$A:$A,$A468,'BAZA DANYCH'!$F:$F,STATYSTYKI!$B468)</f>
        <v>0</v>
      </c>
      <c r="P468" s="85">
        <f>SUMIFS('BAZA DANYCH'!$AA:$AA,'BAZA DANYCH'!$T:$T,P$406,'BAZA DANYCH'!$K:$K,$C468,'BAZA DANYCH'!$A:$A,$A468,'BAZA DANYCH'!$F:$F,STATYSTYKI!$B468)</f>
        <v>0</v>
      </c>
      <c r="Q468" s="85">
        <f>SUMIFS('BAZA DANYCH'!$AA:$AA,'BAZA DANYCH'!$T:$T,Q$406,'BAZA DANYCH'!$K:$K,$C468,'BAZA DANYCH'!$A:$A,$A468,'BAZA DANYCH'!$F:$F,STATYSTYKI!$B468)</f>
        <v>0</v>
      </c>
      <c r="R468" s="85">
        <f>SUMIFS('BAZA DANYCH'!$AA:$AA,'BAZA DANYCH'!$T:$T,R$406,'BAZA DANYCH'!$K:$K,$C468,'BAZA DANYCH'!$A:$A,$A468,'BAZA DANYCH'!$F:$F,STATYSTYKI!$B468)</f>
        <v>0</v>
      </c>
      <c r="S468" s="85">
        <f>SUMIFS('BAZA DANYCH'!$AA:$AA,'BAZA DANYCH'!$T:$T,S$406,'BAZA DANYCH'!$K:$K,$C468,'BAZA DANYCH'!$A:$A,$A468,'BAZA DANYCH'!$F:$F,STATYSTYKI!$B468)</f>
        <v>0</v>
      </c>
      <c r="T468" s="85">
        <f>SUMIFS('BAZA DANYCH'!$AA:$AA,'BAZA DANYCH'!$T:$T,T$406,'BAZA DANYCH'!$K:$K,$C468,'BAZA DANYCH'!$A:$A,$A468,'BAZA DANYCH'!$F:$F,STATYSTYKI!$B468)</f>
        <v>0</v>
      </c>
      <c r="U468" s="85">
        <f>SUMIFS('BAZA DANYCH'!$AA:$AA,'BAZA DANYCH'!$T:$T,U$406,'BAZA DANYCH'!$K:$K,$C468,'BAZA DANYCH'!$A:$A,$A468,'BAZA DANYCH'!$F:$F,STATYSTYKI!$B468)</f>
        <v>0</v>
      </c>
      <c r="V468" s="85">
        <f>SUMIFS('BAZA DANYCH'!$AA:$AA,'BAZA DANYCH'!$T:$T,V$406,'BAZA DANYCH'!$K:$K,$C468,'BAZA DANYCH'!$A:$A,$A468,'BAZA DANYCH'!$F:$F,STATYSTYKI!$B468)</f>
        <v>0</v>
      </c>
      <c r="W468" s="85">
        <f>SUMIFS('BAZA DANYCH'!$AA:$AA,'BAZA DANYCH'!$T:$T,W$406,'BAZA DANYCH'!$K:$K,$C468,'BAZA DANYCH'!$A:$A,$A468,'BAZA DANYCH'!$F:$F,STATYSTYKI!$B468)</f>
        <v>0</v>
      </c>
      <c r="X468" s="85">
        <f>SUMIFS('BAZA DANYCH'!$AA:$AA,'BAZA DANYCH'!$T:$T,X$406,'BAZA DANYCH'!$K:$K,$C468,'BAZA DANYCH'!$A:$A,$A468,'BAZA DANYCH'!$F:$F,STATYSTYKI!$B468)</f>
        <v>0</v>
      </c>
      <c r="Y468" s="85">
        <f>SUMIFS('BAZA DANYCH'!$AA:$AA,'BAZA DANYCH'!$T:$T,Y$406,'BAZA DANYCH'!$K:$K,$C468,'BAZA DANYCH'!$A:$A,$A468,'BAZA DANYCH'!$F:$F,STATYSTYKI!$B468)</f>
        <v>0</v>
      </c>
      <c r="Z468" s="85">
        <f>SUMIFS('BAZA DANYCH'!$AA:$AA,'BAZA DANYCH'!$T:$T,Z$406,'BAZA DANYCH'!$K:$K,$C468,'BAZA DANYCH'!$A:$A,$A468,'BAZA DANYCH'!$F:$F,STATYSTYKI!$B468)</f>
        <v>0</v>
      </c>
      <c r="AA468" s="85">
        <f>SUMIFS('BAZA DANYCH'!$AA:$AA,'BAZA DANYCH'!$T:$T,AA$406,'BAZA DANYCH'!$K:$K,$C468,'BAZA DANYCH'!$A:$A,$A468,'BAZA DANYCH'!$F:$F,STATYSTYKI!$B468)</f>
        <v>0</v>
      </c>
      <c r="AB468" s="85">
        <f>SUMIFS('BAZA DANYCH'!$AA:$AA,'BAZA DANYCH'!$T:$T,AB$406,'BAZA DANYCH'!$K:$K,$C468,'BAZA DANYCH'!$A:$A,$A468,'BAZA DANYCH'!$F:$F,STATYSTYKI!$B468)</f>
        <v>0</v>
      </c>
      <c r="AC468" s="85">
        <f>SUMIFS('BAZA DANYCH'!$AA:$AA,'BAZA DANYCH'!$T:$T,AC$406,'BAZA DANYCH'!$K:$K,$C468,'BAZA DANYCH'!$A:$A,$A468,'BAZA DANYCH'!$F:$F,STATYSTYKI!$B468)</f>
        <v>0</v>
      </c>
      <c r="AD468" s="85">
        <f>SUMIFS('BAZA DANYCH'!$AA:$AA,'BAZA DANYCH'!$T:$T,AD$406,'BAZA DANYCH'!$K:$K,$C468,'BAZA DANYCH'!$A:$A,$A468,'BAZA DANYCH'!$F:$F,STATYSTYKI!$B468)</f>
        <v>0</v>
      </c>
      <c r="AE468" s="85">
        <f>SUMIFS('BAZA DANYCH'!$AA:$AA,'BAZA DANYCH'!$T:$T,AE$406,'BAZA DANYCH'!$K:$K,$C468,'BAZA DANYCH'!$A:$A,$A468,'BAZA DANYCH'!$F:$F,STATYSTYKI!$B468)</f>
        <v>0</v>
      </c>
      <c r="AF468" s="85">
        <f>SUMIFS('BAZA DANYCH'!$AA:$AA,'BAZA DANYCH'!$T:$T,AF$406,'BAZA DANYCH'!$K:$K,$C468,'BAZA DANYCH'!$A:$A,$A468,'BAZA DANYCH'!$F:$F,STATYSTYKI!$B468)</f>
        <v>0</v>
      </c>
      <c r="AG468" s="85">
        <f>SUMIFS('BAZA DANYCH'!$AA:$AA,'BAZA DANYCH'!$T:$T,AG$406,'BAZA DANYCH'!$K:$K,$C468,'BAZA DANYCH'!$A:$A,$A468,'BAZA DANYCH'!$F:$F,STATYSTYKI!$B468)</f>
        <v>0</v>
      </c>
      <c r="AH468" s="85">
        <f>SUMIFS('BAZA DANYCH'!$AA:$AA,'BAZA DANYCH'!$T:$T,AH$406,'BAZA DANYCH'!$K:$K,$C468,'BAZA DANYCH'!$A:$A,$A468,'BAZA DANYCH'!$F:$F,STATYSTYKI!$B468)</f>
        <v>0</v>
      </c>
      <c r="AI468" s="85">
        <f>SUMIFS('BAZA DANYCH'!$AA:$AA,'BAZA DANYCH'!$T:$T,AI$406,'BAZA DANYCH'!$K:$K,$C468,'BAZA DANYCH'!$A:$A,$A468,'BAZA DANYCH'!$F:$F,STATYSTYKI!$B468)</f>
        <v>0</v>
      </c>
      <c r="AJ468" s="85">
        <f>SUMIFS('BAZA DANYCH'!$AA:$AA,'BAZA DANYCH'!$T:$T,AJ$406,'BAZA DANYCH'!$K:$K,$C468,'BAZA DANYCH'!$A:$A,$A468,'BAZA DANYCH'!$F:$F,STATYSTYKI!$B468)</f>
        <v>0</v>
      </c>
    </row>
    <row r="469" spans="1:36" x14ac:dyDescent="0.2">
      <c r="A469" s="87" t="str">
        <f t="shared" ref="A469:C469" si="96">A262</f>
        <v>Oława</v>
      </c>
      <c r="B469" s="87" t="str">
        <f t="shared" si="96"/>
        <v>rk_09_DK94</v>
      </c>
      <c r="C469" s="87" t="str">
        <f t="shared" si="96"/>
        <v>Erth</v>
      </c>
      <c r="D469" s="129">
        <f t="shared" si="67"/>
        <v>50</v>
      </c>
      <c r="E469" s="85">
        <f>SUMIFS('BAZA DANYCH'!$AA:$AA,'BAZA DANYCH'!$T:$T,E$406,'BAZA DANYCH'!$K:$K,$C469,'BAZA DANYCH'!$A:$A,$A469,'BAZA DANYCH'!$F:$F,STATYSTYKI!$B469)</f>
        <v>0</v>
      </c>
      <c r="F469" s="85">
        <f>SUMIFS('BAZA DANYCH'!$AA:$AA,'BAZA DANYCH'!$T:$T,F$406,'BAZA DANYCH'!$K:$K,$C469,'BAZA DANYCH'!$A:$A,$A469,'BAZA DANYCH'!$F:$F,STATYSTYKI!$B469)</f>
        <v>0</v>
      </c>
      <c r="G469" s="85">
        <f>SUMIFS('BAZA DANYCH'!$AA:$AA,'BAZA DANYCH'!$T:$T,G$406,'BAZA DANYCH'!$K:$K,$C469,'BAZA DANYCH'!$A:$A,$A469,'BAZA DANYCH'!$F:$F,STATYSTYKI!$B469)</f>
        <v>0</v>
      </c>
      <c r="H469" s="85">
        <f>SUMIFS('BAZA DANYCH'!$AA:$AA,'BAZA DANYCH'!$T:$T,H$406,'BAZA DANYCH'!$K:$K,$C469,'BAZA DANYCH'!$A:$A,$A469,'BAZA DANYCH'!$F:$F,STATYSTYKI!$B469)</f>
        <v>0</v>
      </c>
      <c r="I469" s="85">
        <f>SUMIFS('BAZA DANYCH'!$AA:$AA,'BAZA DANYCH'!$T:$T,I$406,'BAZA DANYCH'!$K:$K,$C469,'BAZA DANYCH'!$A:$A,$A469,'BAZA DANYCH'!$F:$F,STATYSTYKI!$B469)</f>
        <v>0</v>
      </c>
      <c r="J469" s="85">
        <f>SUMIFS('BAZA DANYCH'!$AA:$AA,'BAZA DANYCH'!$T:$T,J$406,'BAZA DANYCH'!$K:$K,$C469,'BAZA DANYCH'!$A:$A,$A469,'BAZA DANYCH'!$F:$F,STATYSTYKI!$B469)</f>
        <v>0</v>
      </c>
      <c r="K469" s="85">
        <f>SUMIFS('BAZA DANYCH'!$AA:$AA,'BAZA DANYCH'!$T:$T,K$406,'BAZA DANYCH'!$K:$K,$C469,'BAZA DANYCH'!$A:$A,$A469,'BAZA DANYCH'!$F:$F,STATYSTYKI!$B469)</f>
        <v>0</v>
      </c>
      <c r="L469" s="85">
        <f>SUMIFS('BAZA DANYCH'!$AA:$AA,'BAZA DANYCH'!$T:$T,L$406,'BAZA DANYCH'!$K:$K,$C469,'BAZA DANYCH'!$A:$A,$A469,'BAZA DANYCH'!$F:$F,STATYSTYKI!$B469)</f>
        <v>0</v>
      </c>
      <c r="M469" s="85">
        <f>SUMIFS('BAZA DANYCH'!$AA:$AA,'BAZA DANYCH'!$T:$T,M$406,'BAZA DANYCH'!$K:$K,$C469,'BAZA DANYCH'!$A:$A,$A469,'BAZA DANYCH'!$F:$F,STATYSTYKI!$B469)</f>
        <v>0</v>
      </c>
      <c r="N469" s="85">
        <f>SUMIFS('BAZA DANYCH'!$AA:$AA,'BAZA DANYCH'!$T:$T,N$406,'BAZA DANYCH'!$K:$K,$C469,'BAZA DANYCH'!$A:$A,$A469,'BAZA DANYCH'!$F:$F,STATYSTYKI!$B469)</f>
        <v>0</v>
      </c>
      <c r="O469" s="85">
        <f>SUMIFS('BAZA DANYCH'!$AA:$AA,'BAZA DANYCH'!$T:$T,O$406,'BAZA DANYCH'!$K:$K,$C469,'BAZA DANYCH'!$A:$A,$A469,'BAZA DANYCH'!$F:$F,STATYSTYKI!$B469)</f>
        <v>0</v>
      </c>
      <c r="P469" s="85">
        <f>SUMIFS('BAZA DANYCH'!$AA:$AA,'BAZA DANYCH'!$T:$T,P$406,'BAZA DANYCH'!$K:$K,$C469,'BAZA DANYCH'!$A:$A,$A469,'BAZA DANYCH'!$F:$F,STATYSTYKI!$B469)</f>
        <v>0</v>
      </c>
      <c r="Q469" s="85">
        <f>SUMIFS('BAZA DANYCH'!$AA:$AA,'BAZA DANYCH'!$T:$T,Q$406,'BAZA DANYCH'!$K:$K,$C469,'BAZA DANYCH'!$A:$A,$A469,'BAZA DANYCH'!$F:$F,STATYSTYKI!$B469)</f>
        <v>0</v>
      </c>
      <c r="R469" s="85">
        <f>SUMIFS('BAZA DANYCH'!$AA:$AA,'BAZA DANYCH'!$T:$T,R$406,'BAZA DANYCH'!$K:$K,$C469,'BAZA DANYCH'!$A:$A,$A469,'BAZA DANYCH'!$F:$F,STATYSTYKI!$B469)</f>
        <v>0</v>
      </c>
      <c r="S469" s="85">
        <f>SUMIFS('BAZA DANYCH'!$AA:$AA,'BAZA DANYCH'!$T:$T,S$406,'BAZA DANYCH'!$K:$K,$C469,'BAZA DANYCH'!$A:$A,$A469,'BAZA DANYCH'!$F:$F,STATYSTYKI!$B469)</f>
        <v>0</v>
      </c>
      <c r="T469" s="85">
        <f>SUMIFS('BAZA DANYCH'!$AA:$AA,'BAZA DANYCH'!$T:$T,T$406,'BAZA DANYCH'!$K:$K,$C469,'BAZA DANYCH'!$A:$A,$A469,'BAZA DANYCH'!$F:$F,STATYSTYKI!$B469)</f>
        <v>0</v>
      </c>
      <c r="U469" s="85">
        <f>SUMIFS('BAZA DANYCH'!$AA:$AA,'BAZA DANYCH'!$T:$T,U$406,'BAZA DANYCH'!$K:$K,$C469,'BAZA DANYCH'!$A:$A,$A469,'BAZA DANYCH'!$F:$F,STATYSTYKI!$B469)</f>
        <v>0</v>
      </c>
      <c r="V469" s="85">
        <f>SUMIFS('BAZA DANYCH'!$AA:$AA,'BAZA DANYCH'!$T:$T,V$406,'BAZA DANYCH'!$K:$K,$C469,'BAZA DANYCH'!$A:$A,$A469,'BAZA DANYCH'!$F:$F,STATYSTYKI!$B469)</f>
        <v>0</v>
      </c>
      <c r="W469" s="85">
        <f>SUMIFS('BAZA DANYCH'!$AA:$AA,'BAZA DANYCH'!$T:$T,W$406,'BAZA DANYCH'!$K:$K,$C469,'BAZA DANYCH'!$A:$A,$A469,'BAZA DANYCH'!$F:$F,STATYSTYKI!$B469)</f>
        <v>0</v>
      </c>
      <c r="X469" s="85">
        <f>SUMIFS('BAZA DANYCH'!$AA:$AA,'BAZA DANYCH'!$T:$T,X$406,'BAZA DANYCH'!$K:$K,$C469,'BAZA DANYCH'!$A:$A,$A469,'BAZA DANYCH'!$F:$F,STATYSTYKI!$B469)</f>
        <v>0</v>
      </c>
      <c r="Y469" s="85">
        <f>SUMIFS('BAZA DANYCH'!$AA:$AA,'BAZA DANYCH'!$T:$T,Y$406,'BAZA DANYCH'!$K:$K,$C469,'BAZA DANYCH'!$A:$A,$A469,'BAZA DANYCH'!$F:$F,STATYSTYKI!$B469)</f>
        <v>0</v>
      </c>
      <c r="Z469" s="85">
        <f>SUMIFS('BAZA DANYCH'!$AA:$AA,'BAZA DANYCH'!$T:$T,Z$406,'BAZA DANYCH'!$K:$K,$C469,'BAZA DANYCH'!$A:$A,$A469,'BAZA DANYCH'!$F:$F,STATYSTYKI!$B469)</f>
        <v>0</v>
      </c>
      <c r="AA469" s="85">
        <f>SUMIFS('BAZA DANYCH'!$AA:$AA,'BAZA DANYCH'!$T:$T,AA$406,'BAZA DANYCH'!$K:$K,$C469,'BAZA DANYCH'!$A:$A,$A469,'BAZA DANYCH'!$F:$F,STATYSTYKI!$B469)</f>
        <v>0</v>
      </c>
      <c r="AB469" s="85">
        <f>SUMIFS('BAZA DANYCH'!$AA:$AA,'BAZA DANYCH'!$T:$T,AB$406,'BAZA DANYCH'!$K:$K,$C469,'BAZA DANYCH'!$A:$A,$A469,'BAZA DANYCH'!$F:$F,STATYSTYKI!$B469)</f>
        <v>0</v>
      </c>
      <c r="AC469" s="85">
        <f>SUMIFS('BAZA DANYCH'!$AA:$AA,'BAZA DANYCH'!$T:$T,AC$406,'BAZA DANYCH'!$K:$K,$C469,'BAZA DANYCH'!$A:$A,$A469,'BAZA DANYCH'!$F:$F,STATYSTYKI!$B469)</f>
        <v>0</v>
      </c>
      <c r="AD469" s="85">
        <f>SUMIFS('BAZA DANYCH'!$AA:$AA,'BAZA DANYCH'!$T:$T,AD$406,'BAZA DANYCH'!$K:$K,$C469,'BAZA DANYCH'!$A:$A,$A469,'BAZA DANYCH'!$F:$F,STATYSTYKI!$B469)</f>
        <v>0</v>
      </c>
      <c r="AE469" s="85">
        <f>SUMIFS('BAZA DANYCH'!$AA:$AA,'BAZA DANYCH'!$T:$T,AE$406,'BAZA DANYCH'!$K:$K,$C469,'BAZA DANYCH'!$A:$A,$A469,'BAZA DANYCH'!$F:$F,STATYSTYKI!$B469)</f>
        <v>0</v>
      </c>
      <c r="AF469" s="85">
        <f>SUMIFS('BAZA DANYCH'!$AA:$AA,'BAZA DANYCH'!$T:$T,AF$406,'BAZA DANYCH'!$K:$K,$C469,'BAZA DANYCH'!$A:$A,$A469,'BAZA DANYCH'!$F:$F,STATYSTYKI!$B469)</f>
        <v>0</v>
      </c>
      <c r="AG469" s="85">
        <f>SUMIFS('BAZA DANYCH'!$AA:$AA,'BAZA DANYCH'!$T:$T,AG$406,'BAZA DANYCH'!$K:$K,$C469,'BAZA DANYCH'!$A:$A,$A469,'BAZA DANYCH'!$F:$F,STATYSTYKI!$B469)</f>
        <v>50</v>
      </c>
      <c r="AH469" s="85">
        <f>SUMIFS('BAZA DANYCH'!$AA:$AA,'BAZA DANYCH'!$T:$T,AH$406,'BAZA DANYCH'!$K:$K,$C469,'BAZA DANYCH'!$A:$A,$A469,'BAZA DANYCH'!$F:$F,STATYSTYKI!$B469)</f>
        <v>0</v>
      </c>
      <c r="AI469" s="85">
        <f>SUMIFS('BAZA DANYCH'!$AA:$AA,'BAZA DANYCH'!$T:$T,AI$406,'BAZA DANYCH'!$K:$K,$C469,'BAZA DANYCH'!$A:$A,$A469,'BAZA DANYCH'!$F:$F,STATYSTYKI!$B469)</f>
        <v>0</v>
      </c>
      <c r="AJ469" s="85">
        <f>SUMIFS('BAZA DANYCH'!$AA:$AA,'BAZA DANYCH'!$T:$T,AJ$406,'BAZA DANYCH'!$K:$K,$C469,'BAZA DANYCH'!$A:$A,$A469,'BAZA DANYCH'!$F:$F,STATYSTYKI!$B469)</f>
        <v>0</v>
      </c>
    </row>
    <row r="470" spans="1:36" x14ac:dyDescent="0.2">
      <c r="A470" s="87" t="str">
        <f t="shared" ref="A470:C470" si="97">A263</f>
        <v>Strzelin</v>
      </c>
      <c r="B470" s="87" t="str">
        <f t="shared" si="97"/>
        <v>rk_11_DK39</v>
      </c>
      <c r="C470" s="87" t="str">
        <f t="shared" si="97"/>
        <v>brak danych</v>
      </c>
      <c r="D470" s="129">
        <f t="shared" si="67"/>
        <v>30</v>
      </c>
      <c r="E470" s="85">
        <f>SUMIFS('BAZA DANYCH'!$AA:$AA,'BAZA DANYCH'!$T:$T,E$406,'BAZA DANYCH'!$K:$K,$C470,'BAZA DANYCH'!$A:$A,$A470,'BAZA DANYCH'!$F:$F,STATYSTYKI!$B470)</f>
        <v>0</v>
      </c>
      <c r="F470" s="85">
        <f>SUMIFS('BAZA DANYCH'!$AA:$AA,'BAZA DANYCH'!$T:$T,F$406,'BAZA DANYCH'!$K:$K,$C470,'BAZA DANYCH'!$A:$A,$A470,'BAZA DANYCH'!$F:$F,STATYSTYKI!$B470)</f>
        <v>0</v>
      </c>
      <c r="G470" s="85">
        <f>SUMIFS('BAZA DANYCH'!$AA:$AA,'BAZA DANYCH'!$T:$T,G$406,'BAZA DANYCH'!$K:$K,$C470,'BAZA DANYCH'!$A:$A,$A470,'BAZA DANYCH'!$F:$F,STATYSTYKI!$B470)</f>
        <v>0</v>
      </c>
      <c r="H470" s="85">
        <f>SUMIFS('BAZA DANYCH'!$AA:$AA,'BAZA DANYCH'!$T:$T,H$406,'BAZA DANYCH'!$K:$K,$C470,'BAZA DANYCH'!$A:$A,$A470,'BAZA DANYCH'!$F:$F,STATYSTYKI!$B470)</f>
        <v>0</v>
      </c>
      <c r="I470" s="85">
        <f>SUMIFS('BAZA DANYCH'!$AA:$AA,'BAZA DANYCH'!$T:$T,I$406,'BAZA DANYCH'!$K:$K,$C470,'BAZA DANYCH'!$A:$A,$A470,'BAZA DANYCH'!$F:$F,STATYSTYKI!$B470)</f>
        <v>0</v>
      </c>
      <c r="J470" s="85">
        <f>SUMIFS('BAZA DANYCH'!$AA:$AA,'BAZA DANYCH'!$T:$T,J$406,'BAZA DANYCH'!$K:$K,$C470,'BAZA DANYCH'!$A:$A,$A470,'BAZA DANYCH'!$F:$F,STATYSTYKI!$B470)</f>
        <v>0</v>
      </c>
      <c r="K470" s="85">
        <f>SUMIFS('BAZA DANYCH'!$AA:$AA,'BAZA DANYCH'!$T:$T,K$406,'BAZA DANYCH'!$K:$K,$C470,'BAZA DANYCH'!$A:$A,$A470,'BAZA DANYCH'!$F:$F,STATYSTYKI!$B470)</f>
        <v>0</v>
      </c>
      <c r="L470" s="85">
        <f>SUMIFS('BAZA DANYCH'!$AA:$AA,'BAZA DANYCH'!$T:$T,L$406,'BAZA DANYCH'!$K:$K,$C470,'BAZA DANYCH'!$A:$A,$A470,'BAZA DANYCH'!$F:$F,STATYSTYKI!$B470)</f>
        <v>0</v>
      </c>
      <c r="M470" s="85">
        <f>SUMIFS('BAZA DANYCH'!$AA:$AA,'BAZA DANYCH'!$T:$T,M$406,'BAZA DANYCH'!$K:$K,$C470,'BAZA DANYCH'!$A:$A,$A470,'BAZA DANYCH'!$F:$F,STATYSTYKI!$B470)</f>
        <v>0</v>
      </c>
      <c r="N470" s="85">
        <f>SUMIFS('BAZA DANYCH'!$AA:$AA,'BAZA DANYCH'!$T:$T,N$406,'BAZA DANYCH'!$K:$K,$C470,'BAZA DANYCH'!$A:$A,$A470,'BAZA DANYCH'!$F:$F,STATYSTYKI!$B470)</f>
        <v>0</v>
      </c>
      <c r="O470" s="85">
        <f>SUMIFS('BAZA DANYCH'!$AA:$AA,'BAZA DANYCH'!$T:$T,O$406,'BAZA DANYCH'!$K:$K,$C470,'BAZA DANYCH'!$A:$A,$A470,'BAZA DANYCH'!$F:$F,STATYSTYKI!$B470)</f>
        <v>0</v>
      </c>
      <c r="P470" s="85">
        <f>SUMIFS('BAZA DANYCH'!$AA:$AA,'BAZA DANYCH'!$T:$T,P$406,'BAZA DANYCH'!$K:$K,$C470,'BAZA DANYCH'!$A:$A,$A470,'BAZA DANYCH'!$F:$F,STATYSTYKI!$B470)</f>
        <v>0</v>
      </c>
      <c r="Q470" s="85">
        <f>SUMIFS('BAZA DANYCH'!$AA:$AA,'BAZA DANYCH'!$T:$T,Q$406,'BAZA DANYCH'!$K:$K,$C470,'BAZA DANYCH'!$A:$A,$A470,'BAZA DANYCH'!$F:$F,STATYSTYKI!$B470)</f>
        <v>0</v>
      </c>
      <c r="R470" s="85">
        <f>SUMIFS('BAZA DANYCH'!$AA:$AA,'BAZA DANYCH'!$T:$T,R$406,'BAZA DANYCH'!$K:$K,$C470,'BAZA DANYCH'!$A:$A,$A470,'BAZA DANYCH'!$F:$F,STATYSTYKI!$B470)</f>
        <v>0</v>
      </c>
      <c r="S470" s="85">
        <f>SUMIFS('BAZA DANYCH'!$AA:$AA,'BAZA DANYCH'!$T:$T,S$406,'BAZA DANYCH'!$K:$K,$C470,'BAZA DANYCH'!$A:$A,$A470,'BAZA DANYCH'!$F:$F,STATYSTYKI!$B470)</f>
        <v>0</v>
      </c>
      <c r="T470" s="85">
        <f>SUMIFS('BAZA DANYCH'!$AA:$AA,'BAZA DANYCH'!$T:$T,T$406,'BAZA DANYCH'!$K:$K,$C470,'BAZA DANYCH'!$A:$A,$A470,'BAZA DANYCH'!$F:$F,STATYSTYKI!$B470)</f>
        <v>0</v>
      </c>
      <c r="U470" s="85">
        <f>SUMIFS('BAZA DANYCH'!$AA:$AA,'BAZA DANYCH'!$T:$T,U$406,'BAZA DANYCH'!$K:$K,$C470,'BAZA DANYCH'!$A:$A,$A470,'BAZA DANYCH'!$F:$F,STATYSTYKI!$B470)</f>
        <v>0</v>
      </c>
      <c r="V470" s="85">
        <f>SUMIFS('BAZA DANYCH'!$AA:$AA,'BAZA DANYCH'!$T:$T,V$406,'BAZA DANYCH'!$K:$K,$C470,'BAZA DANYCH'!$A:$A,$A470,'BAZA DANYCH'!$F:$F,STATYSTYKI!$B470)</f>
        <v>0</v>
      </c>
      <c r="W470" s="85">
        <f>SUMIFS('BAZA DANYCH'!$AA:$AA,'BAZA DANYCH'!$T:$T,W$406,'BAZA DANYCH'!$K:$K,$C470,'BAZA DANYCH'!$A:$A,$A470,'BAZA DANYCH'!$F:$F,STATYSTYKI!$B470)</f>
        <v>0</v>
      </c>
      <c r="X470" s="85">
        <f>SUMIFS('BAZA DANYCH'!$AA:$AA,'BAZA DANYCH'!$T:$T,X$406,'BAZA DANYCH'!$K:$K,$C470,'BAZA DANYCH'!$A:$A,$A470,'BAZA DANYCH'!$F:$F,STATYSTYKI!$B470)</f>
        <v>28</v>
      </c>
      <c r="Y470" s="85">
        <f>SUMIFS('BAZA DANYCH'!$AA:$AA,'BAZA DANYCH'!$T:$T,Y$406,'BAZA DANYCH'!$K:$K,$C470,'BAZA DANYCH'!$A:$A,$A470,'BAZA DANYCH'!$F:$F,STATYSTYKI!$B470)</f>
        <v>2</v>
      </c>
      <c r="Z470" s="85">
        <f>SUMIFS('BAZA DANYCH'!$AA:$AA,'BAZA DANYCH'!$T:$T,Z$406,'BAZA DANYCH'!$K:$K,$C470,'BAZA DANYCH'!$A:$A,$A470,'BAZA DANYCH'!$F:$F,STATYSTYKI!$B470)</f>
        <v>0</v>
      </c>
      <c r="AA470" s="85">
        <f>SUMIFS('BAZA DANYCH'!$AA:$AA,'BAZA DANYCH'!$T:$T,AA$406,'BAZA DANYCH'!$K:$K,$C470,'BAZA DANYCH'!$A:$A,$A470,'BAZA DANYCH'!$F:$F,STATYSTYKI!$B470)</f>
        <v>0</v>
      </c>
      <c r="AB470" s="85">
        <f>SUMIFS('BAZA DANYCH'!$AA:$AA,'BAZA DANYCH'!$T:$T,AB$406,'BAZA DANYCH'!$K:$K,$C470,'BAZA DANYCH'!$A:$A,$A470,'BAZA DANYCH'!$F:$F,STATYSTYKI!$B470)</f>
        <v>0</v>
      </c>
      <c r="AC470" s="85">
        <f>SUMIFS('BAZA DANYCH'!$AA:$AA,'BAZA DANYCH'!$T:$T,AC$406,'BAZA DANYCH'!$K:$K,$C470,'BAZA DANYCH'!$A:$A,$A470,'BAZA DANYCH'!$F:$F,STATYSTYKI!$B470)</f>
        <v>0</v>
      </c>
      <c r="AD470" s="85">
        <f>SUMIFS('BAZA DANYCH'!$AA:$AA,'BAZA DANYCH'!$T:$T,AD$406,'BAZA DANYCH'!$K:$K,$C470,'BAZA DANYCH'!$A:$A,$A470,'BAZA DANYCH'!$F:$F,STATYSTYKI!$B470)</f>
        <v>0</v>
      </c>
      <c r="AE470" s="85">
        <f>SUMIFS('BAZA DANYCH'!$AA:$AA,'BAZA DANYCH'!$T:$T,AE$406,'BAZA DANYCH'!$K:$K,$C470,'BAZA DANYCH'!$A:$A,$A470,'BAZA DANYCH'!$F:$F,STATYSTYKI!$B470)</f>
        <v>0</v>
      </c>
      <c r="AF470" s="85">
        <f>SUMIFS('BAZA DANYCH'!$AA:$AA,'BAZA DANYCH'!$T:$T,AF$406,'BAZA DANYCH'!$K:$K,$C470,'BAZA DANYCH'!$A:$A,$A470,'BAZA DANYCH'!$F:$F,STATYSTYKI!$B470)</f>
        <v>0</v>
      </c>
      <c r="AG470" s="85">
        <f>SUMIFS('BAZA DANYCH'!$AA:$AA,'BAZA DANYCH'!$T:$T,AG$406,'BAZA DANYCH'!$K:$K,$C470,'BAZA DANYCH'!$A:$A,$A470,'BAZA DANYCH'!$F:$F,STATYSTYKI!$B470)</f>
        <v>0</v>
      </c>
      <c r="AH470" s="85">
        <f>SUMIFS('BAZA DANYCH'!$AA:$AA,'BAZA DANYCH'!$T:$T,AH$406,'BAZA DANYCH'!$K:$K,$C470,'BAZA DANYCH'!$A:$A,$A470,'BAZA DANYCH'!$F:$F,STATYSTYKI!$B470)</f>
        <v>0</v>
      </c>
      <c r="AI470" s="85">
        <f>SUMIFS('BAZA DANYCH'!$AA:$AA,'BAZA DANYCH'!$T:$T,AI$406,'BAZA DANYCH'!$K:$K,$C470,'BAZA DANYCH'!$A:$A,$A470,'BAZA DANYCH'!$F:$F,STATYSTYKI!$B470)</f>
        <v>0</v>
      </c>
      <c r="AJ470" s="85">
        <f>SUMIFS('BAZA DANYCH'!$AA:$AA,'BAZA DANYCH'!$T:$T,AJ$406,'BAZA DANYCH'!$K:$K,$C470,'BAZA DANYCH'!$A:$A,$A470,'BAZA DANYCH'!$F:$F,STATYSTYKI!$B470)</f>
        <v>0</v>
      </c>
    </row>
    <row r="471" spans="1:36" x14ac:dyDescent="0.2">
      <c r="A471" s="87" t="str">
        <f t="shared" ref="A471:C471" si="98">A264</f>
        <v>Strzelin</v>
      </c>
      <c r="B471" s="87" t="str">
        <f t="shared" si="98"/>
        <v>rk_11_DK39</v>
      </c>
      <c r="C471" s="87" t="str">
        <f t="shared" si="98"/>
        <v>GAYER (BN)</v>
      </c>
      <c r="D471" s="129">
        <f t="shared" si="67"/>
        <v>6</v>
      </c>
      <c r="E471" s="85">
        <f>SUMIFS('BAZA DANYCH'!$AA:$AA,'BAZA DANYCH'!$T:$T,E$406,'BAZA DANYCH'!$K:$K,$C471,'BAZA DANYCH'!$A:$A,$A471,'BAZA DANYCH'!$F:$F,STATYSTYKI!$B471)</f>
        <v>0</v>
      </c>
      <c r="F471" s="85">
        <f>SUMIFS('BAZA DANYCH'!$AA:$AA,'BAZA DANYCH'!$T:$T,F$406,'BAZA DANYCH'!$K:$K,$C471,'BAZA DANYCH'!$A:$A,$A471,'BAZA DANYCH'!$F:$F,STATYSTYKI!$B471)</f>
        <v>0</v>
      </c>
      <c r="G471" s="85">
        <f>SUMIFS('BAZA DANYCH'!$AA:$AA,'BAZA DANYCH'!$T:$T,G$406,'BAZA DANYCH'!$K:$K,$C471,'BAZA DANYCH'!$A:$A,$A471,'BAZA DANYCH'!$F:$F,STATYSTYKI!$B471)</f>
        <v>6</v>
      </c>
      <c r="H471" s="85">
        <f>SUMIFS('BAZA DANYCH'!$AA:$AA,'BAZA DANYCH'!$T:$T,H$406,'BAZA DANYCH'!$K:$K,$C471,'BAZA DANYCH'!$A:$A,$A471,'BAZA DANYCH'!$F:$F,STATYSTYKI!$B471)</f>
        <v>0</v>
      </c>
      <c r="I471" s="85">
        <f>SUMIFS('BAZA DANYCH'!$AA:$AA,'BAZA DANYCH'!$T:$T,I$406,'BAZA DANYCH'!$K:$K,$C471,'BAZA DANYCH'!$A:$A,$A471,'BAZA DANYCH'!$F:$F,STATYSTYKI!$B471)</f>
        <v>0</v>
      </c>
      <c r="J471" s="85">
        <f>SUMIFS('BAZA DANYCH'!$AA:$AA,'BAZA DANYCH'!$T:$T,J$406,'BAZA DANYCH'!$K:$K,$C471,'BAZA DANYCH'!$A:$A,$A471,'BAZA DANYCH'!$F:$F,STATYSTYKI!$B471)</f>
        <v>0</v>
      </c>
      <c r="K471" s="85">
        <f>SUMIFS('BAZA DANYCH'!$AA:$AA,'BAZA DANYCH'!$T:$T,K$406,'BAZA DANYCH'!$K:$K,$C471,'BAZA DANYCH'!$A:$A,$A471,'BAZA DANYCH'!$F:$F,STATYSTYKI!$B471)</f>
        <v>0</v>
      </c>
      <c r="L471" s="85">
        <f>SUMIFS('BAZA DANYCH'!$AA:$AA,'BAZA DANYCH'!$T:$T,L$406,'BAZA DANYCH'!$K:$K,$C471,'BAZA DANYCH'!$A:$A,$A471,'BAZA DANYCH'!$F:$F,STATYSTYKI!$B471)</f>
        <v>0</v>
      </c>
      <c r="M471" s="85">
        <f>SUMIFS('BAZA DANYCH'!$AA:$AA,'BAZA DANYCH'!$T:$T,M$406,'BAZA DANYCH'!$K:$K,$C471,'BAZA DANYCH'!$A:$A,$A471,'BAZA DANYCH'!$F:$F,STATYSTYKI!$B471)</f>
        <v>0</v>
      </c>
      <c r="N471" s="85">
        <f>SUMIFS('BAZA DANYCH'!$AA:$AA,'BAZA DANYCH'!$T:$T,N$406,'BAZA DANYCH'!$K:$K,$C471,'BAZA DANYCH'!$A:$A,$A471,'BAZA DANYCH'!$F:$F,STATYSTYKI!$B471)</f>
        <v>0</v>
      </c>
      <c r="O471" s="85">
        <f>SUMIFS('BAZA DANYCH'!$AA:$AA,'BAZA DANYCH'!$T:$T,O$406,'BAZA DANYCH'!$K:$K,$C471,'BAZA DANYCH'!$A:$A,$A471,'BAZA DANYCH'!$F:$F,STATYSTYKI!$B471)</f>
        <v>0</v>
      </c>
      <c r="P471" s="85">
        <f>SUMIFS('BAZA DANYCH'!$AA:$AA,'BAZA DANYCH'!$T:$T,P$406,'BAZA DANYCH'!$K:$K,$C471,'BAZA DANYCH'!$A:$A,$A471,'BAZA DANYCH'!$F:$F,STATYSTYKI!$B471)</f>
        <v>0</v>
      </c>
      <c r="Q471" s="85">
        <f>SUMIFS('BAZA DANYCH'!$AA:$AA,'BAZA DANYCH'!$T:$T,Q$406,'BAZA DANYCH'!$K:$K,$C471,'BAZA DANYCH'!$A:$A,$A471,'BAZA DANYCH'!$F:$F,STATYSTYKI!$B471)</f>
        <v>0</v>
      </c>
      <c r="R471" s="85">
        <f>SUMIFS('BAZA DANYCH'!$AA:$AA,'BAZA DANYCH'!$T:$T,R$406,'BAZA DANYCH'!$K:$K,$C471,'BAZA DANYCH'!$A:$A,$A471,'BAZA DANYCH'!$F:$F,STATYSTYKI!$B471)</f>
        <v>0</v>
      </c>
      <c r="S471" s="85">
        <f>SUMIFS('BAZA DANYCH'!$AA:$AA,'BAZA DANYCH'!$T:$T,S$406,'BAZA DANYCH'!$K:$K,$C471,'BAZA DANYCH'!$A:$A,$A471,'BAZA DANYCH'!$F:$F,STATYSTYKI!$B471)</f>
        <v>0</v>
      </c>
      <c r="T471" s="85">
        <f>SUMIFS('BAZA DANYCH'!$AA:$AA,'BAZA DANYCH'!$T:$T,T$406,'BAZA DANYCH'!$K:$K,$C471,'BAZA DANYCH'!$A:$A,$A471,'BAZA DANYCH'!$F:$F,STATYSTYKI!$B471)</f>
        <v>0</v>
      </c>
      <c r="U471" s="85">
        <f>SUMIFS('BAZA DANYCH'!$AA:$AA,'BAZA DANYCH'!$T:$T,U$406,'BAZA DANYCH'!$K:$K,$C471,'BAZA DANYCH'!$A:$A,$A471,'BAZA DANYCH'!$F:$F,STATYSTYKI!$B471)</f>
        <v>0</v>
      </c>
      <c r="V471" s="85">
        <f>SUMIFS('BAZA DANYCH'!$AA:$AA,'BAZA DANYCH'!$T:$T,V$406,'BAZA DANYCH'!$K:$K,$C471,'BAZA DANYCH'!$A:$A,$A471,'BAZA DANYCH'!$F:$F,STATYSTYKI!$B471)</f>
        <v>0</v>
      </c>
      <c r="W471" s="85">
        <f>SUMIFS('BAZA DANYCH'!$AA:$AA,'BAZA DANYCH'!$T:$T,W$406,'BAZA DANYCH'!$K:$K,$C471,'BAZA DANYCH'!$A:$A,$A471,'BAZA DANYCH'!$F:$F,STATYSTYKI!$B471)</f>
        <v>0</v>
      </c>
      <c r="X471" s="85">
        <f>SUMIFS('BAZA DANYCH'!$AA:$AA,'BAZA DANYCH'!$T:$T,X$406,'BAZA DANYCH'!$K:$K,$C471,'BAZA DANYCH'!$A:$A,$A471,'BAZA DANYCH'!$F:$F,STATYSTYKI!$B471)</f>
        <v>0</v>
      </c>
      <c r="Y471" s="85">
        <f>SUMIFS('BAZA DANYCH'!$AA:$AA,'BAZA DANYCH'!$T:$T,Y$406,'BAZA DANYCH'!$K:$K,$C471,'BAZA DANYCH'!$A:$A,$A471,'BAZA DANYCH'!$F:$F,STATYSTYKI!$B471)</f>
        <v>0</v>
      </c>
      <c r="Z471" s="85">
        <f>SUMIFS('BAZA DANYCH'!$AA:$AA,'BAZA DANYCH'!$T:$T,Z$406,'BAZA DANYCH'!$K:$K,$C471,'BAZA DANYCH'!$A:$A,$A471,'BAZA DANYCH'!$F:$F,STATYSTYKI!$B471)</f>
        <v>0</v>
      </c>
      <c r="AA471" s="85">
        <f>SUMIFS('BAZA DANYCH'!$AA:$AA,'BAZA DANYCH'!$T:$T,AA$406,'BAZA DANYCH'!$K:$K,$C471,'BAZA DANYCH'!$A:$A,$A471,'BAZA DANYCH'!$F:$F,STATYSTYKI!$B471)</f>
        <v>0</v>
      </c>
      <c r="AB471" s="85">
        <f>SUMIFS('BAZA DANYCH'!$AA:$AA,'BAZA DANYCH'!$T:$T,AB$406,'BAZA DANYCH'!$K:$K,$C471,'BAZA DANYCH'!$A:$A,$A471,'BAZA DANYCH'!$F:$F,STATYSTYKI!$B471)</f>
        <v>0</v>
      </c>
      <c r="AC471" s="85">
        <f>SUMIFS('BAZA DANYCH'!$AA:$AA,'BAZA DANYCH'!$T:$T,AC$406,'BAZA DANYCH'!$K:$K,$C471,'BAZA DANYCH'!$A:$A,$A471,'BAZA DANYCH'!$F:$F,STATYSTYKI!$B471)</f>
        <v>0</v>
      </c>
      <c r="AD471" s="85">
        <f>SUMIFS('BAZA DANYCH'!$AA:$AA,'BAZA DANYCH'!$T:$T,AD$406,'BAZA DANYCH'!$K:$K,$C471,'BAZA DANYCH'!$A:$A,$A471,'BAZA DANYCH'!$F:$F,STATYSTYKI!$B471)</f>
        <v>0</v>
      </c>
      <c r="AE471" s="85">
        <f>SUMIFS('BAZA DANYCH'!$AA:$AA,'BAZA DANYCH'!$T:$T,AE$406,'BAZA DANYCH'!$K:$K,$C471,'BAZA DANYCH'!$A:$A,$A471,'BAZA DANYCH'!$F:$F,STATYSTYKI!$B471)</f>
        <v>0</v>
      </c>
      <c r="AF471" s="85">
        <f>SUMIFS('BAZA DANYCH'!$AA:$AA,'BAZA DANYCH'!$T:$T,AF$406,'BAZA DANYCH'!$K:$K,$C471,'BAZA DANYCH'!$A:$A,$A471,'BAZA DANYCH'!$F:$F,STATYSTYKI!$B471)</f>
        <v>0</v>
      </c>
      <c r="AG471" s="85">
        <f>SUMIFS('BAZA DANYCH'!$AA:$AA,'BAZA DANYCH'!$T:$T,AG$406,'BAZA DANYCH'!$K:$K,$C471,'BAZA DANYCH'!$A:$A,$A471,'BAZA DANYCH'!$F:$F,STATYSTYKI!$B471)</f>
        <v>0</v>
      </c>
      <c r="AH471" s="85">
        <f>SUMIFS('BAZA DANYCH'!$AA:$AA,'BAZA DANYCH'!$T:$T,AH$406,'BAZA DANYCH'!$K:$K,$C471,'BAZA DANYCH'!$A:$A,$A471,'BAZA DANYCH'!$F:$F,STATYSTYKI!$B471)</f>
        <v>0</v>
      </c>
      <c r="AI471" s="85">
        <f>SUMIFS('BAZA DANYCH'!$AA:$AA,'BAZA DANYCH'!$T:$T,AI$406,'BAZA DANYCH'!$K:$K,$C471,'BAZA DANYCH'!$A:$A,$A471,'BAZA DANYCH'!$F:$F,STATYSTYKI!$B471)</f>
        <v>0</v>
      </c>
      <c r="AJ471" s="85">
        <f>SUMIFS('BAZA DANYCH'!$AA:$AA,'BAZA DANYCH'!$T:$T,AJ$406,'BAZA DANYCH'!$K:$K,$C471,'BAZA DANYCH'!$A:$A,$A471,'BAZA DANYCH'!$F:$F,STATYSTYKI!$B471)</f>
        <v>0</v>
      </c>
    </row>
    <row r="472" spans="1:36" x14ac:dyDescent="0.2">
      <c r="A472" s="87" t="str">
        <f t="shared" ref="A472:C472" si="99">A265</f>
        <v>Strzelin</v>
      </c>
      <c r="B472" s="87" t="str">
        <f t="shared" si="99"/>
        <v>rk_11_DK39</v>
      </c>
      <c r="C472" s="87" t="str">
        <f t="shared" si="99"/>
        <v>Bus Travers</v>
      </c>
      <c r="D472" s="129">
        <f t="shared" ref="D472:D503" si="100">SUM(E472:T472,U472:AJ472,)</f>
        <v>34</v>
      </c>
      <c r="E472" s="85">
        <f>SUMIFS('BAZA DANYCH'!$AA:$AA,'BAZA DANYCH'!$T:$T,E$406,'BAZA DANYCH'!$K:$K,$C472,'BAZA DANYCH'!$A:$A,$A472,'BAZA DANYCH'!$F:$F,STATYSTYKI!$B472)</f>
        <v>0</v>
      </c>
      <c r="F472" s="85">
        <f>SUMIFS('BAZA DANYCH'!$AA:$AA,'BAZA DANYCH'!$T:$T,F$406,'BAZA DANYCH'!$K:$K,$C472,'BAZA DANYCH'!$A:$A,$A472,'BAZA DANYCH'!$F:$F,STATYSTYKI!$B472)</f>
        <v>0</v>
      </c>
      <c r="G472" s="85">
        <f>SUMIFS('BAZA DANYCH'!$AA:$AA,'BAZA DANYCH'!$T:$T,G$406,'BAZA DANYCH'!$K:$K,$C472,'BAZA DANYCH'!$A:$A,$A472,'BAZA DANYCH'!$F:$F,STATYSTYKI!$B472)</f>
        <v>0</v>
      </c>
      <c r="H472" s="85">
        <f>SUMIFS('BAZA DANYCH'!$AA:$AA,'BAZA DANYCH'!$T:$T,H$406,'BAZA DANYCH'!$K:$K,$C472,'BAZA DANYCH'!$A:$A,$A472,'BAZA DANYCH'!$F:$F,STATYSTYKI!$B472)</f>
        <v>0</v>
      </c>
      <c r="I472" s="85">
        <f>SUMIFS('BAZA DANYCH'!$AA:$AA,'BAZA DANYCH'!$T:$T,I$406,'BAZA DANYCH'!$K:$K,$C472,'BAZA DANYCH'!$A:$A,$A472,'BAZA DANYCH'!$F:$F,STATYSTYKI!$B472)</f>
        <v>6</v>
      </c>
      <c r="J472" s="85">
        <f>SUMIFS('BAZA DANYCH'!$AA:$AA,'BAZA DANYCH'!$T:$T,J$406,'BAZA DANYCH'!$K:$K,$C472,'BAZA DANYCH'!$A:$A,$A472,'BAZA DANYCH'!$F:$F,STATYSTYKI!$B472)</f>
        <v>0</v>
      </c>
      <c r="K472" s="85">
        <f>SUMIFS('BAZA DANYCH'!$AA:$AA,'BAZA DANYCH'!$T:$T,K$406,'BAZA DANYCH'!$K:$K,$C472,'BAZA DANYCH'!$A:$A,$A472,'BAZA DANYCH'!$F:$F,STATYSTYKI!$B472)</f>
        <v>0</v>
      </c>
      <c r="L472" s="85">
        <f>SUMIFS('BAZA DANYCH'!$AA:$AA,'BAZA DANYCH'!$T:$T,L$406,'BAZA DANYCH'!$K:$K,$C472,'BAZA DANYCH'!$A:$A,$A472,'BAZA DANYCH'!$F:$F,STATYSTYKI!$B472)</f>
        <v>0</v>
      </c>
      <c r="M472" s="85">
        <f>SUMIFS('BAZA DANYCH'!$AA:$AA,'BAZA DANYCH'!$T:$T,M$406,'BAZA DANYCH'!$K:$K,$C472,'BAZA DANYCH'!$A:$A,$A472,'BAZA DANYCH'!$F:$F,STATYSTYKI!$B472)</f>
        <v>0</v>
      </c>
      <c r="N472" s="85">
        <f>SUMIFS('BAZA DANYCH'!$AA:$AA,'BAZA DANYCH'!$T:$T,N$406,'BAZA DANYCH'!$K:$K,$C472,'BAZA DANYCH'!$A:$A,$A472,'BAZA DANYCH'!$F:$F,STATYSTYKI!$B472)</f>
        <v>0</v>
      </c>
      <c r="O472" s="85">
        <f>SUMIFS('BAZA DANYCH'!$AA:$AA,'BAZA DANYCH'!$T:$T,O$406,'BAZA DANYCH'!$K:$K,$C472,'BAZA DANYCH'!$A:$A,$A472,'BAZA DANYCH'!$F:$F,STATYSTYKI!$B472)</f>
        <v>0</v>
      </c>
      <c r="P472" s="85">
        <f>SUMIFS('BAZA DANYCH'!$AA:$AA,'BAZA DANYCH'!$T:$T,P$406,'BAZA DANYCH'!$K:$K,$C472,'BAZA DANYCH'!$A:$A,$A472,'BAZA DANYCH'!$F:$F,STATYSTYKI!$B472)</f>
        <v>0</v>
      </c>
      <c r="Q472" s="85">
        <f>SUMIFS('BAZA DANYCH'!$AA:$AA,'BAZA DANYCH'!$T:$T,Q$406,'BAZA DANYCH'!$K:$K,$C472,'BAZA DANYCH'!$A:$A,$A472,'BAZA DANYCH'!$F:$F,STATYSTYKI!$B472)</f>
        <v>0</v>
      </c>
      <c r="R472" s="85">
        <f>SUMIFS('BAZA DANYCH'!$AA:$AA,'BAZA DANYCH'!$T:$T,R$406,'BAZA DANYCH'!$K:$K,$C472,'BAZA DANYCH'!$A:$A,$A472,'BAZA DANYCH'!$F:$F,STATYSTYKI!$B472)</f>
        <v>0</v>
      </c>
      <c r="S472" s="85">
        <f>SUMIFS('BAZA DANYCH'!$AA:$AA,'BAZA DANYCH'!$T:$T,S$406,'BAZA DANYCH'!$K:$K,$C472,'BAZA DANYCH'!$A:$A,$A472,'BAZA DANYCH'!$F:$F,STATYSTYKI!$B472)</f>
        <v>0</v>
      </c>
      <c r="T472" s="85">
        <f>SUMIFS('BAZA DANYCH'!$AA:$AA,'BAZA DANYCH'!$T:$T,T$406,'BAZA DANYCH'!$K:$K,$C472,'BAZA DANYCH'!$A:$A,$A472,'BAZA DANYCH'!$F:$F,STATYSTYKI!$B472)</f>
        <v>0</v>
      </c>
      <c r="U472" s="85">
        <f>SUMIFS('BAZA DANYCH'!$AA:$AA,'BAZA DANYCH'!$T:$T,U$406,'BAZA DANYCH'!$K:$K,$C472,'BAZA DANYCH'!$A:$A,$A472,'BAZA DANYCH'!$F:$F,STATYSTYKI!$B472)</f>
        <v>0</v>
      </c>
      <c r="V472" s="85">
        <f>SUMIFS('BAZA DANYCH'!$AA:$AA,'BAZA DANYCH'!$T:$T,V$406,'BAZA DANYCH'!$K:$K,$C472,'BAZA DANYCH'!$A:$A,$A472,'BAZA DANYCH'!$F:$F,STATYSTYKI!$B472)</f>
        <v>0</v>
      </c>
      <c r="W472" s="85">
        <f>SUMIFS('BAZA DANYCH'!$AA:$AA,'BAZA DANYCH'!$T:$T,W$406,'BAZA DANYCH'!$K:$K,$C472,'BAZA DANYCH'!$A:$A,$A472,'BAZA DANYCH'!$F:$F,STATYSTYKI!$B472)</f>
        <v>0</v>
      </c>
      <c r="X472" s="85">
        <f>SUMIFS('BAZA DANYCH'!$AA:$AA,'BAZA DANYCH'!$T:$T,X$406,'BAZA DANYCH'!$K:$K,$C472,'BAZA DANYCH'!$A:$A,$A472,'BAZA DANYCH'!$F:$F,STATYSTYKI!$B472)</f>
        <v>0</v>
      </c>
      <c r="Y472" s="85">
        <f>SUMIFS('BAZA DANYCH'!$AA:$AA,'BAZA DANYCH'!$T:$T,Y$406,'BAZA DANYCH'!$K:$K,$C472,'BAZA DANYCH'!$A:$A,$A472,'BAZA DANYCH'!$F:$F,STATYSTYKI!$B472)</f>
        <v>0</v>
      </c>
      <c r="Z472" s="85">
        <f>SUMIFS('BAZA DANYCH'!$AA:$AA,'BAZA DANYCH'!$T:$T,Z$406,'BAZA DANYCH'!$K:$K,$C472,'BAZA DANYCH'!$A:$A,$A472,'BAZA DANYCH'!$F:$F,STATYSTYKI!$B472)</f>
        <v>28</v>
      </c>
      <c r="AA472" s="85">
        <f>SUMIFS('BAZA DANYCH'!$AA:$AA,'BAZA DANYCH'!$T:$T,AA$406,'BAZA DANYCH'!$K:$K,$C472,'BAZA DANYCH'!$A:$A,$A472,'BAZA DANYCH'!$F:$F,STATYSTYKI!$B472)</f>
        <v>0</v>
      </c>
      <c r="AB472" s="85">
        <f>SUMIFS('BAZA DANYCH'!$AA:$AA,'BAZA DANYCH'!$T:$T,AB$406,'BAZA DANYCH'!$K:$K,$C472,'BAZA DANYCH'!$A:$A,$A472,'BAZA DANYCH'!$F:$F,STATYSTYKI!$B472)</f>
        <v>0</v>
      </c>
      <c r="AC472" s="85">
        <f>SUMIFS('BAZA DANYCH'!$AA:$AA,'BAZA DANYCH'!$T:$T,AC$406,'BAZA DANYCH'!$K:$K,$C472,'BAZA DANYCH'!$A:$A,$A472,'BAZA DANYCH'!$F:$F,STATYSTYKI!$B472)</f>
        <v>0</v>
      </c>
      <c r="AD472" s="85">
        <f>SUMIFS('BAZA DANYCH'!$AA:$AA,'BAZA DANYCH'!$T:$T,AD$406,'BAZA DANYCH'!$K:$K,$C472,'BAZA DANYCH'!$A:$A,$A472,'BAZA DANYCH'!$F:$F,STATYSTYKI!$B472)</f>
        <v>0</v>
      </c>
      <c r="AE472" s="85">
        <f>SUMIFS('BAZA DANYCH'!$AA:$AA,'BAZA DANYCH'!$T:$T,AE$406,'BAZA DANYCH'!$K:$K,$C472,'BAZA DANYCH'!$A:$A,$A472,'BAZA DANYCH'!$F:$F,STATYSTYKI!$B472)</f>
        <v>0</v>
      </c>
      <c r="AF472" s="85">
        <f>SUMIFS('BAZA DANYCH'!$AA:$AA,'BAZA DANYCH'!$T:$T,AF$406,'BAZA DANYCH'!$K:$K,$C472,'BAZA DANYCH'!$A:$A,$A472,'BAZA DANYCH'!$F:$F,STATYSTYKI!$B472)</f>
        <v>0</v>
      </c>
      <c r="AG472" s="85">
        <f>SUMIFS('BAZA DANYCH'!$AA:$AA,'BAZA DANYCH'!$T:$T,AG$406,'BAZA DANYCH'!$K:$K,$C472,'BAZA DANYCH'!$A:$A,$A472,'BAZA DANYCH'!$F:$F,STATYSTYKI!$B472)</f>
        <v>0</v>
      </c>
      <c r="AH472" s="85">
        <f>SUMIFS('BAZA DANYCH'!$AA:$AA,'BAZA DANYCH'!$T:$T,AH$406,'BAZA DANYCH'!$K:$K,$C472,'BAZA DANYCH'!$A:$A,$A472,'BAZA DANYCH'!$F:$F,STATYSTYKI!$B472)</f>
        <v>0</v>
      </c>
      <c r="AI472" s="85">
        <f>SUMIFS('BAZA DANYCH'!$AA:$AA,'BAZA DANYCH'!$T:$T,AI$406,'BAZA DANYCH'!$K:$K,$C472,'BAZA DANYCH'!$A:$A,$A472,'BAZA DANYCH'!$F:$F,STATYSTYKI!$B472)</f>
        <v>0</v>
      </c>
      <c r="AJ472" s="85">
        <f>SUMIFS('BAZA DANYCH'!$AA:$AA,'BAZA DANYCH'!$T:$T,AJ$406,'BAZA DANYCH'!$K:$K,$C472,'BAZA DANYCH'!$A:$A,$A472,'BAZA DANYCH'!$F:$F,STATYSTYKI!$B472)</f>
        <v>0</v>
      </c>
    </row>
    <row r="473" spans="1:36" x14ac:dyDescent="0.2">
      <c r="A473" s="87" t="str">
        <f t="shared" ref="A473:C473" si="101">A266</f>
        <v>Strzelin</v>
      </c>
      <c r="B473" s="87" t="str">
        <f t="shared" si="101"/>
        <v>rk_11_DK39</v>
      </c>
      <c r="C473" s="87" t="str">
        <f t="shared" si="101"/>
        <v>PKS Oława</v>
      </c>
      <c r="D473" s="129">
        <f t="shared" si="100"/>
        <v>112</v>
      </c>
      <c r="E473" s="85">
        <f>SUMIFS('BAZA DANYCH'!$AA:$AA,'BAZA DANYCH'!$T:$T,E$406,'BAZA DANYCH'!$K:$K,$C473,'BAZA DANYCH'!$A:$A,$A473,'BAZA DANYCH'!$F:$F,STATYSTYKI!$B473)</f>
        <v>0</v>
      </c>
      <c r="F473" s="85">
        <f>SUMIFS('BAZA DANYCH'!$AA:$AA,'BAZA DANYCH'!$T:$T,F$406,'BAZA DANYCH'!$K:$K,$C473,'BAZA DANYCH'!$A:$A,$A473,'BAZA DANYCH'!$F:$F,STATYSTYKI!$B473)</f>
        <v>0</v>
      </c>
      <c r="G473" s="85">
        <f>SUMIFS('BAZA DANYCH'!$AA:$AA,'BAZA DANYCH'!$T:$T,G$406,'BAZA DANYCH'!$K:$K,$C473,'BAZA DANYCH'!$A:$A,$A473,'BAZA DANYCH'!$F:$F,STATYSTYKI!$B473)</f>
        <v>0</v>
      </c>
      <c r="H473" s="85">
        <f>SUMIFS('BAZA DANYCH'!$AA:$AA,'BAZA DANYCH'!$T:$T,H$406,'BAZA DANYCH'!$K:$K,$C473,'BAZA DANYCH'!$A:$A,$A473,'BAZA DANYCH'!$F:$F,STATYSTYKI!$B473)</f>
        <v>0</v>
      </c>
      <c r="I473" s="85">
        <f>SUMIFS('BAZA DANYCH'!$AA:$AA,'BAZA DANYCH'!$T:$T,I$406,'BAZA DANYCH'!$K:$K,$C473,'BAZA DANYCH'!$A:$A,$A473,'BAZA DANYCH'!$F:$F,STATYSTYKI!$B473)</f>
        <v>8</v>
      </c>
      <c r="J473" s="85">
        <f>SUMIFS('BAZA DANYCH'!$AA:$AA,'BAZA DANYCH'!$T:$T,J$406,'BAZA DANYCH'!$K:$K,$C473,'BAZA DANYCH'!$A:$A,$A473,'BAZA DANYCH'!$F:$F,STATYSTYKI!$B473)</f>
        <v>0</v>
      </c>
      <c r="K473" s="85">
        <f>SUMIFS('BAZA DANYCH'!$AA:$AA,'BAZA DANYCH'!$T:$T,K$406,'BAZA DANYCH'!$K:$K,$C473,'BAZA DANYCH'!$A:$A,$A473,'BAZA DANYCH'!$F:$F,STATYSTYKI!$B473)</f>
        <v>0</v>
      </c>
      <c r="L473" s="85">
        <f>SUMIFS('BAZA DANYCH'!$AA:$AA,'BAZA DANYCH'!$T:$T,L$406,'BAZA DANYCH'!$K:$K,$C473,'BAZA DANYCH'!$A:$A,$A473,'BAZA DANYCH'!$F:$F,STATYSTYKI!$B473)</f>
        <v>0</v>
      </c>
      <c r="M473" s="85">
        <f>SUMIFS('BAZA DANYCH'!$AA:$AA,'BAZA DANYCH'!$T:$T,M$406,'BAZA DANYCH'!$K:$K,$C473,'BAZA DANYCH'!$A:$A,$A473,'BAZA DANYCH'!$F:$F,STATYSTYKI!$B473)</f>
        <v>0</v>
      </c>
      <c r="N473" s="85">
        <f>SUMIFS('BAZA DANYCH'!$AA:$AA,'BAZA DANYCH'!$T:$T,N$406,'BAZA DANYCH'!$K:$K,$C473,'BAZA DANYCH'!$A:$A,$A473,'BAZA DANYCH'!$F:$F,STATYSTYKI!$B473)</f>
        <v>0</v>
      </c>
      <c r="O473" s="85">
        <f>SUMIFS('BAZA DANYCH'!$AA:$AA,'BAZA DANYCH'!$T:$T,O$406,'BAZA DANYCH'!$K:$K,$C473,'BAZA DANYCH'!$A:$A,$A473,'BAZA DANYCH'!$F:$F,STATYSTYKI!$B473)</f>
        <v>0</v>
      </c>
      <c r="P473" s="85">
        <f>SUMIFS('BAZA DANYCH'!$AA:$AA,'BAZA DANYCH'!$T:$T,P$406,'BAZA DANYCH'!$K:$K,$C473,'BAZA DANYCH'!$A:$A,$A473,'BAZA DANYCH'!$F:$F,STATYSTYKI!$B473)</f>
        <v>0</v>
      </c>
      <c r="Q473" s="85">
        <f>SUMIFS('BAZA DANYCH'!$AA:$AA,'BAZA DANYCH'!$T:$T,Q$406,'BAZA DANYCH'!$K:$K,$C473,'BAZA DANYCH'!$A:$A,$A473,'BAZA DANYCH'!$F:$F,STATYSTYKI!$B473)</f>
        <v>0</v>
      </c>
      <c r="R473" s="85">
        <f>SUMIFS('BAZA DANYCH'!$AA:$AA,'BAZA DANYCH'!$T:$T,R$406,'BAZA DANYCH'!$K:$K,$C473,'BAZA DANYCH'!$A:$A,$A473,'BAZA DANYCH'!$F:$F,STATYSTYKI!$B473)</f>
        <v>0</v>
      </c>
      <c r="S473" s="85">
        <f>SUMIFS('BAZA DANYCH'!$AA:$AA,'BAZA DANYCH'!$T:$T,S$406,'BAZA DANYCH'!$K:$K,$C473,'BAZA DANYCH'!$A:$A,$A473,'BAZA DANYCH'!$F:$F,STATYSTYKI!$B473)</f>
        <v>0</v>
      </c>
      <c r="T473" s="85">
        <f>SUMIFS('BAZA DANYCH'!$AA:$AA,'BAZA DANYCH'!$T:$T,T$406,'BAZA DANYCH'!$K:$K,$C473,'BAZA DANYCH'!$A:$A,$A473,'BAZA DANYCH'!$F:$F,STATYSTYKI!$B473)</f>
        <v>0</v>
      </c>
      <c r="U473" s="85">
        <f>SUMIFS('BAZA DANYCH'!$AA:$AA,'BAZA DANYCH'!$T:$T,U$406,'BAZA DANYCH'!$K:$K,$C473,'BAZA DANYCH'!$A:$A,$A473,'BAZA DANYCH'!$F:$F,STATYSTYKI!$B473)</f>
        <v>0</v>
      </c>
      <c r="V473" s="85">
        <f>SUMIFS('BAZA DANYCH'!$AA:$AA,'BAZA DANYCH'!$T:$T,V$406,'BAZA DANYCH'!$K:$K,$C473,'BAZA DANYCH'!$A:$A,$A473,'BAZA DANYCH'!$F:$F,STATYSTYKI!$B473)</f>
        <v>0</v>
      </c>
      <c r="W473" s="85">
        <f>SUMIFS('BAZA DANYCH'!$AA:$AA,'BAZA DANYCH'!$T:$T,W$406,'BAZA DANYCH'!$K:$K,$C473,'BAZA DANYCH'!$A:$A,$A473,'BAZA DANYCH'!$F:$F,STATYSTYKI!$B473)</f>
        <v>0</v>
      </c>
      <c r="X473" s="85">
        <f>SUMIFS('BAZA DANYCH'!$AA:$AA,'BAZA DANYCH'!$T:$T,X$406,'BAZA DANYCH'!$K:$K,$C473,'BAZA DANYCH'!$A:$A,$A473,'BAZA DANYCH'!$F:$F,STATYSTYKI!$B473)</f>
        <v>0</v>
      </c>
      <c r="Y473" s="85">
        <f>SUMIFS('BAZA DANYCH'!$AA:$AA,'BAZA DANYCH'!$T:$T,Y$406,'BAZA DANYCH'!$K:$K,$C473,'BAZA DANYCH'!$A:$A,$A473,'BAZA DANYCH'!$F:$F,STATYSTYKI!$B473)</f>
        <v>50</v>
      </c>
      <c r="Z473" s="85">
        <f>SUMIFS('BAZA DANYCH'!$AA:$AA,'BAZA DANYCH'!$T:$T,Z$406,'BAZA DANYCH'!$K:$K,$C473,'BAZA DANYCH'!$A:$A,$A473,'BAZA DANYCH'!$F:$F,STATYSTYKI!$B473)</f>
        <v>46</v>
      </c>
      <c r="AA473" s="85">
        <f>SUMIFS('BAZA DANYCH'!$AA:$AA,'BAZA DANYCH'!$T:$T,AA$406,'BAZA DANYCH'!$K:$K,$C473,'BAZA DANYCH'!$A:$A,$A473,'BAZA DANYCH'!$F:$F,STATYSTYKI!$B473)</f>
        <v>8</v>
      </c>
      <c r="AB473" s="85">
        <f>SUMIFS('BAZA DANYCH'!$AA:$AA,'BAZA DANYCH'!$T:$T,AB$406,'BAZA DANYCH'!$K:$K,$C473,'BAZA DANYCH'!$A:$A,$A473,'BAZA DANYCH'!$F:$F,STATYSTYKI!$B473)</f>
        <v>0</v>
      </c>
      <c r="AC473" s="85">
        <f>SUMIFS('BAZA DANYCH'!$AA:$AA,'BAZA DANYCH'!$T:$T,AC$406,'BAZA DANYCH'!$K:$K,$C473,'BAZA DANYCH'!$A:$A,$A473,'BAZA DANYCH'!$F:$F,STATYSTYKI!$B473)</f>
        <v>0</v>
      </c>
      <c r="AD473" s="85">
        <f>SUMIFS('BAZA DANYCH'!$AA:$AA,'BAZA DANYCH'!$T:$T,AD$406,'BAZA DANYCH'!$K:$K,$C473,'BAZA DANYCH'!$A:$A,$A473,'BAZA DANYCH'!$F:$F,STATYSTYKI!$B473)</f>
        <v>0</v>
      </c>
      <c r="AE473" s="85">
        <f>SUMIFS('BAZA DANYCH'!$AA:$AA,'BAZA DANYCH'!$T:$T,AE$406,'BAZA DANYCH'!$K:$K,$C473,'BAZA DANYCH'!$A:$A,$A473,'BAZA DANYCH'!$F:$F,STATYSTYKI!$B473)</f>
        <v>0</v>
      </c>
      <c r="AF473" s="85">
        <f>SUMIFS('BAZA DANYCH'!$AA:$AA,'BAZA DANYCH'!$T:$T,AF$406,'BAZA DANYCH'!$K:$K,$C473,'BAZA DANYCH'!$A:$A,$A473,'BAZA DANYCH'!$F:$F,STATYSTYKI!$B473)</f>
        <v>0</v>
      </c>
      <c r="AG473" s="85">
        <f>SUMIFS('BAZA DANYCH'!$AA:$AA,'BAZA DANYCH'!$T:$T,AG$406,'BAZA DANYCH'!$K:$K,$C473,'BAZA DANYCH'!$A:$A,$A473,'BAZA DANYCH'!$F:$F,STATYSTYKI!$B473)</f>
        <v>0</v>
      </c>
      <c r="AH473" s="85">
        <f>SUMIFS('BAZA DANYCH'!$AA:$AA,'BAZA DANYCH'!$T:$T,AH$406,'BAZA DANYCH'!$K:$K,$C473,'BAZA DANYCH'!$A:$A,$A473,'BAZA DANYCH'!$F:$F,STATYSTYKI!$B473)</f>
        <v>0</v>
      </c>
      <c r="AI473" s="85">
        <f>SUMIFS('BAZA DANYCH'!$AA:$AA,'BAZA DANYCH'!$T:$T,AI$406,'BAZA DANYCH'!$K:$K,$C473,'BAZA DANYCH'!$A:$A,$A473,'BAZA DANYCH'!$F:$F,STATYSTYKI!$B473)</f>
        <v>0</v>
      </c>
      <c r="AJ473" s="85">
        <f>SUMIFS('BAZA DANYCH'!$AA:$AA,'BAZA DANYCH'!$T:$T,AJ$406,'BAZA DANYCH'!$K:$K,$C473,'BAZA DANYCH'!$A:$A,$A473,'BAZA DANYCH'!$F:$F,STATYSTYKI!$B473)</f>
        <v>0</v>
      </c>
    </row>
    <row r="474" spans="1:36" x14ac:dyDescent="0.2">
      <c r="A474" s="87" t="str">
        <f t="shared" ref="A474:C474" si="102">A267</f>
        <v>Strzelin</v>
      </c>
      <c r="B474" s="87" t="str">
        <f t="shared" si="102"/>
        <v>rk_11_DK39</v>
      </c>
      <c r="C474" s="87" t="str">
        <f t="shared" si="102"/>
        <v>Marbus</v>
      </c>
      <c r="D474" s="129">
        <f t="shared" si="100"/>
        <v>102</v>
      </c>
      <c r="E474" s="85">
        <f>SUMIFS('BAZA DANYCH'!$AA:$AA,'BAZA DANYCH'!$T:$T,E$406,'BAZA DANYCH'!$K:$K,$C474,'BAZA DANYCH'!$A:$A,$A474,'BAZA DANYCH'!$F:$F,STATYSTYKI!$B474)</f>
        <v>0</v>
      </c>
      <c r="F474" s="85">
        <f>SUMIFS('BAZA DANYCH'!$AA:$AA,'BAZA DANYCH'!$T:$T,F$406,'BAZA DANYCH'!$K:$K,$C474,'BAZA DANYCH'!$A:$A,$A474,'BAZA DANYCH'!$F:$F,STATYSTYKI!$B474)</f>
        <v>0</v>
      </c>
      <c r="G474" s="85">
        <f>SUMIFS('BAZA DANYCH'!$AA:$AA,'BAZA DANYCH'!$T:$T,G$406,'BAZA DANYCH'!$K:$K,$C474,'BAZA DANYCH'!$A:$A,$A474,'BAZA DANYCH'!$F:$F,STATYSTYKI!$B474)</f>
        <v>0</v>
      </c>
      <c r="H474" s="85">
        <f>SUMIFS('BAZA DANYCH'!$AA:$AA,'BAZA DANYCH'!$T:$T,H$406,'BAZA DANYCH'!$K:$K,$C474,'BAZA DANYCH'!$A:$A,$A474,'BAZA DANYCH'!$F:$F,STATYSTYKI!$B474)</f>
        <v>0</v>
      </c>
      <c r="I474" s="85">
        <f>SUMIFS('BAZA DANYCH'!$AA:$AA,'BAZA DANYCH'!$T:$T,I$406,'BAZA DANYCH'!$K:$K,$C474,'BAZA DANYCH'!$A:$A,$A474,'BAZA DANYCH'!$F:$F,STATYSTYKI!$B474)</f>
        <v>0</v>
      </c>
      <c r="J474" s="85">
        <f>SUMIFS('BAZA DANYCH'!$AA:$AA,'BAZA DANYCH'!$T:$T,J$406,'BAZA DANYCH'!$K:$K,$C474,'BAZA DANYCH'!$A:$A,$A474,'BAZA DANYCH'!$F:$F,STATYSTYKI!$B474)</f>
        <v>0</v>
      </c>
      <c r="K474" s="85">
        <f>SUMIFS('BAZA DANYCH'!$AA:$AA,'BAZA DANYCH'!$T:$T,K$406,'BAZA DANYCH'!$K:$K,$C474,'BAZA DANYCH'!$A:$A,$A474,'BAZA DANYCH'!$F:$F,STATYSTYKI!$B474)</f>
        <v>18</v>
      </c>
      <c r="L474" s="85">
        <f>SUMIFS('BAZA DANYCH'!$AA:$AA,'BAZA DANYCH'!$T:$T,L$406,'BAZA DANYCH'!$K:$K,$C474,'BAZA DANYCH'!$A:$A,$A474,'BAZA DANYCH'!$F:$F,STATYSTYKI!$B474)</f>
        <v>0</v>
      </c>
      <c r="M474" s="85">
        <f>SUMIFS('BAZA DANYCH'!$AA:$AA,'BAZA DANYCH'!$T:$T,M$406,'BAZA DANYCH'!$K:$K,$C474,'BAZA DANYCH'!$A:$A,$A474,'BAZA DANYCH'!$F:$F,STATYSTYKI!$B474)</f>
        <v>0</v>
      </c>
      <c r="N474" s="85">
        <f>SUMIFS('BAZA DANYCH'!$AA:$AA,'BAZA DANYCH'!$T:$T,N$406,'BAZA DANYCH'!$K:$K,$C474,'BAZA DANYCH'!$A:$A,$A474,'BAZA DANYCH'!$F:$F,STATYSTYKI!$B474)</f>
        <v>0</v>
      </c>
      <c r="O474" s="85">
        <f>SUMIFS('BAZA DANYCH'!$AA:$AA,'BAZA DANYCH'!$T:$T,O$406,'BAZA DANYCH'!$K:$K,$C474,'BAZA DANYCH'!$A:$A,$A474,'BAZA DANYCH'!$F:$F,STATYSTYKI!$B474)</f>
        <v>0</v>
      </c>
      <c r="P474" s="85">
        <f>SUMIFS('BAZA DANYCH'!$AA:$AA,'BAZA DANYCH'!$T:$T,P$406,'BAZA DANYCH'!$K:$K,$C474,'BAZA DANYCH'!$A:$A,$A474,'BAZA DANYCH'!$F:$F,STATYSTYKI!$B474)</f>
        <v>0</v>
      </c>
      <c r="Q474" s="85">
        <f>SUMIFS('BAZA DANYCH'!$AA:$AA,'BAZA DANYCH'!$T:$T,Q$406,'BAZA DANYCH'!$K:$K,$C474,'BAZA DANYCH'!$A:$A,$A474,'BAZA DANYCH'!$F:$F,STATYSTYKI!$B474)</f>
        <v>0</v>
      </c>
      <c r="R474" s="85">
        <f>SUMIFS('BAZA DANYCH'!$AA:$AA,'BAZA DANYCH'!$T:$T,R$406,'BAZA DANYCH'!$K:$K,$C474,'BAZA DANYCH'!$A:$A,$A474,'BAZA DANYCH'!$F:$F,STATYSTYKI!$B474)</f>
        <v>18</v>
      </c>
      <c r="S474" s="85">
        <f>SUMIFS('BAZA DANYCH'!$AA:$AA,'BAZA DANYCH'!$T:$T,S$406,'BAZA DANYCH'!$K:$K,$C474,'BAZA DANYCH'!$A:$A,$A474,'BAZA DANYCH'!$F:$F,STATYSTYKI!$B474)</f>
        <v>0</v>
      </c>
      <c r="T474" s="85">
        <f>SUMIFS('BAZA DANYCH'!$AA:$AA,'BAZA DANYCH'!$T:$T,T$406,'BAZA DANYCH'!$K:$K,$C474,'BAZA DANYCH'!$A:$A,$A474,'BAZA DANYCH'!$F:$F,STATYSTYKI!$B474)</f>
        <v>0</v>
      </c>
      <c r="U474" s="85">
        <f>SUMIFS('BAZA DANYCH'!$AA:$AA,'BAZA DANYCH'!$T:$T,U$406,'BAZA DANYCH'!$K:$K,$C474,'BAZA DANYCH'!$A:$A,$A474,'BAZA DANYCH'!$F:$F,STATYSTYKI!$B474)</f>
        <v>0</v>
      </c>
      <c r="V474" s="85">
        <f>SUMIFS('BAZA DANYCH'!$AA:$AA,'BAZA DANYCH'!$T:$T,V$406,'BAZA DANYCH'!$K:$K,$C474,'BAZA DANYCH'!$A:$A,$A474,'BAZA DANYCH'!$F:$F,STATYSTYKI!$B474)</f>
        <v>0</v>
      </c>
      <c r="W474" s="85">
        <f>SUMIFS('BAZA DANYCH'!$AA:$AA,'BAZA DANYCH'!$T:$T,W$406,'BAZA DANYCH'!$K:$K,$C474,'BAZA DANYCH'!$A:$A,$A474,'BAZA DANYCH'!$F:$F,STATYSTYKI!$B474)</f>
        <v>0</v>
      </c>
      <c r="X474" s="85">
        <f>SUMIFS('BAZA DANYCH'!$AA:$AA,'BAZA DANYCH'!$T:$T,X$406,'BAZA DANYCH'!$K:$K,$C474,'BAZA DANYCH'!$A:$A,$A474,'BAZA DANYCH'!$F:$F,STATYSTYKI!$B474)</f>
        <v>18</v>
      </c>
      <c r="Y474" s="85">
        <f>SUMIFS('BAZA DANYCH'!$AA:$AA,'BAZA DANYCH'!$T:$T,Y$406,'BAZA DANYCH'!$K:$K,$C474,'BAZA DANYCH'!$A:$A,$A474,'BAZA DANYCH'!$F:$F,STATYSTYKI!$B474)</f>
        <v>0</v>
      </c>
      <c r="Z474" s="85">
        <f>SUMIFS('BAZA DANYCH'!$AA:$AA,'BAZA DANYCH'!$T:$T,Z$406,'BAZA DANYCH'!$K:$K,$C474,'BAZA DANYCH'!$A:$A,$A474,'BAZA DANYCH'!$F:$F,STATYSTYKI!$B474)</f>
        <v>18</v>
      </c>
      <c r="AA474" s="85">
        <f>SUMIFS('BAZA DANYCH'!$AA:$AA,'BAZA DANYCH'!$T:$T,AA$406,'BAZA DANYCH'!$K:$K,$C474,'BAZA DANYCH'!$A:$A,$A474,'BAZA DANYCH'!$F:$F,STATYSTYKI!$B474)</f>
        <v>0</v>
      </c>
      <c r="AB474" s="85">
        <f>SUMIFS('BAZA DANYCH'!$AA:$AA,'BAZA DANYCH'!$T:$T,AB$406,'BAZA DANYCH'!$K:$K,$C474,'BAZA DANYCH'!$A:$A,$A474,'BAZA DANYCH'!$F:$F,STATYSTYKI!$B474)</f>
        <v>0</v>
      </c>
      <c r="AC474" s="85">
        <f>SUMIFS('BAZA DANYCH'!$AA:$AA,'BAZA DANYCH'!$T:$T,AC$406,'BAZA DANYCH'!$K:$K,$C474,'BAZA DANYCH'!$A:$A,$A474,'BAZA DANYCH'!$F:$F,STATYSTYKI!$B474)</f>
        <v>10</v>
      </c>
      <c r="AD474" s="85">
        <f>SUMIFS('BAZA DANYCH'!$AA:$AA,'BAZA DANYCH'!$T:$T,AD$406,'BAZA DANYCH'!$K:$K,$C474,'BAZA DANYCH'!$A:$A,$A474,'BAZA DANYCH'!$F:$F,STATYSTYKI!$B474)</f>
        <v>0</v>
      </c>
      <c r="AE474" s="85">
        <f>SUMIFS('BAZA DANYCH'!$AA:$AA,'BAZA DANYCH'!$T:$T,AE$406,'BAZA DANYCH'!$K:$K,$C474,'BAZA DANYCH'!$A:$A,$A474,'BAZA DANYCH'!$F:$F,STATYSTYKI!$B474)</f>
        <v>2</v>
      </c>
      <c r="AF474" s="85">
        <f>SUMIFS('BAZA DANYCH'!$AA:$AA,'BAZA DANYCH'!$T:$T,AF$406,'BAZA DANYCH'!$K:$K,$C474,'BAZA DANYCH'!$A:$A,$A474,'BAZA DANYCH'!$F:$F,STATYSTYKI!$B474)</f>
        <v>0</v>
      </c>
      <c r="AG474" s="85">
        <f>SUMIFS('BAZA DANYCH'!$AA:$AA,'BAZA DANYCH'!$T:$T,AG$406,'BAZA DANYCH'!$K:$K,$C474,'BAZA DANYCH'!$A:$A,$A474,'BAZA DANYCH'!$F:$F,STATYSTYKI!$B474)</f>
        <v>18</v>
      </c>
      <c r="AH474" s="85">
        <f>SUMIFS('BAZA DANYCH'!$AA:$AA,'BAZA DANYCH'!$T:$T,AH$406,'BAZA DANYCH'!$K:$K,$C474,'BAZA DANYCH'!$A:$A,$A474,'BAZA DANYCH'!$F:$F,STATYSTYKI!$B474)</f>
        <v>0</v>
      </c>
      <c r="AI474" s="85">
        <f>SUMIFS('BAZA DANYCH'!$AA:$AA,'BAZA DANYCH'!$T:$T,AI$406,'BAZA DANYCH'!$K:$K,$C474,'BAZA DANYCH'!$A:$A,$A474,'BAZA DANYCH'!$F:$F,STATYSTYKI!$B474)</f>
        <v>0</v>
      </c>
      <c r="AJ474" s="85">
        <f>SUMIFS('BAZA DANYCH'!$AA:$AA,'BAZA DANYCH'!$T:$T,AJ$406,'BAZA DANYCH'!$K:$K,$C474,'BAZA DANYCH'!$A:$A,$A474,'BAZA DANYCH'!$F:$F,STATYSTYKI!$B474)</f>
        <v>0</v>
      </c>
    </row>
    <row r="475" spans="1:36" x14ac:dyDescent="0.2">
      <c r="A475" s="87" t="str">
        <f t="shared" ref="A475:C475" si="103">A268</f>
        <v>Strzelin</v>
      </c>
      <c r="B475" s="87" t="str">
        <f t="shared" si="103"/>
        <v>rk_11_DK39</v>
      </c>
      <c r="C475" s="87" t="str">
        <f t="shared" si="103"/>
        <v xml:space="preserve"> Szkolny</v>
      </c>
      <c r="D475" s="129">
        <f t="shared" si="100"/>
        <v>56</v>
      </c>
      <c r="E475" s="85">
        <f>SUMIFS('BAZA DANYCH'!$AA:$AA,'BAZA DANYCH'!$T:$T,E$406,'BAZA DANYCH'!$K:$K,$C475,'BAZA DANYCH'!$A:$A,$A475,'BAZA DANYCH'!$F:$F,STATYSTYKI!$B475)</f>
        <v>18</v>
      </c>
      <c r="F475" s="85">
        <f>SUMIFS('BAZA DANYCH'!$AA:$AA,'BAZA DANYCH'!$T:$T,F$406,'BAZA DANYCH'!$K:$K,$C475,'BAZA DANYCH'!$A:$A,$A475,'BAZA DANYCH'!$F:$F,STATYSTYKI!$B475)</f>
        <v>0</v>
      </c>
      <c r="G475" s="85">
        <f>SUMIFS('BAZA DANYCH'!$AA:$AA,'BAZA DANYCH'!$T:$T,G$406,'BAZA DANYCH'!$K:$K,$C475,'BAZA DANYCH'!$A:$A,$A475,'BAZA DANYCH'!$F:$F,STATYSTYKI!$B475)</f>
        <v>0</v>
      </c>
      <c r="H475" s="85">
        <f>SUMIFS('BAZA DANYCH'!$AA:$AA,'BAZA DANYCH'!$T:$T,H$406,'BAZA DANYCH'!$K:$K,$C475,'BAZA DANYCH'!$A:$A,$A475,'BAZA DANYCH'!$F:$F,STATYSTYKI!$B475)</f>
        <v>0</v>
      </c>
      <c r="I475" s="85">
        <f>SUMIFS('BAZA DANYCH'!$AA:$AA,'BAZA DANYCH'!$T:$T,I$406,'BAZA DANYCH'!$K:$K,$C475,'BAZA DANYCH'!$A:$A,$A475,'BAZA DANYCH'!$F:$F,STATYSTYKI!$B475)</f>
        <v>0</v>
      </c>
      <c r="J475" s="85">
        <f>SUMIFS('BAZA DANYCH'!$AA:$AA,'BAZA DANYCH'!$T:$T,J$406,'BAZA DANYCH'!$K:$K,$C475,'BAZA DANYCH'!$A:$A,$A475,'BAZA DANYCH'!$F:$F,STATYSTYKI!$B475)</f>
        <v>0</v>
      </c>
      <c r="K475" s="85">
        <f>SUMIFS('BAZA DANYCH'!$AA:$AA,'BAZA DANYCH'!$T:$T,K$406,'BAZA DANYCH'!$K:$K,$C475,'BAZA DANYCH'!$A:$A,$A475,'BAZA DANYCH'!$F:$F,STATYSTYKI!$B475)</f>
        <v>0</v>
      </c>
      <c r="L475" s="85">
        <f>SUMIFS('BAZA DANYCH'!$AA:$AA,'BAZA DANYCH'!$T:$T,L$406,'BAZA DANYCH'!$K:$K,$C475,'BAZA DANYCH'!$A:$A,$A475,'BAZA DANYCH'!$F:$F,STATYSTYKI!$B475)</f>
        <v>0</v>
      </c>
      <c r="M475" s="85">
        <f>SUMIFS('BAZA DANYCH'!$AA:$AA,'BAZA DANYCH'!$T:$T,M$406,'BAZA DANYCH'!$K:$K,$C475,'BAZA DANYCH'!$A:$A,$A475,'BAZA DANYCH'!$F:$F,STATYSTYKI!$B475)</f>
        <v>10</v>
      </c>
      <c r="N475" s="85">
        <f>SUMIFS('BAZA DANYCH'!$AA:$AA,'BAZA DANYCH'!$T:$T,N$406,'BAZA DANYCH'!$K:$K,$C475,'BAZA DANYCH'!$A:$A,$A475,'BAZA DANYCH'!$F:$F,STATYSTYKI!$B475)</f>
        <v>28</v>
      </c>
      <c r="O475" s="85">
        <f>SUMIFS('BAZA DANYCH'!$AA:$AA,'BAZA DANYCH'!$T:$T,O$406,'BAZA DANYCH'!$K:$K,$C475,'BAZA DANYCH'!$A:$A,$A475,'BAZA DANYCH'!$F:$F,STATYSTYKI!$B475)</f>
        <v>0</v>
      </c>
      <c r="P475" s="85">
        <f>SUMIFS('BAZA DANYCH'!$AA:$AA,'BAZA DANYCH'!$T:$T,P$406,'BAZA DANYCH'!$K:$K,$C475,'BAZA DANYCH'!$A:$A,$A475,'BAZA DANYCH'!$F:$F,STATYSTYKI!$B475)</f>
        <v>0</v>
      </c>
      <c r="Q475" s="85">
        <f>SUMIFS('BAZA DANYCH'!$AA:$AA,'BAZA DANYCH'!$T:$T,Q$406,'BAZA DANYCH'!$K:$K,$C475,'BAZA DANYCH'!$A:$A,$A475,'BAZA DANYCH'!$F:$F,STATYSTYKI!$B475)</f>
        <v>0</v>
      </c>
      <c r="R475" s="85">
        <f>SUMIFS('BAZA DANYCH'!$AA:$AA,'BAZA DANYCH'!$T:$T,R$406,'BAZA DANYCH'!$K:$K,$C475,'BAZA DANYCH'!$A:$A,$A475,'BAZA DANYCH'!$F:$F,STATYSTYKI!$B475)</f>
        <v>0</v>
      </c>
      <c r="S475" s="85">
        <f>SUMIFS('BAZA DANYCH'!$AA:$AA,'BAZA DANYCH'!$T:$T,S$406,'BAZA DANYCH'!$K:$K,$C475,'BAZA DANYCH'!$A:$A,$A475,'BAZA DANYCH'!$F:$F,STATYSTYKI!$B475)</f>
        <v>0</v>
      </c>
      <c r="T475" s="85">
        <f>SUMIFS('BAZA DANYCH'!$AA:$AA,'BAZA DANYCH'!$T:$T,T$406,'BAZA DANYCH'!$K:$K,$C475,'BAZA DANYCH'!$A:$A,$A475,'BAZA DANYCH'!$F:$F,STATYSTYKI!$B475)</f>
        <v>0</v>
      </c>
      <c r="U475" s="85">
        <f>SUMIFS('BAZA DANYCH'!$AA:$AA,'BAZA DANYCH'!$T:$T,U$406,'BAZA DANYCH'!$K:$K,$C475,'BAZA DANYCH'!$A:$A,$A475,'BAZA DANYCH'!$F:$F,STATYSTYKI!$B475)</f>
        <v>0</v>
      </c>
      <c r="V475" s="85">
        <f>SUMIFS('BAZA DANYCH'!$AA:$AA,'BAZA DANYCH'!$T:$T,V$406,'BAZA DANYCH'!$K:$K,$C475,'BAZA DANYCH'!$A:$A,$A475,'BAZA DANYCH'!$F:$F,STATYSTYKI!$B475)</f>
        <v>0</v>
      </c>
      <c r="W475" s="85">
        <f>SUMIFS('BAZA DANYCH'!$AA:$AA,'BAZA DANYCH'!$T:$T,W$406,'BAZA DANYCH'!$K:$K,$C475,'BAZA DANYCH'!$A:$A,$A475,'BAZA DANYCH'!$F:$F,STATYSTYKI!$B475)</f>
        <v>0</v>
      </c>
      <c r="X475" s="85">
        <f>SUMIFS('BAZA DANYCH'!$AA:$AA,'BAZA DANYCH'!$T:$T,X$406,'BAZA DANYCH'!$K:$K,$C475,'BAZA DANYCH'!$A:$A,$A475,'BAZA DANYCH'!$F:$F,STATYSTYKI!$B475)</f>
        <v>0</v>
      </c>
      <c r="Y475" s="85">
        <f>SUMIFS('BAZA DANYCH'!$AA:$AA,'BAZA DANYCH'!$T:$T,Y$406,'BAZA DANYCH'!$K:$K,$C475,'BAZA DANYCH'!$A:$A,$A475,'BAZA DANYCH'!$F:$F,STATYSTYKI!$B475)</f>
        <v>0</v>
      </c>
      <c r="Z475" s="85">
        <f>SUMIFS('BAZA DANYCH'!$AA:$AA,'BAZA DANYCH'!$T:$T,Z$406,'BAZA DANYCH'!$K:$K,$C475,'BAZA DANYCH'!$A:$A,$A475,'BAZA DANYCH'!$F:$F,STATYSTYKI!$B475)</f>
        <v>0</v>
      </c>
      <c r="AA475" s="85">
        <f>SUMIFS('BAZA DANYCH'!$AA:$AA,'BAZA DANYCH'!$T:$T,AA$406,'BAZA DANYCH'!$K:$K,$C475,'BAZA DANYCH'!$A:$A,$A475,'BAZA DANYCH'!$F:$F,STATYSTYKI!$B475)</f>
        <v>0</v>
      </c>
      <c r="AB475" s="85">
        <f>SUMIFS('BAZA DANYCH'!$AA:$AA,'BAZA DANYCH'!$T:$T,AB$406,'BAZA DANYCH'!$K:$K,$C475,'BAZA DANYCH'!$A:$A,$A475,'BAZA DANYCH'!$F:$F,STATYSTYKI!$B475)</f>
        <v>0</v>
      </c>
      <c r="AC475" s="85">
        <f>SUMIFS('BAZA DANYCH'!$AA:$AA,'BAZA DANYCH'!$T:$T,AC$406,'BAZA DANYCH'!$K:$K,$C475,'BAZA DANYCH'!$A:$A,$A475,'BAZA DANYCH'!$F:$F,STATYSTYKI!$B475)</f>
        <v>0</v>
      </c>
      <c r="AD475" s="85">
        <f>SUMIFS('BAZA DANYCH'!$AA:$AA,'BAZA DANYCH'!$T:$T,AD$406,'BAZA DANYCH'!$K:$K,$C475,'BAZA DANYCH'!$A:$A,$A475,'BAZA DANYCH'!$F:$F,STATYSTYKI!$B475)</f>
        <v>0</v>
      </c>
      <c r="AE475" s="85">
        <f>SUMIFS('BAZA DANYCH'!$AA:$AA,'BAZA DANYCH'!$T:$T,AE$406,'BAZA DANYCH'!$K:$K,$C475,'BAZA DANYCH'!$A:$A,$A475,'BAZA DANYCH'!$F:$F,STATYSTYKI!$B475)</f>
        <v>0</v>
      </c>
      <c r="AF475" s="85">
        <f>SUMIFS('BAZA DANYCH'!$AA:$AA,'BAZA DANYCH'!$T:$T,AF$406,'BAZA DANYCH'!$K:$K,$C475,'BAZA DANYCH'!$A:$A,$A475,'BAZA DANYCH'!$F:$F,STATYSTYKI!$B475)</f>
        <v>0</v>
      </c>
      <c r="AG475" s="85">
        <f>SUMIFS('BAZA DANYCH'!$AA:$AA,'BAZA DANYCH'!$T:$T,AG$406,'BAZA DANYCH'!$K:$K,$C475,'BAZA DANYCH'!$A:$A,$A475,'BAZA DANYCH'!$F:$F,STATYSTYKI!$B475)</f>
        <v>0</v>
      </c>
      <c r="AH475" s="85">
        <f>SUMIFS('BAZA DANYCH'!$AA:$AA,'BAZA DANYCH'!$T:$T,AH$406,'BAZA DANYCH'!$K:$K,$C475,'BAZA DANYCH'!$A:$A,$A475,'BAZA DANYCH'!$F:$F,STATYSTYKI!$B475)</f>
        <v>0</v>
      </c>
      <c r="AI475" s="85">
        <f>SUMIFS('BAZA DANYCH'!$AA:$AA,'BAZA DANYCH'!$T:$T,AI$406,'BAZA DANYCH'!$K:$K,$C475,'BAZA DANYCH'!$A:$A,$A475,'BAZA DANYCH'!$F:$F,STATYSTYKI!$B475)</f>
        <v>0</v>
      </c>
      <c r="AJ475" s="85">
        <f>SUMIFS('BAZA DANYCH'!$AA:$AA,'BAZA DANYCH'!$T:$T,AJ$406,'BAZA DANYCH'!$K:$K,$C475,'BAZA DANYCH'!$A:$A,$A475,'BAZA DANYCH'!$F:$F,STATYSTYKI!$B475)</f>
        <v>0</v>
      </c>
    </row>
    <row r="476" spans="1:36" x14ac:dyDescent="0.2">
      <c r="A476" s="87" t="str">
        <f t="shared" ref="A476:C476" si="104">A269</f>
        <v>Strzelin</v>
      </c>
      <c r="B476" s="87" t="str">
        <f t="shared" si="104"/>
        <v>rk_11_DK39</v>
      </c>
      <c r="C476" s="87" t="str">
        <f t="shared" si="104"/>
        <v>RANDOR</v>
      </c>
      <c r="D476" s="129">
        <f t="shared" si="100"/>
        <v>10</v>
      </c>
      <c r="E476" s="85">
        <f>SUMIFS('BAZA DANYCH'!$AA:$AA,'BAZA DANYCH'!$T:$T,E$406,'BAZA DANYCH'!$K:$K,$C476,'BAZA DANYCH'!$A:$A,$A476,'BAZA DANYCH'!$F:$F,STATYSTYKI!$B476)</f>
        <v>0</v>
      </c>
      <c r="F476" s="85">
        <f>SUMIFS('BAZA DANYCH'!$AA:$AA,'BAZA DANYCH'!$T:$T,F$406,'BAZA DANYCH'!$K:$K,$C476,'BAZA DANYCH'!$A:$A,$A476,'BAZA DANYCH'!$F:$F,STATYSTYKI!$B476)</f>
        <v>0</v>
      </c>
      <c r="G476" s="85">
        <f>SUMIFS('BAZA DANYCH'!$AA:$AA,'BAZA DANYCH'!$T:$T,G$406,'BAZA DANYCH'!$K:$K,$C476,'BAZA DANYCH'!$A:$A,$A476,'BAZA DANYCH'!$F:$F,STATYSTYKI!$B476)</f>
        <v>0</v>
      </c>
      <c r="H476" s="85">
        <f>SUMIFS('BAZA DANYCH'!$AA:$AA,'BAZA DANYCH'!$T:$T,H$406,'BAZA DANYCH'!$K:$K,$C476,'BAZA DANYCH'!$A:$A,$A476,'BAZA DANYCH'!$F:$F,STATYSTYKI!$B476)</f>
        <v>0</v>
      </c>
      <c r="I476" s="85">
        <f>SUMIFS('BAZA DANYCH'!$AA:$AA,'BAZA DANYCH'!$T:$T,I$406,'BAZA DANYCH'!$K:$K,$C476,'BAZA DANYCH'!$A:$A,$A476,'BAZA DANYCH'!$F:$F,STATYSTYKI!$B476)</f>
        <v>0</v>
      </c>
      <c r="J476" s="85">
        <f>SUMIFS('BAZA DANYCH'!$AA:$AA,'BAZA DANYCH'!$T:$T,J$406,'BAZA DANYCH'!$K:$K,$C476,'BAZA DANYCH'!$A:$A,$A476,'BAZA DANYCH'!$F:$F,STATYSTYKI!$B476)</f>
        <v>0</v>
      </c>
      <c r="K476" s="85">
        <f>SUMIFS('BAZA DANYCH'!$AA:$AA,'BAZA DANYCH'!$T:$T,K$406,'BAZA DANYCH'!$K:$K,$C476,'BAZA DANYCH'!$A:$A,$A476,'BAZA DANYCH'!$F:$F,STATYSTYKI!$B476)</f>
        <v>0</v>
      </c>
      <c r="L476" s="85">
        <f>SUMIFS('BAZA DANYCH'!$AA:$AA,'BAZA DANYCH'!$T:$T,L$406,'BAZA DANYCH'!$K:$K,$C476,'BAZA DANYCH'!$A:$A,$A476,'BAZA DANYCH'!$F:$F,STATYSTYKI!$B476)</f>
        <v>0</v>
      </c>
      <c r="M476" s="85">
        <f>SUMIFS('BAZA DANYCH'!$AA:$AA,'BAZA DANYCH'!$T:$T,M$406,'BAZA DANYCH'!$K:$K,$C476,'BAZA DANYCH'!$A:$A,$A476,'BAZA DANYCH'!$F:$F,STATYSTYKI!$B476)</f>
        <v>0</v>
      </c>
      <c r="N476" s="85">
        <f>SUMIFS('BAZA DANYCH'!$AA:$AA,'BAZA DANYCH'!$T:$T,N$406,'BAZA DANYCH'!$K:$K,$C476,'BAZA DANYCH'!$A:$A,$A476,'BAZA DANYCH'!$F:$F,STATYSTYKI!$B476)</f>
        <v>0</v>
      </c>
      <c r="O476" s="85">
        <f>SUMIFS('BAZA DANYCH'!$AA:$AA,'BAZA DANYCH'!$T:$T,O$406,'BAZA DANYCH'!$K:$K,$C476,'BAZA DANYCH'!$A:$A,$A476,'BAZA DANYCH'!$F:$F,STATYSTYKI!$B476)</f>
        <v>0</v>
      </c>
      <c r="P476" s="85">
        <f>SUMIFS('BAZA DANYCH'!$AA:$AA,'BAZA DANYCH'!$T:$T,P$406,'BAZA DANYCH'!$K:$K,$C476,'BAZA DANYCH'!$A:$A,$A476,'BAZA DANYCH'!$F:$F,STATYSTYKI!$B476)</f>
        <v>0</v>
      </c>
      <c r="Q476" s="85">
        <f>SUMIFS('BAZA DANYCH'!$AA:$AA,'BAZA DANYCH'!$T:$T,Q$406,'BAZA DANYCH'!$K:$K,$C476,'BAZA DANYCH'!$A:$A,$A476,'BAZA DANYCH'!$F:$F,STATYSTYKI!$B476)</f>
        <v>0</v>
      </c>
      <c r="R476" s="85">
        <f>SUMIFS('BAZA DANYCH'!$AA:$AA,'BAZA DANYCH'!$T:$T,R$406,'BAZA DANYCH'!$K:$K,$C476,'BAZA DANYCH'!$A:$A,$A476,'BAZA DANYCH'!$F:$F,STATYSTYKI!$B476)</f>
        <v>0</v>
      </c>
      <c r="S476" s="85">
        <f>SUMIFS('BAZA DANYCH'!$AA:$AA,'BAZA DANYCH'!$T:$T,S$406,'BAZA DANYCH'!$K:$K,$C476,'BAZA DANYCH'!$A:$A,$A476,'BAZA DANYCH'!$F:$F,STATYSTYKI!$B476)</f>
        <v>0</v>
      </c>
      <c r="T476" s="85">
        <f>SUMIFS('BAZA DANYCH'!$AA:$AA,'BAZA DANYCH'!$T:$T,T$406,'BAZA DANYCH'!$K:$K,$C476,'BAZA DANYCH'!$A:$A,$A476,'BAZA DANYCH'!$F:$F,STATYSTYKI!$B476)</f>
        <v>0</v>
      </c>
      <c r="U476" s="85">
        <f>SUMIFS('BAZA DANYCH'!$AA:$AA,'BAZA DANYCH'!$T:$T,U$406,'BAZA DANYCH'!$K:$K,$C476,'BAZA DANYCH'!$A:$A,$A476,'BAZA DANYCH'!$F:$F,STATYSTYKI!$B476)</f>
        <v>0</v>
      </c>
      <c r="V476" s="85">
        <f>SUMIFS('BAZA DANYCH'!$AA:$AA,'BAZA DANYCH'!$T:$T,V$406,'BAZA DANYCH'!$K:$K,$C476,'BAZA DANYCH'!$A:$A,$A476,'BAZA DANYCH'!$F:$F,STATYSTYKI!$B476)</f>
        <v>0</v>
      </c>
      <c r="W476" s="85">
        <f>SUMIFS('BAZA DANYCH'!$AA:$AA,'BAZA DANYCH'!$T:$T,W$406,'BAZA DANYCH'!$K:$K,$C476,'BAZA DANYCH'!$A:$A,$A476,'BAZA DANYCH'!$F:$F,STATYSTYKI!$B476)</f>
        <v>0</v>
      </c>
      <c r="X476" s="85">
        <f>SUMIFS('BAZA DANYCH'!$AA:$AA,'BAZA DANYCH'!$T:$T,X$406,'BAZA DANYCH'!$K:$K,$C476,'BAZA DANYCH'!$A:$A,$A476,'BAZA DANYCH'!$F:$F,STATYSTYKI!$B476)</f>
        <v>10</v>
      </c>
      <c r="Y476" s="85">
        <f>SUMIFS('BAZA DANYCH'!$AA:$AA,'BAZA DANYCH'!$T:$T,Y$406,'BAZA DANYCH'!$K:$K,$C476,'BAZA DANYCH'!$A:$A,$A476,'BAZA DANYCH'!$F:$F,STATYSTYKI!$B476)</f>
        <v>0</v>
      </c>
      <c r="Z476" s="85">
        <f>SUMIFS('BAZA DANYCH'!$AA:$AA,'BAZA DANYCH'!$T:$T,Z$406,'BAZA DANYCH'!$K:$K,$C476,'BAZA DANYCH'!$A:$A,$A476,'BAZA DANYCH'!$F:$F,STATYSTYKI!$B476)</f>
        <v>0</v>
      </c>
      <c r="AA476" s="85">
        <f>SUMIFS('BAZA DANYCH'!$AA:$AA,'BAZA DANYCH'!$T:$T,AA$406,'BAZA DANYCH'!$K:$K,$C476,'BAZA DANYCH'!$A:$A,$A476,'BAZA DANYCH'!$F:$F,STATYSTYKI!$B476)</f>
        <v>0</v>
      </c>
      <c r="AB476" s="85">
        <f>SUMIFS('BAZA DANYCH'!$AA:$AA,'BAZA DANYCH'!$T:$T,AB$406,'BAZA DANYCH'!$K:$K,$C476,'BAZA DANYCH'!$A:$A,$A476,'BAZA DANYCH'!$F:$F,STATYSTYKI!$B476)</f>
        <v>0</v>
      </c>
      <c r="AC476" s="85">
        <f>SUMIFS('BAZA DANYCH'!$AA:$AA,'BAZA DANYCH'!$T:$T,AC$406,'BAZA DANYCH'!$K:$K,$C476,'BAZA DANYCH'!$A:$A,$A476,'BAZA DANYCH'!$F:$F,STATYSTYKI!$B476)</f>
        <v>0</v>
      </c>
      <c r="AD476" s="85">
        <f>SUMIFS('BAZA DANYCH'!$AA:$AA,'BAZA DANYCH'!$T:$T,AD$406,'BAZA DANYCH'!$K:$K,$C476,'BAZA DANYCH'!$A:$A,$A476,'BAZA DANYCH'!$F:$F,STATYSTYKI!$B476)</f>
        <v>0</v>
      </c>
      <c r="AE476" s="85">
        <f>SUMIFS('BAZA DANYCH'!$AA:$AA,'BAZA DANYCH'!$T:$T,AE$406,'BAZA DANYCH'!$K:$K,$C476,'BAZA DANYCH'!$A:$A,$A476,'BAZA DANYCH'!$F:$F,STATYSTYKI!$B476)</f>
        <v>0</v>
      </c>
      <c r="AF476" s="85">
        <f>SUMIFS('BAZA DANYCH'!$AA:$AA,'BAZA DANYCH'!$T:$T,AF$406,'BAZA DANYCH'!$K:$K,$C476,'BAZA DANYCH'!$A:$A,$A476,'BAZA DANYCH'!$F:$F,STATYSTYKI!$B476)</f>
        <v>0</v>
      </c>
      <c r="AG476" s="85">
        <f>SUMIFS('BAZA DANYCH'!$AA:$AA,'BAZA DANYCH'!$T:$T,AG$406,'BAZA DANYCH'!$K:$K,$C476,'BAZA DANYCH'!$A:$A,$A476,'BAZA DANYCH'!$F:$F,STATYSTYKI!$B476)</f>
        <v>0</v>
      </c>
      <c r="AH476" s="85">
        <f>SUMIFS('BAZA DANYCH'!$AA:$AA,'BAZA DANYCH'!$T:$T,AH$406,'BAZA DANYCH'!$K:$K,$C476,'BAZA DANYCH'!$A:$A,$A476,'BAZA DANYCH'!$F:$F,STATYSTYKI!$B476)</f>
        <v>0</v>
      </c>
      <c r="AI476" s="85">
        <f>SUMIFS('BAZA DANYCH'!$AA:$AA,'BAZA DANYCH'!$T:$T,AI$406,'BAZA DANYCH'!$K:$K,$C476,'BAZA DANYCH'!$A:$A,$A476,'BAZA DANYCH'!$F:$F,STATYSTYKI!$B476)</f>
        <v>0</v>
      </c>
      <c r="AJ476" s="85">
        <f>SUMIFS('BAZA DANYCH'!$AA:$AA,'BAZA DANYCH'!$T:$T,AJ$406,'BAZA DANYCH'!$K:$K,$C476,'BAZA DANYCH'!$A:$A,$A476,'BAZA DANYCH'!$F:$F,STATYSTYKI!$B476)</f>
        <v>0</v>
      </c>
    </row>
    <row r="477" spans="1:36" x14ac:dyDescent="0.2">
      <c r="A477" s="87" t="str">
        <f t="shared" ref="A477:C477" si="105">A270</f>
        <v>Strzelin</v>
      </c>
      <c r="B477" s="87" t="str">
        <f t="shared" si="105"/>
        <v>rk_11_DK39</v>
      </c>
      <c r="C477" s="87" t="str">
        <f t="shared" si="105"/>
        <v>Lorenz</v>
      </c>
      <c r="D477" s="129">
        <f t="shared" si="100"/>
        <v>2</v>
      </c>
      <c r="E477" s="85">
        <f>SUMIFS('BAZA DANYCH'!$AA:$AA,'BAZA DANYCH'!$T:$T,E$406,'BAZA DANYCH'!$K:$K,$C477,'BAZA DANYCH'!$A:$A,$A477,'BAZA DANYCH'!$F:$F,STATYSTYKI!$B477)</f>
        <v>0</v>
      </c>
      <c r="F477" s="85">
        <f>SUMIFS('BAZA DANYCH'!$AA:$AA,'BAZA DANYCH'!$T:$T,F$406,'BAZA DANYCH'!$K:$K,$C477,'BAZA DANYCH'!$A:$A,$A477,'BAZA DANYCH'!$F:$F,STATYSTYKI!$B477)</f>
        <v>0</v>
      </c>
      <c r="G477" s="85">
        <f>SUMIFS('BAZA DANYCH'!$AA:$AA,'BAZA DANYCH'!$T:$T,G$406,'BAZA DANYCH'!$K:$K,$C477,'BAZA DANYCH'!$A:$A,$A477,'BAZA DANYCH'!$F:$F,STATYSTYKI!$B477)</f>
        <v>0</v>
      </c>
      <c r="H477" s="85">
        <f>SUMIFS('BAZA DANYCH'!$AA:$AA,'BAZA DANYCH'!$T:$T,H$406,'BAZA DANYCH'!$K:$K,$C477,'BAZA DANYCH'!$A:$A,$A477,'BAZA DANYCH'!$F:$F,STATYSTYKI!$B477)</f>
        <v>0</v>
      </c>
      <c r="I477" s="85">
        <f>SUMIFS('BAZA DANYCH'!$AA:$AA,'BAZA DANYCH'!$T:$T,I$406,'BAZA DANYCH'!$K:$K,$C477,'BAZA DANYCH'!$A:$A,$A477,'BAZA DANYCH'!$F:$F,STATYSTYKI!$B477)</f>
        <v>0</v>
      </c>
      <c r="J477" s="85">
        <f>SUMIFS('BAZA DANYCH'!$AA:$AA,'BAZA DANYCH'!$T:$T,J$406,'BAZA DANYCH'!$K:$K,$C477,'BAZA DANYCH'!$A:$A,$A477,'BAZA DANYCH'!$F:$F,STATYSTYKI!$B477)</f>
        <v>0</v>
      </c>
      <c r="K477" s="85">
        <f>SUMIFS('BAZA DANYCH'!$AA:$AA,'BAZA DANYCH'!$T:$T,K$406,'BAZA DANYCH'!$K:$K,$C477,'BAZA DANYCH'!$A:$A,$A477,'BAZA DANYCH'!$F:$F,STATYSTYKI!$B477)</f>
        <v>0</v>
      </c>
      <c r="L477" s="85">
        <f>SUMIFS('BAZA DANYCH'!$AA:$AA,'BAZA DANYCH'!$T:$T,L$406,'BAZA DANYCH'!$K:$K,$C477,'BAZA DANYCH'!$A:$A,$A477,'BAZA DANYCH'!$F:$F,STATYSTYKI!$B477)</f>
        <v>0</v>
      </c>
      <c r="M477" s="85">
        <f>SUMIFS('BAZA DANYCH'!$AA:$AA,'BAZA DANYCH'!$T:$T,M$406,'BAZA DANYCH'!$K:$K,$C477,'BAZA DANYCH'!$A:$A,$A477,'BAZA DANYCH'!$F:$F,STATYSTYKI!$B477)</f>
        <v>0</v>
      </c>
      <c r="N477" s="85">
        <f>SUMIFS('BAZA DANYCH'!$AA:$AA,'BAZA DANYCH'!$T:$T,N$406,'BAZA DANYCH'!$K:$K,$C477,'BAZA DANYCH'!$A:$A,$A477,'BAZA DANYCH'!$F:$F,STATYSTYKI!$B477)</f>
        <v>0</v>
      </c>
      <c r="O477" s="85">
        <f>SUMIFS('BAZA DANYCH'!$AA:$AA,'BAZA DANYCH'!$T:$T,O$406,'BAZA DANYCH'!$K:$K,$C477,'BAZA DANYCH'!$A:$A,$A477,'BAZA DANYCH'!$F:$F,STATYSTYKI!$B477)</f>
        <v>0</v>
      </c>
      <c r="P477" s="85">
        <f>SUMIFS('BAZA DANYCH'!$AA:$AA,'BAZA DANYCH'!$T:$T,P$406,'BAZA DANYCH'!$K:$K,$C477,'BAZA DANYCH'!$A:$A,$A477,'BAZA DANYCH'!$F:$F,STATYSTYKI!$B477)</f>
        <v>0</v>
      </c>
      <c r="Q477" s="85">
        <f>SUMIFS('BAZA DANYCH'!$AA:$AA,'BAZA DANYCH'!$T:$T,Q$406,'BAZA DANYCH'!$K:$K,$C477,'BAZA DANYCH'!$A:$A,$A477,'BAZA DANYCH'!$F:$F,STATYSTYKI!$B477)</f>
        <v>0</v>
      </c>
      <c r="R477" s="85">
        <f>SUMIFS('BAZA DANYCH'!$AA:$AA,'BAZA DANYCH'!$T:$T,R$406,'BAZA DANYCH'!$K:$K,$C477,'BAZA DANYCH'!$A:$A,$A477,'BAZA DANYCH'!$F:$F,STATYSTYKI!$B477)</f>
        <v>0</v>
      </c>
      <c r="S477" s="85">
        <f>SUMIFS('BAZA DANYCH'!$AA:$AA,'BAZA DANYCH'!$T:$T,S$406,'BAZA DANYCH'!$K:$K,$C477,'BAZA DANYCH'!$A:$A,$A477,'BAZA DANYCH'!$F:$F,STATYSTYKI!$B477)</f>
        <v>0</v>
      </c>
      <c r="T477" s="85">
        <f>SUMIFS('BAZA DANYCH'!$AA:$AA,'BAZA DANYCH'!$T:$T,T$406,'BAZA DANYCH'!$K:$K,$C477,'BAZA DANYCH'!$A:$A,$A477,'BAZA DANYCH'!$F:$F,STATYSTYKI!$B477)</f>
        <v>0</v>
      </c>
      <c r="U477" s="85">
        <f>SUMIFS('BAZA DANYCH'!$AA:$AA,'BAZA DANYCH'!$T:$T,U$406,'BAZA DANYCH'!$K:$K,$C477,'BAZA DANYCH'!$A:$A,$A477,'BAZA DANYCH'!$F:$F,STATYSTYKI!$B477)</f>
        <v>0</v>
      </c>
      <c r="V477" s="85">
        <f>SUMIFS('BAZA DANYCH'!$AA:$AA,'BAZA DANYCH'!$T:$T,V$406,'BAZA DANYCH'!$K:$K,$C477,'BAZA DANYCH'!$A:$A,$A477,'BAZA DANYCH'!$F:$F,STATYSTYKI!$B477)</f>
        <v>0</v>
      </c>
      <c r="W477" s="85">
        <f>SUMIFS('BAZA DANYCH'!$AA:$AA,'BAZA DANYCH'!$T:$T,W$406,'BAZA DANYCH'!$K:$K,$C477,'BAZA DANYCH'!$A:$A,$A477,'BAZA DANYCH'!$F:$F,STATYSTYKI!$B477)</f>
        <v>0</v>
      </c>
      <c r="X477" s="85">
        <f>SUMIFS('BAZA DANYCH'!$AA:$AA,'BAZA DANYCH'!$T:$T,X$406,'BAZA DANYCH'!$K:$K,$C477,'BAZA DANYCH'!$A:$A,$A477,'BAZA DANYCH'!$F:$F,STATYSTYKI!$B477)</f>
        <v>0</v>
      </c>
      <c r="Y477" s="85">
        <f>SUMIFS('BAZA DANYCH'!$AA:$AA,'BAZA DANYCH'!$T:$T,Y$406,'BAZA DANYCH'!$K:$K,$C477,'BAZA DANYCH'!$A:$A,$A477,'BAZA DANYCH'!$F:$F,STATYSTYKI!$B477)</f>
        <v>2</v>
      </c>
      <c r="Z477" s="85">
        <f>SUMIFS('BAZA DANYCH'!$AA:$AA,'BAZA DANYCH'!$T:$T,Z$406,'BAZA DANYCH'!$K:$K,$C477,'BAZA DANYCH'!$A:$A,$A477,'BAZA DANYCH'!$F:$F,STATYSTYKI!$B477)</f>
        <v>0</v>
      </c>
      <c r="AA477" s="85">
        <f>SUMIFS('BAZA DANYCH'!$AA:$AA,'BAZA DANYCH'!$T:$T,AA$406,'BAZA DANYCH'!$K:$K,$C477,'BAZA DANYCH'!$A:$A,$A477,'BAZA DANYCH'!$F:$F,STATYSTYKI!$B477)</f>
        <v>0</v>
      </c>
      <c r="AB477" s="85">
        <f>SUMIFS('BAZA DANYCH'!$AA:$AA,'BAZA DANYCH'!$T:$T,AB$406,'BAZA DANYCH'!$K:$K,$C477,'BAZA DANYCH'!$A:$A,$A477,'BAZA DANYCH'!$F:$F,STATYSTYKI!$B477)</f>
        <v>0</v>
      </c>
      <c r="AC477" s="85">
        <f>SUMIFS('BAZA DANYCH'!$AA:$AA,'BAZA DANYCH'!$T:$T,AC$406,'BAZA DANYCH'!$K:$K,$C477,'BAZA DANYCH'!$A:$A,$A477,'BAZA DANYCH'!$F:$F,STATYSTYKI!$B477)</f>
        <v>0</v>
      </c>
      <c r="AD477" s="85">
        <f>SUMIFS('BAZA DANYCH'!$AA:$AA,'BAZA DANYCH'!$T:$T,AD$406,'BAZA DANYCH'!$K:$K,$C477,'BAZA DANYCH'!$A:$A,$A477,'BAZA DANYCH'!$F:$F,STATYSTYKI!$B477)</f>
        <v>0</v>
      </c>
      <c r="AE477" s="85">
        <f>SUMIFS('BAZA DANYCH'!$AA:$AA,'BAZA DANYCH'!$T:$T,AE$406,'BAZA DANYCH'!$K:$K,$C477,'BAZA DANYCH'!$A:$A,$A477,'BAZA DANYCH'!$F:$F,STATYSTYKI!$B477)</f>
        <v>0</v>
      </c>
      <c r="AF477" s="85">
        <f>SUMIFS('BAZA DANYCH'!$AA:$AA,'BAZA DANYCH'!$T:$T,AF$406,'BAZA DANYCH'!$K:$K,$C477,'BAZA DANYCH'!$A:$A,$A477,'BAZA DANYCH'!$F:$F,STATYSTYKI!$B477)</f>
        <v>0</v>
      </c>
      <c r="AG477" s="85">
        <f>SUMIFS('BAZA DANYCH'!$AA:$AA,'BAZA DANYCH'!$T:$T,AG$406,'BAZA DANYCH'!$K:$K,$C477,'BAZA DANYCH'!$A:$A,$A477,'BAZA DANYCH'!$F:$F,STATYSTYKI!$B477)</f>
        <v>0</v>
      </c>
      <c r="AH477" s="85">
        <f>SUMIFS('BAZA DANYCH'!$AA:$AA,'BAZA DANYCH'!$T:$T,AH$406,'BAZA DANYCH'!$K:$K,$C477,'BAZA DANYCH'!$A:$A,$A477,'BAZA DANYCH'!$F:$F,STATYSTYKI!$B477)</f>
        <v>0</v>
      </c>
      <c r="AI477" s="85">
        <f>SUMIFS('BAZA DANYCH'!$AA:$AA,'BAZA DANYCH'!$T:$T,AI$406,'BAZA DANYCH'!$K:$K,$C477,'BAZA DANYCH'!$A:$A,$A477,'BAZA DANYCH'!$F:$F,STATYSTYKI!$B477)</f>
        <v>0</v>
      </c>
      <c r="AJ477" s="85">
        <f>SUMIFS('BAZA DANYCH'!$AA:$AA,'BAZA DANYCH'!$T:$T,AJ$406,'BAZA DANYCH'!$K:$K,$C477,'BAZA DANYCH'!$A:$A,$A477,'BAZA DANYCH'!$F:$F,STATYSTYKI!$B477)</f>
        <v>0</v>
      </c>
    </row>
    <row r="478" spans="1:36" x14ac:dyDescent="0.2">
      <c r="A478" s="87" t="str">
        <f t="shared" ref="A478:C478" si="106">A271</f>
        <v>Strzelin</v>
      </c>
      <c r="B478" s="87" t="str">
        <f t="shared" si="106"/>
        <v>rk_11_DK39</v>
      </c>
      <c r="C478" s="87" t="str">
        <f t="shared" si="106"/>
        <v>Szydziu Travel</v>
      </c>
      <c r="D478" s="129">
        <f t="shared" si="100"/>
        <v>0</v>
      </c>
      <c r="E478" s="85">
        <f>SUMIFS('BAZA DANYCH'!$AA:$AA,'BAZA DANYCH'!$T:$T,E$406,'BAZA DANYCH'!$K:$K,$C478,'BAZA DANYCH'!$A:$A,$A478,'BAZA DANYCH'!$F:$F,STATYSTYKI!$B478)</f>
        <v>0</v>
      </c>
      <c r="F478" s="85">
        <f>SUMIFS('BAZA DANYCH'!$AA:$AA,'BAZA DANYCH'!$T:$T,F$406,'BAZA DANYCH'!$K:$K,$C478,'BAZA DANYCH'!$A:$A,$A478,'BAZA DANYCH'!$F:$F,STATYSTYKI!$B478)</f>
        <v>0</v>
      </c>
      <c r="G478" s="85">
        <f>SUMIFS('BAZA DANYCH'!$AA:$AA,'BAZA DANYCH'!$T:$T,G$406,'BAZA DANYCH'!$K:$K,$C478,'BAZA DANYCH'!$A:$A,$A478,'BAZA DANYCH'!$F:$F,STATYSTYKI!$B478)</f>
        <v>0</v>
      </c>
      <c r="H478" s="85">
        <f>SUMIFS('BAZA DANYCH'!$AA:$AA,'BAZA DANYCH'!$T:$T,H$406,'BAZA DANYCH'!$K:$K,$C478,'BAZA DANYCH'!$A:$A,$A478,'BAZA DANYCH'!$F:$F,STATYSTYKI!$B478)</f>
        <v>0</v>
      </c>
      <c r="I478" s="85">
        <f>SUMIFS('BAZA DANYCH'!$AA:$AA,'BAZA DANYCH'!$T:$T,I$406,'BAZA DANYCH'!$K:$K,$C478,'BAZA DANYCH'!$A:$A,$A478,'BAZA DANYCH'!$F:$F,STATYSTYKI!$B478)</f>
        <v>0</v>
      </c>
      <c r="J478" s="85">
        <f>SUMIFS('BAZA DANYCH'!$AA:$AA,'BAZA DANYCH'!$T:$T,J$406,'BAZA DANYCH'!$K:$K,$C478,'BAZA DANYCH'!$A:$A,$A478,'BAZA DANYCH'!$F:$F,STATYSTYKI!$B478)</f>
        <v>0</v>
      </c>
      <c r="K478" s="85">
        <f>SUMIFS('BAZA DANYCH'!$AA:$AA,'BAZA DANYCH'!$T:$T,K$406,'BAZA DANYCH'!$K:$K,$C478,'BAZA DANYCH'!$A:$A,$A478,'BAZA DANYCH'!$F:$F,STATYSTYKI!$B478)</f>
        <v>0</v>
      </c>
      <c r="L478" s="85">
        <f>SUMIFS('BAZA DANYCH'!$AA:$AA,'BAZA DANYCH'!$T:$T,L$406,'BAZA DANYCH'!$K:$K,$C478,'BAZA DANYCH'!$A:$A,$A478,'BAZA DANYCH'!$F:$F,STATYSTYKI!$B478)</f>
        <v>0</v>
      </c>
      <c r="M478" s="85">
        <f>SUMIFS('BAZA DANYCH'!$AA:$AA,'BAZA DANYCH'!$T:$T,M$406,'BAZA DANYCH'!$K:$K,$C478,'BAZA DANYCH'!$A:$A,$A478,'BAZA DANYCH'!$F:$F,STATYSTYKI!$B478)</f>
        <v>0</v>
      </c>
      <c r="N478" s="85">
        <f>SUMIFS('BAZA DANYCH'!$AA:$AA,'BAZA DANYCH'!$T:$T,N$406,'BAZA DANYCH'!$K:$K,$C478,'BAZA DANYCH'!$A:$A,$A478,'BAZA DANYCH'!$F:$F,STATYSTYKI!$B478)</f>
        <v>0</v>
      </c>
      <c r="O478" s="85">
        <f>SUMIFS('BAZA DANYCH'!$AA:$AA,'BAZA DANYCH'!$T:$T,O$406,'BAZA DANYCH'!$K:$K,$C478,'BAZA DANYCH'!$A:$A,$A478,'BAZA DANYCH'!$F:$F,STATYSTYKI!$B478)</f>
        <v>0</v>
      </c>
      <c r="P478" s="85">
        <f>SUMIFS('BAZA DANYCH'!$AA:$AA,'BAZA DANYCH'!$T:$T,P$406,'BAZA DANYCH'!$K:$K,$C478,'BAZA DANYCH'!$A:$A,$A478,'BAZA DANYCH'!$F:$F,STATYSTYKI!$B478)</f>
        <v>0</v>
      </c>
      <c r="Q478" s="85">
        <f>SUMIFS('BAZA DANYCH'!$AA:$AA,'BAZA DANYCH'!$T:$T,Q$406,'BAZA DANYCH'!$K:$K,$C478,'BAZA DANYCH'!$A:$A,$A478,'BAZA DANYCH'!$F:$F,STATYSTYKI!$B478)</f>
        <v>0</v>
      </c>
      <c r="R478" s="85">
        <f>SUMIFS('BAZA DANYCH'!$AA:$AA,'BAZA DANYCH'!$T:$T,R$406,'BAZA DANYCH'!$K:$K,$C478,'BAZA DANYCH'!$A:$A,$A478,'BAZA DANYCH'!$F:$F,STATYSTYKI!$B478)</f>
        <v>0</v>
      </c>
      <c r="S478" s="85">
        <f>SUMIFS('BAZA DANYCH'!$AA:$AA,'BAZA DANYCH'!$T:$T,S$406,'BAZA DANYCH'!$K:$K,$C478,'BAZA DANYCH'!$A:$A,$A478,'BAZA DANYCH'!$F:$F,STATYSTYKI!$B478)</f>
        <v>0</v>
      </c>
      <c r="T478" s="85">
        <f>SUMIFS('BAZA DANYCH'!$AA:$AA,'BAZA DANYCH'!$T:$T,T$406,'BAZA DANYCH'!$K:$K,$C478,'BAZA DANYCH'!$A:$A,$A478,'BAZA DANYCH'!$F:$F,STATYSTYKI!$B478)</f>
        <v>0</v>
      </c>
      <c r="U478" s="85">
        <f>SUMIFS('BAZA DANYCH'!$AA:$AA,'BAZA DANYCH'!$T:$T,U$406,'BAZA DANYCH'!$K:$K,$C478,'BAZA DANYCH'!$A:$A,$A478,'BAZA DANYCH'!$F:$F,STATYSTYKI!$B478)</f>
        <v>0</v>
      </c>
      <c r="V478" s="85">
        <f>SUMIFS('BAZA DANYCH'!$AA:$AA,'BAZA DANYCH'!$T:$T,V$406,'BAZA DANYCH'!$K:$K,$C478,'BAZA DANYCH'!$A:$A,$A478,'BAZA DANYCH'!$F:$F,STATYSTYKI!$B478)</f>
        <v>0</v>
      </c>
      <c r="W478" s="85">
        <f>SUMIFS('BAZA DANYCH'!$AA:$AA,'BAZA DANYCH'!$T:$T,W$406,'BAZA DANYCH'!$K:$K,$C478,'BAZA DANYCH'!$A:$A,$A478,'BAZA DANYCH'!$F:$F,STATYSTYKI!$B478)</f>
        <v>0</v>
      </c>
      <c r="X478" s="85">
        <f>SUMIFS('BAZA DANYCH'!$AA:$AA,'BAZA DANYCH'!$T:$T,X$406,'BAZA DANYCH'!$K:$K,$C478,'BAZA DANYCH'!$A:$A,$A478,'BAZA DANYCH'!$F:$F,STATYSTYKI!$B478)</f>
        <v>0</v>
      </c>
      <c r="Y478" s="85">
        <f>SUMIFS('BAZA DANYCH'!$AA:$AA,'BAZA DANYCH'!$T:$T,Y$406,'BAZA DANYCH'!$K:$K,$C478,'BAZA DANYCH'!$A:$A,$A478,'BAZA DANYCH'!$F:$F,STATYSTYKI!$B478)</f>
        <v>0</v>
      </c>
      <c r="Z478" s="85">
        <f>SUMIFS('BAZA DANYCH'!$AA:$AA,'BAZA DANYCH'!$T:$T,Z$406,'BAZA DANYCH'!$K:$K,$C478,'BAZA DANYCH'!$A:$A,$A478,'BAZA DANYCH'!$F:$F,STATYSTYKI!$B478)</f>
        <v>0</v>
      </c>
      <c r="AA478" s="85">
        <f>SUMIFS('BAZA DANYCH'!$AA:$AA,'BAZA DANYCH'!$T:$T,AA$406,'BAZA DANYCH'!$K:$K,$C478,'BAZA DANYCH'!$A:$A,$A478,'BAZA DANYCH'!$F:$F,STATYSTYKI!$B478)</f>
        <v>0</v>
      </c>
      <c r="AB478" s="85">
        <f>SUMIFS('BAZA DANYCH'!$AA:$AA,'BAZA DANYCH'!$T:$T,AB$406,'BAZA DANYCH'!$K:$K,$C478,'BAZA DANYCH'!$A:$A,$A478,'BAZA DANYCH'!$F:$F,STATYSTYKI!$B478)</f>
        <v>0</v>
      </c>
      <c r="AC478" s="85">
        <f>SUMIFS('BAZA DANYCH'!$AA:$AA,'BAZA DANYCH'!$T:$T,AC$406,'BAZA DANYCH'!$K:$K,$C478,'BAZA DANYCH'!$A:$A,$A478,'BAZA DANYCH'!$F:$F,STATYSTYKI!$B478)</f>
        <v>0</v>
      </c>
      <c r="AD478" s="85">
        <f>SUMIFS('BAZA DANYCH'!$AA:$AA,'BAZA DANYCH'!$T:$T,AD$406,'BAZA DANYCH'!$K:$K,$C478,'BAZA DANYCH'!$A:$A,$A478,'BAZA DANYCH'!$F:$F,STATYSTYKI!$B478)</f>
        <v>0</v>
      </c>
      <c r="AE478" s="85">
        <f>SUMIFS('BAZA DANYCH'!$AA:$AA,'BAZA DANYCH'!$T:$T,AE$406,'BAZA DANYCH'!$K:$K,$C478,'BAZA DANYCH'!$A:$A,$A478,'BAZA DANYCH'!$F:$F,STATYSTYKI!$B478)</f>
        <v>0</v>
      </c>
      <c r="AF478" s="85">
        <f>SUMIFS('BAZA DANYCH'!$AA:$AA,'BAZA DANYCH'!$T:$T,AF$406,'BAZA DANYCH'!$K:$K,$C478,'BAZA DANYCH'!$A:$A,$A478,'BAZA DANYCH'!$F:$F,STATYSTYKI!$B478)</f>
        <v>0</v>
      </c>
      <c r="AG478" s="85">
        <f>SUMIFS('BAZA DANYCH'!$AA:$AA,'BAZA DANYCH'!$T:$T,AG$406,'BAZA DANYCH'!$K:$K,$C478,'BAZA DANYCH'!$A:$A,$A478,'BAZA DANYCH'!$F:$F,STATYSTYKI!$B478)</f>
        <v>0</v>
      </c>
      <c r="AH478" s="85">
        <f>SUMIFS('BAZA DANYCH'!$AA:$AA,'BAZA DANYCH'!$T:$T,AH$406,'BAZA DANYCH'!$K:$K,$C478,'BAZA DANYCH'!$A:$A,$A478,'BAZA DANYCH'!$F:$F,STATYSTYKI!$B478)</f>
        <v>0</v>
      </c>
      <c r="AI478" s="85">
        <f>SUMIFS('BAZA DANYCH'!$AA:$AA,'BAZA DANYCH'!$T:$T,AI$406,'BAZA DANYCH'!$K:$K,$C478,'BAZA DANYCH'!$A:$A,$A478,'BAZA DANYCH'!$F:$F,STATYSTYKI!$B478)</f>
        <v>0</v>
      </c>
      <c r="AJ478" s="85">
        <f>SUMIFS('BAZA DANYCH'!$AA:$AA,'BAZA DANYCH'!$T:$T,AJ$406,'BAZA DANYCH'!$K:$K,$C478,'BAZA DANYCH'!$A:$A,$A478,'BAZA DANYCH'!$F:$F,STATYSTYKI!$B478)</f>
        <v>0</v>
      </c>
    </row>
    <row r="479" spans="1:36" x14ac:dyDescent="0.2">
      <c r="A479" s="87" t="str">
        <f t="shared" ref="A479:C479" si="107">A272</f>
        <v>Strzelin</v>
      </c>
      <c r="B479" s="87" t="str">
        <f t="shared" si="107"/>
        <v>rk_11_DK39</v>
      </c>
      <c r="C479" s="87" t="str">
        <f t="shared" si="107"/>
        <v>Beskid</v>
      </c>
      <c r="D479" s="129">
        <f t="shared" si="100"/>
        <v>50</v>
      </c>
      <c r="E479" s="85">
        <f>SUMIFS('BAZA DANYCH'!$AA:$AA,'BAZA DANYCH'!$T:$T,E$406,'BAZA DANYCH'!$K:$K,$C479,'BAZA DANYCH'!$A:$A,$A479,'BAZA DANYCH'!$F:$F,STATYSTYKI!$B479)</f>
        <v>0</v>
      </c>
      <c r="F479" s="85">
        <f>SUMIFS('BAZA DANYCH'!$AA:$AA,'BAZA DANYCH'!$T:$T,F$406,'BAZA DANYCH'!$K:$K,$C479,'BAZA DANYCH'!$A:$A,$A479,'BAZA DANYCH'!$F:$F,STATYSTYKI!$B479)</f>
        <v>0</v>
      </c>
      <c r="G479" s="85">
        <f>SUMIFS('BAZA DANYCH'!$AA:$AA,'BAZA DANYCH'!$T:$T,G$406,'BAZA DANYCH'!$K:$K,$C479,'BAZA DANYCH'!$A:$A,$A479,'BAZA DANYCH'!$F:$F,STATYSTYKI!$B479)</f>
        <v>0</v>
      </c>
      <c r="H479" s="85">
        <f>SUMIFS('BAZA DANYCH'!$AA:$AA,'BAZA DANYCH'!$T:$T,H$406,'BAZA DANYCH'!$K:$K,$C479,'BAZA DANYCH'!$A:$A,$A479,'BAZA DANYCH'!$F:$F,STATYSTYKI!$B479)</f>
        <v>0</v>
      </c>
      <c r="I479" s="85">
        <f>SUMIFS('BAZA DANYCH'!$AA:$AA,'BAZA DANYCH'!$T:$T,I$406,'BAZA DANYCH'!$K:$K,$C479,'BAZA DANYCH'!$A:$A,$A479,'BAZA DANYCH'!$F:$F,STATYSTYKI!$B479)</f>
        <v>0</v>
      </c>
      <c r="J479" s="85">
        <f>SUMIFS('BAZA DANYCH'!$AA:$AA,'BAZA DANYCH'!$T:$T,J$406,'BAZA DANYCH'!$K:$K,$C479,'BAZA DANYCH'!$A:$A,$A479,'BAZA DANYCH'!$F:$F,STATYSTYKI!$B479)</f>
        <v>0</v>
      </c>
      <c r="K479" s="85">
        <f>SUMIFS('BAZA DANYCH'!$AA:$AA,'BAZA DANYCH'!$T:$T,K$406,'BAZA DANYCH'!$K:$K,$C479,'BAZA DANYCH'!$A:$A,$A479,'BAZA DANYCH'!$F:$F,STATYSTYKI!$B479)</f>
        <v>0</v>
      </c>
      <c r="L479" s="85">
        <f>SUMIFS('BAZA DANYCH'!$AA:$AA,'BAZA DANYCH'!$T:$T,L$406,'BAZA DANYCH'!$K:$K,$C479,'BAZA DANYCH'!$A:$A,$A479,'BAZA DANYCH'!$F:$F,STATYSTYKI!$B479)</f>
        <v>0</v>
      </c>
      <c r="M479" s="85">
        <f>SUMIFS('BAZA DANYCH'!$AA:$AA,'BAZA DANYCH'!$T:$T,M$406,'BAZA DANYCH'!$K:$K,$C479,'BAZA DANYCH'!$A:$A,$A479,'BAZA DANYCH'!$F:$F,STATYSTYKI!$B479)</f>
        <v>0</v>
      </c>
      <c r="N479" s="85">
        <f>SUMIFS('BAZA DANYCH'!$AA:$AA,'BAZA DANYCH'!$T:$T,N$406,'BAZA DANYCH'!$K:$K,$C479,'BAZA DANYCH'!$A:$A,$A479,'BAZA DANYCH'!$F:$F,STATYSTYKI!$B479)</f>
        <v>0</v>
      </c>
      <c r="O479" s="85">
        <f>SUMIFS('BAZA DANYCH'!$AA:$AA,'BAZA DANYCH'!$T:$T,O$406,'BAZA DANYCH'!$K:$K,$C479,'BAZA DANYCH'!$A:$A,$A479,'BAZA DANYCH'!$F:$F,STATYSTYKI!$B479)</f>
        <v>0</v>
      </c>
      <c r="P479" s="85">
        <f>SUMIFS('BAZA DANYCH'!$AA:$AA,'BAZA DANYCH'!$T:$T,P$406,'BAZA DANYCH'!$K:$K,$C479,'BAZA DANYCH'!$A:$A,$A479,'BAZA DANYCH'!$F:$F,STATYSTYKI!$B479)</f>
        <v>0</v>
      </c>
      <c r="Q479" s="85">
        <f>SUMIFS('BAZA DANYCH'!$AA:$AA,'BAZA DANYCH'!$T:$T,Q$406,'BAZA DANYCH'!$K:$K,$C479,'BAZA DANYCH'!$A:$A,$A479,'BAZA DANYCH'!$F:$F,STATYSTYKI!$B479)</f>
        <v>0</v>
      </c>
      <c r="R479" s="85">
        <f>SUMIFS('BAZA DANYCH'!$AA:$AA,'BAZA DANYCH'!$T:$T,R$406,'BAZA DANYCH'!$K:$K,$C479,'BAZA DANYCH'!$A:$A,$A479,'BAZA DANYCH'!$F:$F,STATYSTYKI!$B479)</f>
        <v>0</v>
      </c>
      <c r="S479" s="85">
        <f>SUMIFS('BAZA DANYCH'!$AA:$AA,'BAZA DANYCH'!$T:$T,S$406,'BAZA DANYCH'!$K:$K,$C479,'BAZA DANYCH'!$A:$A,$A479,'BAZA DANYCH'!$F:$F,STATYSTYKI!$B479)</f>
        <v>0</v>
      </c>
      <c r="T479" s="85">
        <f>SUMIFS('BAZA DANYCH'!$AA:$AA,'BAZA DANYCH'!$T:$T,T$406,'BAZA DANYCH'!$K:$K,$C479,'BAZA DANYCH'!$A:$A,$A479,'BAZA DANYCH'!$F:$F,STATYSTYKI!$B479)</f>
        <v>0</v>
      </c>
      <c r="U479" s="85">
        <f>SUMIFS('BAZA DANYCH'!$AA:$AA,'BAZA DANYCH'!$T:$T,U$406,'BAZA DANYCH'!$K:$K,$C479,'BAZA DANYCH'!$A:$A,$A479,'BAZA DANYCH'!$F:$F,STATYSTYKI!$B479)</f>
        <v>0</v>
      </c>
      <c r="V479" s="85">
        <f>SUMIFS('BAZA DANYCH'!$AA:$AA,'BAZA DANYCH'!$T:$T,V$406,'BAZA DANYCH'!$K:$K,$C479,'BAZA DANYCH'!$A:$A,$A479,'BAZA DANYCH'!$F:$F,STATYSTYKI!$B479)</f>
        <v>0</v>
      </c>
      <c r="W479" s="85">
        <f>SUMIFS('BAZA DANYCH'!$AA:$AA,'BAZA DANYCH'!$T:$T,W$406,'BAZA DANYCH'!$K:$K,$C479,'BAZA DANYCH'!$A:$A,$A479,'BAZA DANYCH'!$F:$F,STATYSTYKI!$B479)</f>
        <v>0</v>
      </c>
      <c r="X479" s="85">
        <f>SUMIFS('BAZA DANYCH'!$AA:$AA,'BAZA DANYCH'!$T:$T,X$406,'BAZA DANYCH'!$K:$K,$C479,'BAZA DANYCH'!$A:$A,$A479,'BAZA DANYCH'!$F:$F,STATYSTYKI!$B479)</f>
        <v>0</v>
      </c>
      <c r="Y479" s="85">
        <f>SUMIFS('BAZA DANYCH'!$AA:$AA,'BAZA DANYCH'!$T:$T,Y$406,'BAZA DANYCH'!$K:$K,$C479,'BAZA DANYCH'!$A:$A,$A479,'BAZA DANYCH'!$F:$F,STATYSTYKI!$B479)</f>
        <v>0</v>
      </c>
      <c r="Z479" s="85">
        <f>SUMIFS('BAZA DANYCH'!$AA:$AA,'BAZA DANYCH'!$T:$T,Z$406,'BAZA DANYCH'!$K:$K,$C479,'BAZA DANYCH'!$A:$A,$A479,'BAZA DANYCH'!$F:$F,STATYSTYKI!$B479)</f>
        <v>0</v>
      </c>
      <c r="AA479" s="85">
        <f>SUMIFS('BAZA DANYCH'!$AA:$AA,'BAZA DANYCH'!$T:$T,AA$406,'BAZA DANYCH'!$K:$K,$C479,'BAZA DANYCH'!$A:$A,$A479,'BAZA DANYCH'!$F:$F,STATYSTYKI!$B479)</f>
        <v>0</v>
      </c>
      <c r="AB479" s="85">
        <f>SUMIFS('BAZA DANYCH'!$AA:$AA,'BAZA DANYCH'!$T:$T,AB$406,'BAZA DANYCH'!$K:$K,$C479,'BAZA DANYCH'!$A:$A,$A479,'BAZA DANYCH'!$F:$F,STATYSTYKI!$B479)</f>
        <v>0</v>
      </c>
      <c r="AC479" s="85">
        <f>SUMIFS('BAZA DANYCH'!$AA:$AA,'BAZA DANYCH'!$T:$T,AC$406,'BAZA DANYCH'!$K:$K,$C479,'BAZA DANYCH'!$A:$A,$A479,'BAZA DANYCH'!$F:$F,STATYSTYKI!$B479)</f>
        <v>0</v>
      </c>
      <c r="AD479" s="85">
        <f>SUMIFS('BAZA DANYCH'!$AA:$AA,'BAZA DANYCH'!$T:$T,AD$406,'BAZA DANYCH'!$K:$K,$C479,'BAZA DANYCH'!$A:$A,$A479,'BAZA DANYCH'!$F:$F,STATYSTYKI!$B479)</f>
        <v>0</v>
      </c>
      <c r="AE479" s="85">
        <f>SUMIFS('BAZA DANYCH'!$AA:$AA,'BAZA DANYCH'!$T:$T,AE$406,'BAZA DANYCH'!$K:$K,$C479,'BAZA DANYCH'!$A:$A,$A479,'BAZA DANYCH'!$F:$F,STATYSTYKI!$B479)</f>
        <v>0</v>
      </c>
      <c r="AF479" s="85">
        <f>SUMIFS('BAZA DANYCH'!$AA:$AA,'BAZA DANYCH'!$T:$T,AF$406,'BAZA DANYCH'!$K:$K,$C479,'BAZA DANYCH'!$A:$A,$A479,'BAZA DANYCH'!$F:$F,STATYSTYKI!$B479)</f>
        <v>0</v>
      </c>
      <c r="AG479" s="85">
        <f>SUMIFS('BAZA DANYCH'!$AA:$AA,'BAZA DANYCH'!$T:$T,AG$406,'BAZA DANYCH'!$K:$K,$C479,'BAZA DANYCH'!$A:$A,$A479,'BAZA DANYCH'!$F:$F,STATYSTYKI!$B479)</f>
        <v>0</v>
      </c>
      <c r="AH479" s="85">
        <f>SUMIFS('BAZA DANYCH'!$AA:$AA,'BAZA DANYCH'!$T:$T,AH$406,'BAZA DANYCH'!$K:$K,$C479,'BAZA DANYCH'!$A:$A,$A479,'BAZA DANYCH'!$F:$F,STATYSTYKI!$B479)</f>
        <v>0</v>
      </c>
      <c r="AI479" s="85">
        <f>SUMIFS('BAZA DANYCH'!$AA:$AA,'BAZA DANYCH'!$T:$T,AI$406,'BAZA DANYCH'!$K:$K,$C479,'BAZA DANYCH'!$A:$A,$A479,'BAZA DANYCH'!$F:$F,STATYSTYKI!$B479)</f>
        <v>50</v>
      </c>
      <c r="AJ479" s="85">
        <f>SUMIFS('BAZA DANYCH'!$AA:$AA,'BAZA DANYCH'!$T:$T,AJ$406,'BAZA DANYCH'!$K:$K,$C479,'BAZA DANYCH'!$A:$A,$A479,'BAZA DANYCH'!$F:$F,STATYSTYKI!$B479)</f>
        <v>0</v>
      </c>
    </row>
    <row r="480" spans="1:36" x14ac:dyDescent="0.2">
      <c r="A480" s="87" t="str">
        <f t="shared" ref="A480:C480" si="108">A273</f>
        <v>Strzelin</v>
      </c>
      <c r="B480" s="87" t="str">
        <f t="shared" si="108"/>
        <v>rk_11_DK39</v>
      </c>
      <c r="C480" s="87" t="str">
        <f t="shared" si="108"/>
        <v xml:space="preserve">SETRA TURYSTYCZNA </v>
      </c>
      <c r="D480" s="129">
        <f t="shared" si="100"/>
        <v>50</v>
      </c>
      <c r="E480" s="85">
        <f>SUMIFS('BAZA DANYCH'!$AA:$AA,'BAZA DANYCH'!$T:$T,E$406,'BAZA DANYCH'!$K:$K,$C480,'BAZA DANYCH'!$A:$A,$A480,'BAZA DANYCH'!$F:$F,STATYSTYKI!$B480)</f>
        <v>0</v>
      </c>
      <c r="F480" s="85">
        <f>SUMIFS('BAZA DANYCH'!$AA:$AA,'BAZA DANYCH'!$T:$T,F$406,'BAZA DANYCH'!$K:$K,$C480,'BAZA DANYCH'!$A:$A,$A480,'BAZA DANYCH'!$F:$F,STATYSTYKI!$B480)</f>
        <v>50</v>
      </c>
      <c r="G480" s="85">
        <f>SUMIFS('BAZA DANYCH'!$AA:$AA,'BAZA DANYCH'!$T:$T,G$406,'BAZA DANYCH'!$K:$K,$C480,'BAZA DANYCH'!$A:$A,$A480,'BAZA DANYCH'!$F:$F,STATYSTYKI!$B480)</f>
        <v>0</v>
      </c>
      <c r="H480" s="85">
        <f>SUMIFS('BAZA DANYCH'!$AA:$AA,'BAZA DANYCH'!$T:$T,H$406,'BAZA DANYCH'!$K:$K,$C480,'BAZA DANYCH'!$A:$A,$A480,'BAZA DANYCH'!$F:$F,STATYSTYKI!$B480)</f>
        <v>0</v>
      </c>
      <c r="I480" s="85">
        <f>SUMIFS('BAZA DANYCH'!$AA:$AA,'BAZA DANYCH'!$T:$T,I$406,'BAZA DANYCH'!$K:$K,$C480,'BAZA DANYCH'!$A:$A,$A480,'BAZA DANYCH'!$F:$F,STATYSTYKI!$B480)</f>
        <v>0</v>
      </c>
      <c r="J480" s="85">
        <f>SUMIFS('BAZA DANYCH'!$AA:$AA,'BAZA DANYCH'!$T:$T,J$406,'BAZA DANYCH'!$K:$K,$C480,'BAZA DANYCH'!$A:$A,$A480,'BAZA DANYCH'!$F:$F,STATYSTYKI!$B480)</f>
        <v>0</v>
      </c>
      <c r="K480" s="85">
        <f>SUMIFS('BAZA DANYCH'!$AA:$AA,'BAZA DANYCH'!$T:$T,K$406,'BAZA DANYCH'!$K:$K,$C480,'BAZA DANYCH'!$A:$A,$A480,'BAZA DANYCH'!$F:$F,STATYSTYKI!$B480)</f>
        <v>0</v>
      </c>
      <c r="L480" s="85">
        <f>SUMIFS('BAZA DANYCH'!$AA:$AA,'BAZA DANYCH'!$T:$T,L$406,'BAZA DANYCH'!$K:$K,$C480,'BAZA DANYCH'!$A:$A,$A480,'BAZA DANYCH'!$F:$F,STATYSTYKI!$B480)</f>
        <v>0</v>
      </c>
      <c r="M480" s="85">
        <f>SUMIFS('BAZA DANYCH'!$AA:$AA,'BAZA DANYCH'!$T:$T,M$406,'BAZA DANYCH'!$K:$K,$C480,'BAZA DANYCH'!$A:$A,$A480,'BAZA DANYCH'!$F:$F,STATYSTYKI!$B480)</f>
        <v>0</v>
      </c>
      <c r="N480" s="85">
        <f>SUMIFS('BAZA DANYCH'!$AA:$AA,'BAZA DANYCH'!$T:$T,N$406,'BAZA DANYCH'!$K:$K,$C480,'BAZA DANYCH'!$A:$A,$A480,'BAZA DANYCH'!$F:$F,STATYSTYKI!$B480)</f>
        <v>0</v>
      </c>
      <c r="O480" s="85">
        <f>SUMIFS('BAZA DANYCH'!$AA:$AA,'BAZA DANYCH'!$T:$T,O$406,'BAZA DANYCH'!$K:$K,$C480,'BAZA DANYCH'!$A:$A,$A480,'BAZA DANYCH'!$F:$F,STATYSTYKI!$B480)</f>
        <v>0</v>
      </c>
      <c r="P480" s="85">
        <f>SUMIFS('BAZA DANYCH'!$AA:$AA,'BAZA DANYCH'!$T:$T,P$406,'BAZA DANYCH'!$K:$K,$C480,'BAZA DANYCH'!$A:$A,$A480,'BAZA DANYCH'!$F:$F,STATYSTYKI!$B480)</f>
        <v>0</v>
      </c>
      <c r="Q480" s="85">
        <f>SUMIFS('BAZA DANYCH'!$AA:$AA,'BAZA DANYCH'!$T:$T,Q$406,'BAZA DANYCH'!$K:$K,$C480,'BAZA DANYCH'!$A:$A,$A480,'BAZA DANYCH'!$F:$F,STATYSTYKI!$B480)</f>
        <v>0</v>
      </c>
      <c r="R480" s="85">
        <f>SUMIFS('BAZA DANYCH'!$AA:$AA,'BAZA DANYCH'!$T:$T,R$406,'BAZA DANYCH'!$K:$K,$C480,'BAZA DANYCH'!$A:$A,$A480,'BAZA DANYCH'!$F:$F,STATYSTYKI!$B480)</f>
        <v>0</v>
      </c>
      <c r="S480" s="85">
        <f>SUMIFS('BAZA DANYCH'!$AA:$AA,'BAZA DANYCH'!$T:$T,S$406,'BAZA DANYCH'!$K:$K,$C480,'BAZA DANYCH'!$A:$A,$A480,'BAZA DANYCH'!$F:$F,STATYSTYKI!$B480)</f>
        <v>0</v>
      </c>
      <c r="T480" s="85">
        <f>SUMIFS('BAZA DANYCH'!$AA:$AA,'BAZA DANYCH'!$T:$T,T$406,'BAZA DANYCH'!$K:$K,$C480,'BAZA DANYCH'!$A:$A,$A480,'BAZA DANYCH'!$F:$F,STATYSTYKI!$B480)</f>
        <v>0</v>
      </c>
      <c r="U480" s="85">
        <f>SUMIFS('BAZA DANYCH'!$AA:$AA,'BAZA DANYCH'!$T:$T,U$406,'BAZA DANYCH'!$K:$K,$C480,'BAZA DANYCH'!$A:$A,$A480,'BAZA DANYCH'!$F:$F,STATYSTYKI!$B480)</f>
        <v>0</v>
      </c>
      <c r="V480" s="85">
        <f>SUMIFS('BAZA DANYCH'!$AA:$AA,'BAZA DANYCH'!$T:$T,V$406,'BAZA DANYCH'!$K:$K,$C480,'BAZA DANYCH'!$A:$A,$A480,'BAZA DANYCH'!$F:$F,STATYSTYKI!$B480)</f>
        <v>0</v>
      </c>
      <c r="W480" s="85">
        <f>SUMIFS('BAZA DANYCH'!$AA:$AA,'BAZA DANYCH'!$T:$T,W$406,'BAZA DANYCH'!$K:$K,$C480,'BAZA DANYCH'!$A:$A,$A480,'BAZA DANYCH'!$F:$F,STATYSTYKI!$B480)</f>
        <v>0</v>
      </c>
      <c r="X480" s="85">
        <f>SUMIFS('BAZA DANYCH'!$AA:$AA,'BAZA DANYCH'!$T:$T,X$406,'BAZA DANYCH'!$K:$K,$C480,'BAZA DANYCH'!$A:$A,$A480,'BAZA DANYCH'!$F:$F,STATYSTYKI!$B480)</f>
        <v>0</v>
      </c>
      <c r="Y480" s="85">
        <f>SUMIFS('BAZA DANYCH'!$AA:$AA,'BAZA DANYCH'!$T:$T,Y$406,'BAZA DANYCH'!$K:$K,$C480,'BAZA DANYCH'!$A:$A,$A480,'BAZA DANYCH'!$F:$F,STATYSTYKI!$B480)</f>
        <v>0</v>
      </c>
      <c r="Z480" s="85">
        <f>SUMIFS('BAZA DANYCH'!$AA:$AA,'BAZA DANYCH'!$T:$T,Z$406,'BAZA DANYCH'!$K:$K,$C480,'BAZA DANYCH'!$A:$A,$A480,'BAZA DANYCH'!$F:$F,STATYSTYKI!$B480)</f>
        <v>0</v>
      </c>
      <c r="AA480" s="85">
        <f>SUMIFS('BAZA DANYCH'!$AA:$AA,'BAZA DANYCH'!$T:$T,AA$406,'BAZA DANYCH'!$K:$K,$C480,'BAZA DANYCH'!$A:$A,$A480,'BAZA DANYCH'!$F:$F,STATYSTYKI!$B480)</f>
        <v>0</v>
      </c>
      <c r="AB480" s="85">
        <f>SUMIFS('BAZA DANYCH'!$AA:$AA,'BAZA DANYCH'!$T:$T,AB$406,'BAZA DANYCH'!$K:$K,$C480,'BAZA DANYCH'!$A:$A,$A480,'BAZA DANYCH'!$F:$F,STATYSTYKI!$B480)</f>
        <v>0</v>
      </c>
      <c r="AC480" s="85">
        <f>SUMIFS('BAZA DANYCH'!$AA:$AA,'BAZA DANYCH'!$T:$T,AC$406,'BAZA DANYCH'!$K:$K,$C480,'BAZA DANYCH'!$A:$A,$A480,'BAZA DANYCH'!$F:$F,STATYSTYKI!$B480)</f>
        <v>0</v>
      </c>
      <c r="AD480" s="85">
        <f>SUMIFS('BAZA DANYCH'!$AA:$AA,'BAZA DANYCH'!$T:$T,AD$406,'BAZA DANYCH'!$K:$K,$C480,'BAZA DANYCH'!$A:$A,$A480,'BAZA DANYCH'!$F:$F,STATYSTYKI!$B480)</f>
        <v>0</v>
      </c>
      <c r="AE480" s="85">
        <f>SUMIFS('BAZA DANYCH'!$AA:$AA,'BAZA DANYCH'!$T:$T,AE$406,'BAZA DANYCH'!$K:$K,$C480,'BAZA DANYCH'!$A:$A,$A480,'BAZA DANYCH'!$F:$F,STATYSTYKI!$B480)</f>
        <v>0</v>
      </c>
      <c r="AF480" s="85">
        <f>SUMIFS('BAZA DANYCH'!$AA:$AA,'BAZA DANYCH'!$T:$T,AF$406,'BAZA DANYCH'!$K:$K,$C480,'BAZA DANYCH'!$A:$A,$A480,'BAZA DANYCH'!$F:$F,STATYSTYKI!$B480)</f>
        <v>0</v>
      </c>
      <c r="AG480" s="85">
        <f>SUMIFS('BAZA DANYCH'!$AA:$AA,'BAZA DANYCH'!$T:$T,AG$406,'BAZA DANYCH'!$K:$K,$C480,'BAZA DANYCH'!$A:$A,$A480,'BAZA DANYCH'!$F:$F,STATYSTYKI!$B480)</f>
        <v>0</v>
      </c>
      <c r="AH480" s="85">
        <f>SUMIFS('BAZA DANYCH'!$AA:$AA,'BAZA DANYCH'!$T:$T,AH$406,'BAZA DANYCH'!$K:$K,$C480,'BAZA DANYCH'!$A:$A,$A480,'BAZA DANYCH'!$F:$F,STATYSTYKI!$B480)</f>
        <v>0</v>
      </c>
      <c r="AI480" s="85">
        <f>SUMIFS('BAZA DANYCH'!$AA:$AA,'BAZA DANYCH'!$T:$T,AI$406,'BAZA DANYCH'!$K:$K,$C480,'BAZA DANYCH'!$A:$A,$A480,'BAZA DANYCH'!$F:$F,STATYSTYKI!$B480)</f>
        <v>0</v>
      </c>
      <c r="AJ480" s="85">
        <f>SUMIFS('BAZA DANYCH'!$AA:$AA,'BAZA DANYCH'!$T:$T,AJ$406,'BAZA DANYCH'!$K:$K,$C480,'BAZA DANYCH'!$A:$A,$A480,'BAZA DANYCH'!$F:$F,STATYSTYKI!$B480)</f>
        <v>0</v>
      </c>
    </row>
    <row r="481" spans="1:36" x14ac:dyDescent="0.2">
      <c r="A481" s="87" t="str">
        <f t="shared" ref="A481:C481" si="109">A274</f>
        <v>Strzelin</v>
      </c>
      <c r="B481" s="87" t="str">
        <f t="shared" si="109"/>
        <v>rk_11_DK39</v>
      </c>
      <c r="C481" s="87" t="str">
        <f t="shared" si="109"/>
        <v>ARRIVABUS</v>
      </c>
      <c r="D481" s="129">
        <f t="shared" si="100"/>
        <v>50</v>
      </c>
      <c r="E481" s="85">
        <f>SUMIFS('BAZA DANYCH'!$AA:$AA,'BAZA DANYCH'!$T:$T,E$406,'BAZA DANYCH'!$K:$K,$C481,'BAZA DANYCH'!$A:$A,$A481,'BAZA DANYCH'!$F:$F,STATYSTYKI!$B481)</f>
        <v>0</v>
      </c>
      <c r="F481" s="85">
        <f>SUMIFS('BAZA DANYCH'!$AA:$AA,'BAZA DANYCH'!$T:$T,F$406,'BAZA DANYCH'!$K:$K,$C481,'BAZA DANYCH'!$A:$A,$A481,'BAZA DANYCH'!$F:$F,STATYSTYKI!$B481)</f>
        <v>0</v>
      </c>
      <c r="G481" s="85">
        <f>SUMIFS('BAZA DANYCH'!$AA:$AA,'BAZA DANYCH'!$T:$T,G$406,'BAZA DANYCH'!$K:$K,$C481,'BAZA DANYCH'!$A:$A,$A481,'BAZA DANYCH'!$F:$F,STATYSTYKI!$B481)</f>
        <v>0</v>
      </c>
      <c r="H481" s="85">
        <f>SUMIFS('BAZA DANYCH'!$AA:$AA,'BAZA DANYCH'!$T:$T,H$406,'BAZA DANYCH'!$K:$K,$C481,'BAZA DANYCH'!$A:$A,$A481,'BAZA DANYCH'!$F:$F,STATYSTYKI!$B481)</f>
        <v>0</v>
      </c>
      <c r="I481" s="85">
        <f>SUMIFS('BAZA DANYCH'!$AA:$AA,'BAZA DANYCH'!$T:$T,I$406,'BAZA DANYCH'!$K:$K,$C481,'BAZA DANYCH'!$A:$A,$A481,'BAZA DANYCH'!$F:$F,STATYSTYKI!$B481)</f>
        <v>0</v>
      </c>
      <c r="J481" s="85">
        <f>SUMIFS('BAZA DANYCH'!$AA:$AA,'BAZA DANYCH'!$T:$T,J$406,'BAZA DANYCH'!$K:$K,$C481,'BAZA DANYCH'!$A:$A,$A481,'BAZA DANYCH'!$F:$F,STATYSTYKI!$B481)</f>
        <v>0</v>
      </c>
      <c r="K481" s="85">
        <f>SUMIFS('BAZA DANYCH'!$AA:$AA,'BAZA DANYCH'!$T:$T,K$406,'BAZA DANYCH'!$K:$K,$C481,'BAZA DANYCH'!$A:$A,$A481,'BAZA DANYCH'!$F:$F,STATYSTYKI!$B481)</f>
        <v>0</v>
      </c>
      <c r="L481" s="85">
        <f>SUMIFS('BAZA DANYCH'!$AA:$AA,'BAZA DANYCH'!$T:$T,L$406,'BAZA DANYCH'!$K:$K,$C481,'BAZA DANYCH'!$A:$A,$A481,'BAZA DANYCH'!$F:$F,STATYSTYKI!$B481)</f>
        <v>0</v>
      </c>
      <c r="M481" s="85">
        <f>SUMIFS('BAZA DANYCH'!$AA:$AA,'BAZA DANYCH'!$T:$T,M$406,'BAZA DANYCH'!$K:$K,$C481,'BAZA DANYCH'!$A:$A,$A481,'BAZA DANYCH'!$F:$F,STATYSTYKI!$B481)</f>
        <v>0</v>
      </c>
      <c r="N481" s="85">
        <f>SUMIFS('BAZA DANYCH'!$AA:$AA,'BAZA DANYCH'!$T:$T,N$406,'BAZA DANYCH'!$K:$K,$C481,'BAZA DANYCH'!$A:$A,$A481,'BAZA DANYCH'!$F:$F,STATYSTYKI!$B481)</f>
        <v>0</v>
      </c>
      <c r="O481" s="85">
        <f>SUMIFS('BAZA DANYCH'!$AA:$AA,'BAZA DANYCH'!$T:$T,O$406,'BAZA DANYCH'!$K:$K,$C481,'BAZA DANYCH'!$A:$A,$A481,'BAZA DANYCH'!$F:$F,STATYSTYKI!$B481)</f>
        <v>0</v>
      </c>
      <c r="P481" s="85">
        <f>SUMIFS('BAZA DANYCH'!$AA:$AA,'BAZA DANYCH'!$T:$T,P$406,'BAZA DANYCH'!$K:$K,$C481,'BAZA DANYCH'!$A:$A,$A481,'BAZA DANYCH'!$F:$F,STATYSTYKI!$B481)</f>
        <v>0</v>
      </c>
      <c r="Q481" s="85">
        <f>SUMIFS('BAZA DANYCH'!$AA:$AA,'BAZA DANYCH'!$T:$T,Q$406,'BAZA DANYCH'!$K:$K,$C481,'BAZA DANYCH'!$A:$A,$A481,'BAZA DANYCH'!$F:$F,STATYSTYKI!$B481)</f>
        <v>0</v>
      </c>
      <c r="R481" s="85">
        <f>SUMIFS('BAZA DANYCH'!$AA:$AA,'BAZA DANYCH'!$T:$T,R$406,'BAZA DANYCH'!$K:$K,$C481,'BAZA DANYCH'!$A:$A,$A481,'BAZA DANYCH'!$F:$F,STATYSTYKI!$B481)</f>
        <v>0</v>
      </c>
      <c r="S481" s="85">
        <f>SUMIFS('BAZA DANYCH'!$AA:$AA,'BAZA DANYCH'!$T:$T,S$406,'BAZA DANYCH'!$K:$K,$C481,'BAZA DANYCH'!$A:$A,$A481,'BAZA DANYCH'!$F:$F,STATYSTYKI!$B481)</f>
        <v>0</v>
      </c>
      <c r="T481" s="85">
        <f>SUMIFS('BAZA DANYCH'!$AA:$AA,'BAZA DANYCH'!$T:$T,T$406,'BAZA DANYCH'!$K:$K,$C481,'BAZA DANYCH'!$A:$A,$A481,'BAZA DANYCH'!$F:$F,STATYSTYKI!$B481)</f>
        <v>0</v>
      </c>
      <c r="U481" s="85">
        <f>SUMIFS('BAZA DANYCH'!$AA:$AA,'BAZA DANYCH'!$T:$T,U$406,'BAZA DANYCH'!$K:$K,$C481,'BAZA DANYCH'!$A:$A,$A481,'BAZA DANYCH'!$F:$F,STATYSTYKI!$B481)</f>
        <v>0</v>
      </c>
      <c r="V481" s="85">
        <f>SUMIFS('BAZA DANYCH'!$AA:$AA,'BAZA DANYCH'!$T:$T,V$406,'BAZA DANYCH'!$K:$K,$C481,'BAZA DANYCH'!$A:$A,$A481,'BAZA DANYCH'!$F:$F,STATYSTYKI!$B481)</f>
        <v>0</v>
      </c>
      <c r="W481" s="85">
        <f>SUMIFS('BAZA DANYCH'!$AA:$AA,'BAZA DANYCH'!$T:$T,W$406,'BAZA DANYCH'!$K:$K,$C481,'BAZA DANYCH'!$A:$A,$A481,'BAZA DANYCH'!$F:$F,STATYSTYKI!$B481)</f>
        <v>50</v>
      </c>
      <c r="X481" s="85">
        <f>SUMIFS('BAZA DANYCH'!$AA:$AA,'BAZA DANYCH'!$T:$T,X$406,'BAZA DANYCH'!$K:$K,$C481,'BAZA DANYCH'!$A:$A,$A481,'BAZA DANYCH'!$F:$F,STATYSTYKI!$B481)</f>
        <v>0</v>
      </c>
      <c r="Y481" s="85">
        <f>SUMIFS('BAZA DANYCH'!$AA:$AA,'BAZA DANYCH'!$T:$T,Y$406,'BAZA DANYCH'!$K:$K,$C481,'BAZA DANYCH'!$A:$A,$A481,'BAZA DANYCH'!$F:$F,STATYSTYKI!$B481)</f>
        <v>0</v>
      </c>
      <c r="Z481" s="85">
        <f>SUMIFS('BAZA DANYCH'!$AA:$AA,'BAZA DANYCH'!$T:$T,Z$406,'BAZA DANYCH'!$K:$K,$C481,'BAZA DANYCH'!$A:$A,$A481,'BAZA DANYCH'!$F:$F,STATYSTYKI!$B481)</f>
        <v>0</v>
      </c>
      <c r="AA481" s="85">
        <f>SUMIFS('BAZA DANYCH'!$AA:$AA,'BAZA DANYCH'!$T:$T,AA$406,'BAZA DANYCH'!$K:$K,$C481,'BAZA DANYCH'!$A:$A,$A481,'BAZA DANYCH'!$F:$F,STATYSTYKI!$B481)</f>
        <v>0</v>
      </c>
      <c r="AB481" s="85">
        <f>SUMIFS('BAZA DANYCH'!$AA:$AA,'BAZA DANYCH'!$T:$T,AB$406,'BAZA DANYCH'!$K:$K,$C481,'BAZA DANYCH'!$A:$A,$A481,'BAZA DANYCH'!$F:$F,STATYSTYKI!$B481)</f>
        <v>0</v>
      </c>
      <c r="AC481" s="85">
        <f>SUMIFS('BAZA DANYCH'!$AA:$AA,'BAZA DANYCH'!$T:$T,AC$406,'BAZA DANYCH'!$K:$K,$C481,'BAZA DANYCH'!$A:$A,$A481,'BAZA DANYCH'!$F:$F,STATYSTYKI!$B481)</f>
        <v>0</v>
      </c>
      <c r="AD481" s="85">
        <f>SUMIFS('BAZA DANYCH'!$AA:$AA,'BAZA DANYCH'!$T:$T,AD$406,'BAZA DANYCH'!$K:$K,$C481,'BAZA DANYCH'!$A:$A,$A481,'BAZA DANYCH'!$F:$F,STATYSTYKI!$B481)</f>
        <v>0</v>
      </c>
      <c r="AE481" s="85">
        <f>SUMIFS('BAZA DANYCH'!$AA:$AA,'BAZA DANYCH'!$T:$T,AE$406,'BAZA DANYCH'!$K:$K,$C481,'BAZA DANYCH'!$A:$A,$A481,'BAZA DANYCH'!$F:$F,STATYSTYKI!$B481)</f>
        <v>0</v>
      </c>
      <c r="AF481" s="85">
        <f>SUMIFS('BAZA DANYCH'!$AA:$AA,'BAZA DANYCH'!$T:$T,AF$406,'BAZA DANYCH'!$K:$K,$C481,'BAZA DANYCH'!$A:$A,$A481,'BAZA DANYCH'!$F:$F,STATYSTYKI!$B481)</f>
        <v>0</v>
      </c>
      <c r="AG481" s="85">
        <f>SUMIFS('BAZA DANYCH'!$AA:$AA,'BAZA DANYCH'!$T:$T,AG$406,'BAZA DANYCH'!$K:$K,$C481,'BAZA DANYCH'!$A:$A,$A481,'BAZA DANYCH'!$F:$F,STATYSTYKI!$B481)</f>
        <v>0</v>
      </c>
      <c r="AH481" s="85">
        <f>SUMIFS('BAZA DANYCH'!$AA:$AA,'BAZA DANYCH'!$T:$T,AH$406,'BAZA DANYCH'!$K:$K,$C481,'BAZA DANYCH'!$A:$A,$A481,'BAZA DANYCH'!$F:$F,STATYSTYKI!$B481)</f>
        <v>0</v>
      </c>
      <c r="AI481" s="85">
        <f>SUMIFS('BAZA DANYCH'!$AA:$AA,'BAZA DANYCH'!$T:$T,AI$406,'BAZA DANYCH'!$K:$K,$C481,'BAZA DANYCH'!$A:$A,$A481,'BAZA DANYCH'!$F:$F,STATYSTYKI!$B481)</f>
        <v>0</v>
      </c>
      <c r="AJ481" s="85">
        <f>SUMIFS('BAZA DANYCH'!$AA:$AA,'BAZA DANYCH'!$T:$T,AJ$406,'BAZA DANYCH'!$K:$K,$C481,'BAZA DANYCH'!$A:$A,$A481,'BAZA DANYCH'!$F:$F,STATYSTYKI!$B481)</f>
        <v>0</v>
      </c>
    </row>
    <row r="482" spans="1:36" x14ac:dyDescent="0.2">
      <c r="A482" s="87" t="str">
        <f t="shared" ref="A482:C482" si="110">A275</f>
        <v>Strzelin</v>
      </c>
      <c r="B482" s="87" t="str">
        <f t="shared" si="110"/>
        <v>rk_12_DW378</v>
      </c>
      <c r="C482" s="87" t="str">
        <f t="shared" si="110"/>
        <v>PKS Oława</v>
      </c>
      <c r="D482" s="129">
        <f t="shared" si="100"/>
        <v>6</v>
      </c>
      <c r="E482" s="85">
        <f>SUMIFS('BAZA DANYCH'!$AA:$AA,'BAZA DANYCH'!$T:$T,E$406,'BAZA DANYCH'!$K:$K,$C482,'BAZA DANYCH'!$A:$A,$A482,'BAZA DANYCH'!$F:$F,STATYSTYKI!$B482)</f>
        <v>0</v>
      </c>
      <c r="F482" s="85">
        <f>SUMIFS('BAZA DANYCH'!$AA:$AA,'BAZA DANYCH'!$T:$T,F$406,'BAZA DANYCH'!$K:$K,$C482,'BAZA DANYCH'!$A:$A,$A482,'BAZA DANYCH'!$F:$F,STATYSTYKI!$B482)</f>
        <v>0</v>
      </c>
      <c r="G482" s="85">
        <f>SUMIFS('BAZA DANYCH'!$AA:$AA,'BAZA DANYCH'!$T:$T,G$406,'BAZA DANYCH'!$K:$K,$C482,'BAZA DANYCH'!$A:$A,$A482,'BAZA DANYCH'!$F:$F,STATYSTYKI!$B482)</f>
        <v>0</v>
      </c>
      <c r="H482" s="85">
        <f>SUMIFS('BAZA DANYCH'!$AA:$AA,'BAZA DANYCH'!$T:$T,H$406,'BAZA DANYCH'!$K:$K,$C482,'BAZA DANYCH'!$A:$A,$A482,'BAZA DANYCH'!$F:$F,STATYSTYKI!$B482)</f>
        <v>0</v>
      </c>
      <c r="I482" s="85">
        <f>SUMIFS('BAZA DANYCH'!$AA:$AA,'BAZA DANYCH'!$T:$T,I$406,'BAZA DANYCH'!$K:$K,$C482,'BAZA DANYCH'!$A:$A,$A482,'BAZA DANYCH'!$F:$F,STATYSTYKI!$B482)</f>
        <v>6</v>
      </c>
      <c r="J482" s="85">
        <f>SUMIFS('BAZA DANYCH'!$AA:$AA,'BAZA DANYCH'!$T:$T,J$406,'BAZA DANYCH'!$K:$K,$C482,'BAZA DANYCH'!$A:$A,$A482,'BAZA DANYCH'!$F:$F,STATYSTYKI!$B482)</f>
        <v>0</v>
      </c>
      <c r="K482" s="85">
        <f>SUMIFS('BAZA DANYCH'!$AA:$AA,'BAZA DANYCH'!$T:$T,K$406,'BAZA DANYCH'!$K:$K,$C482,'BAZA DANYCH'!$A:$A,$A482,'BAZA DANYCH'!$F:$F,STATYSTYKI!$B482)</f>
        <v>0</v>
      </c>
      <c r="L482" s="85">
        <f>SUMIFS('BAZA DANYCH'!$AA:$AA,'BAZA DANYCH'!$T:$T,L$406,'BAZA DANYCH'!$K:$K,$C482,'BAZA DANYCH'!$A:$A,$A482,'BAZA DANYCH'!$F:$F,STATYSTYKI!$B482)</f>
        <v>0</v>
      </c>
      <c r="M482" s="85">
        <f>SUMIFS('BAZA DANYCH'!$AA:$AA,'BAZA DANYCH'!$T:$T,M$406,'BAZA DANYCH'!$K:$K,$C482,'BAZA DANYCH'!$A:$A,$A482,'BAZA DANYCH'!$F:$F,STATYSTYKI!$B482)</f>
        <v>0</v>
      </c>
      <c r="N482" s="85">
        <f>SUMIFS('BAZA DANYCH'!$AA:$AA,'BAZA DANYCH'!$T:$T,N$406,'BAZA DANYCH'!$K:$K,$C482,'BAZA DANYCH'!$A:$A,$A482,'BAZA DANYCH'!$F:$F,STATYSTYKI!$B482)</f>
        <v>0</v>
      </c>
      <c r="O482" s="85">
        <f>SUMIFS('BAZA DANYCH'!$AA:$AA,'BAZA DANYCH'!$T:$T,O$406,'BAZA DANYCH'!$K:$K,$C482,'BAZA DANYCH'!$A:$A,$A482,'BAZA DANYCH'!$F:$F,STATYSTYKI!$B482)</f>
        <v>0</v>
      </c>
      <c r="P482" s="85">
        <f>SUMIFS('BAZA DANYCH'!$AA:$AA,'BAZA DANYCH'!$T:$T,P$406,'BAZA DANYCH'!$K:$K,$C482,'BAZA DANYCH'!$A:$A,$A482,'BAZA DANYCH'!$F:$F,STATYSTYKI!$B482)</f>
        <v>0</v>
      </c>
      <c r="Q482" s="85">
        <f>SUMIFS('BAZA DANYCH'!$AA:$AA,'BAZA DANYCH'!$T:$T,Q$406,'BAZA DANYCH'!$K:$K,$C482,'BAZA DANYCH'!$A:$A,$A482,'BAZA DANYCH'!$F:$F,STATYSTYKI!$B482)</f>
        <v>0</v>
      </c>
      <c r="R482" s="85">
        <f>SUMIFS('BAZA DANYCH'!$AA:$AA,'BAZA DANYCH'!$T:$T,R$406,'BAZA DANYCH'!$K:$K,$C482,'BAZA DANYCH'!$A:$A,$A482,'BAZA DANYCH'!$F:$F,STATYSTYKI!$B482)</f>
        <v>0</v>
      </c>
      <c r="S482" s="85">
        <f>SUMIFS('BAZA DANYCH'!$AA:$AA,'BAZA DANYCH'!$T:$T,S$406,'BAZA DANYCH'!$K:$K,$C482,'BAZA DANYCH'!$A:$A,$A482,'BAZA DANYCH'!$F:$F,STATYSTYKI!$B482)</f>
        <v>0</v>
      </c>
      <c r="T482" s="85">
        <f>SUMIFS('BAZA DANYCH'!$AA:$AA,'BAZA DANYCH'!$T:$T,T$406,'BAZA DANYCH'!$K:$K,$C482,'BAZA DANYCH'!$A:$A,$A482,'BAZA DANYCH'!$F:$F,STATYSTYKI!$B482)</f>
        <v>0</v>
      </c>
      <c r="U482" s="85">
        <f>SUMIFS('BAZA DANYCH'!$AA:$AA,'BAZA DANYCH'!$T:$T,U$406,'BAZA DANYCH'!$K:$K,$C482,'BAZA DANYCH'!$A:$A,$A482,'BAZA DANYCH'!$F:$F,STATYSTYKI!$B482)</f>
        <v>0</v>
      </c>
      <c r="V482" s="85">
        <f>SUMIFS('BAZA DANYCH'!$AA:$AA,'BAZA DANYCH'!$T:$T,V$406,'BAZA DANYCH'!$K:$K,$C482,'BAZA DANYCH'!$A:$A,$A482,'BAZA DANYCH'!$F:$F,STATYSTYKI!$B482)</f>
        <v>0</v>
      </c>
      <c r="W482" s="85">
        <f>SUMIFS('BAZA DANYCH'!$AA:$AA,'BAZA DANYCH'!$T:$T,W$406,'BAZA DANYCH'!$K:$K,$C482,'BAZA DANYCH'!$A:$A,$A482,'BAZA DANYCH'!$F:$F,STATYSTYKI!$B482)</f>
        <v>0</v>
      </c>
      <c r="X482" s="85">
        <f>SUMIFS('BAZA DANYCH'!$AA:$AA,'BAZA DANYCH'!$T:$T,X$406,'BAZA DANYCH'!$K:$K,$C482,'BAZA DANYCH'!$A:$A,$A482,'BAZA DANYCH'!$F:$F,STATYSTYKI!$B482)</f>
        <v>0</v>
      </c>
      <c r="Y482" s="85">
        <f>SUMIFS('BAZA DANYCH'!$AA:$AA,'BAZA DANYCH'!$T:$T,Y$406,'BAZA DANYCH'!$K:$K,$C482,'BAZA DANYCH'!$A:$A,$A482,'BAZA DANYCH'!$F:$F,STATYSTYKI!$B482)</f>
        <v>0</v>
      </c>
      <c r="Z482" s="85">
        <f>SUMIFS('BAZA DANYCH'!$AA:$AA,'BAZA DANYCH'!$T:$T,Z$406,'BAZA DANYCH'!$K:$K,$C482,'BAZA DANYCH'!$A:$A,$A482,'BAZA DANYCH'!$F:$F,STATYSTYKI!$B482)</f>
        <v>0</v>
      </c>
      <c r="AA482" s="85">
        <f>SUMIFS('BAZA DANYCH'!$AA:$AA,'BAZA DANYCH'!$T:$T,AA$406,'BAZA DANYCH'!$K:$K,$C482,'BAZA DANYCH'!$A:$A,$A482,'BAZA DANYCH'!$F:$F,STATYSTYKI!$B482)</f>
        <v>0</v>
      </c>
      <c r="AB482" s="85">
        <f>SUMIFS('BAZA DANYCH'!$AA:$AA,'BAZA DANYCH'!$T:$T,AB$406,'BAZA DANYCH'!$K:$K,$C482,'BAZA DANYCH'!$A:$A,$A482,'BAZA DANYCH'!$F:$F,STATYSTYKI!$B482)</f>
        <v>0</v>
      </c>
      <c r="AC482" s="85">
        <f>SUMIFS('BAZA DANYCH'!$AA:$AA,'BAZA DANYCH'!$T:$T,AC$406,'BAZA DANYCH'!$K:$K,$C482,'BAZA DANYCH'!$A:$A,$A482,'BAZA DANYCH'!$F:$F,STATYSTYKI!$B482)</f>
        <v>0</v>
      </c>
      <c r="AD482" s="85">
        <f>SUMIFS('BAZA DANYCH'!$AA:$AA,'BAZA DANYCH'!$T:$T,AD$406,'BAZA DANYCH'!$K:$K,$C482,'BAZA DANYCH'!$A:$A,$A482,'BAZA DANYCH'!$F:$F,STATYSTYKI!$B482)</f>
        <v>0</v>
      </c>
      <c r="AE482" s="85">
        <f>SUMIFS('BAZA DANYCH'!$AA:$AA,'BAZA DANYCH'!$T:$T,AE$406,'BAZA DANYCH'!$K:$K,$C482,'BAZA DANYCH'!$A:$A,$A482,'BAZA DANYCH'!$F:$F,STATYSTYKI!$B482)</f>
        <v>0</v>
      </c>
      <c r="AF482" s="85">
        <f>SUMIFS('BAZA DANYCH'!$AA:$AA,'BAZA DANYCH'!$T:$T,AF$406,'BAZA DANYCH'!$K:$K,$C482,'BAZA DANYCH'!$A:$A,$A482,'BAZA DANYCH'!$F:$F,STATYSTYKI!$B482)</f>
        <v>0</v>
      </c>
      <c r="AG482" s="85">
        <f>SUMIFS('BAZA DANYCH'!$AA:$AA,'BAZA DANYCH'!$T:$T,AG$406,'BAZA DANYCH'!$K:$K,$C482,'BAZA DANYCH'!$A:$A,$A482,'BAZA DANYCH'!$F:$F,STATYSTYKI!$B482)</f>
        <v>0</v>
      </c>
      <c r="AH482" s="85">
        <f>SUMIFS('BAZA DANYCH'!$AA:$AA,'BAZA DANYCH'!$T:$T,AH$406,'BAZA DANYCH'!$K:$K,$C482,'BAZA DANYCH'!$A:$A,$A482,'BAZA DANYCH'!$F:$F,STATYSTYKI!$B482)</f>
        <v>0</v>
      </c>
      <c r="AI482" s="85">
        <f>SUMIFS('BAZA DANYCH'!$AA:$AA,'BAZA DANYCH'!$T:$T,AI$406,'BAZA DANYCH'!$K:$K,$C482,'BAZA DANYCH'!$A:$A,$A482,'BAZA DANYCH'!$F:$F,STATYSTYKI!$B482)</f>
        <v>0</v>
      </c>
      <c r="AJ482" s="85">
        <f>SUMIFS('BAZA DANYCH'!$AA:$AA,'BAZA DANYCH'!$T:$T,AJ$406,'BAZA DANYCH'!$K:$K,$C482,'BAZA DANYCH'!$A:$A,$A482,'BAZA DANYCH'!$F:$F,STATYSTYKI!$B482)</f>
        <v>0</v>
      </c>
    </row>
    <row r="483" spans="1:36" x14ac:dyDescent="0.2">
      <c r="A483" s="87" t="str">
        <f t="shared" ref="A483:C483" si="111">A276</f>
        <v>Strzelin</v>
      </c>
      <c r="B483" s="87" t="str">
        <f t="shared" si="111"/>
        <v>rk_12_DW378</v>
      </c>
      <c r="C483" s="87" t="str">
        <f t="shared" si="111"/>
        <v>brak danych</v>
      </c>
      <c r="D483" s="129">
        <f t="shared" si="100"/>
        <v>12</v>
      </c>
      <c r="E483" s="85">
        <f>SUMIFS('BAZA DANYCH'!$AA:$AA,'BAZA DANYCH'!$T:$T,E$406,'BAZA DANYCH'!$K:$K,$C483,'BAZA DANYCH'!$A:$A,$A483,'BAZA DANYCH'!$F:$F,STATYSTYKI!$B483)</f>
        <v>0</v>
      </c>
      <c r="F483" s="85">
        <f>SUMIFS('BAZA DANYCH'!$AA:$AA,'BAZA DANYCH'!$T:$T,F$406,'BAZA DANYCH'!$K:$K,$C483,'BAZA DANYCH'!$A:$A,$A483,'BAZA DANYCH'!$F:$F,STATYSTYKI!$B483)</f>
        <v>0</v>
      </c>
      <c r="G483" s="85">
        <f>SUMIFS('BAZA DANYCH'!$AA:$AA,'BAZA DANYCH'!$T:$T,G$406,'BAZA DANYCH'!$K:$K,$C483,'BAZA DANYCH'!$A:$A,$A483,'BAZA DANYCH'!$F:$F,STATYSTYKI!$B483)</f>
        <v>0</v>
      </c>
      <c r="H483" s="85">
        <f>SUMIFS('BAZA DANYCH'!$AA:$AA,'BAZA DANYCH'!$T:$T,H$406,'BAZA DANYCH'!$K:$K,$C483,'BAZA DANYCH'!$A:$A,$A483,'BAZA DANYCH'!$F:$F,STATYSTYKI!$B483)</f>
        <v>0</v>
      </c>
      <c r="I483" s="85">
        <f>SUMIFS('BAZA DANYCH'!$AA:$AA,'BAZA DANYCH'!$T:$T,I$406,'BAZA DANYCH'!$K:$K,$C483,'BAZA DANYCH'!$A:$A,$A483,'BAZA DANYCH'!$F:$F,STATYSTYKI!$B483)</f>
        <v>0</v>
      </c>
      <c r="J483" s="85">
        <f>SUMIFS('BAZA DANYCH'!$AA:$AA,'BAZA DANYCH'!$T:$T,J$406,'BAZA DANYCH'!$K:$K,$C483,'BAZA DANYCH'!$A:$A,$A483,'BAZA DANYCH'!$F:$F,STATYSTYKI!$B483)</f>
        <v>0</v>
      </c>
      <c r="K483" s="85">
        <f>SUMIFS('BAZA DANYCH'!$AA:$AA,'BAZA DANYCH'!$T:$T,K$406,'BAZA DANYCH'!$K:$K,$C483,'BAZA DANYCH'!$A:$A,$A483,'BAZA DANYCH'!$F:$F,STATYSTYKI!$B483)</f>
        <v>0</v>
      </c>
      <c r="L483" s="85">
        <f>SUMIFS('BAZA DANYCH'!$AA:$AA,'BAZA DANYCH'!$T:$T,L$406,'BAZA DANYCH'!$K:$K,$C483,'BAZA DANYCH'!$A:$A,$A483,'BAZA DANYCH'!$F:$F,STATYSTYKI!$B483)</f>
        <v>0</v>
      </c>
      <c r="M483" s="85">
        <f>SUMIFS('BAZA DANYCH'!$AA:$AA,'BAZA DANYCH'!$T:$T,M$406,'BAZA DANYCH'!$K:$K,$C483,'BAZA DANYCH'!$A:$A,$A483,'BAZA DANYCH'!$F:$F,STATYSTYKI!$B483)</f>
        <v>4</v>
      </c>
      <c r="N483" s="85">
        <f>SUMIFS('BAZA DANYCH'!$AA:$AA,'BAZA DANYCH'!$T:$T,N$406,'BAZA DANYCH'!$K:$K,$C483,'BAZA DANYCH'!$A:$A,$A483,'BAZA DANYCH'!$F:$F,STATYSTYKI!$B483)</f>
        <v>2</v>
      </c>
      <c r="O483" s="85">
        <f>SUMIFS('BAZA DANYCH'!$AA:$AA,'BAZA DANYCH'!$T:$T,O$406,'BAZA DANYCH'!$K:$K,$C483,'BAZA DANYCH'!$A:$A,$A483,'BAZA DANYCH'!$F:$F,STATYSTYKI!$B483)</f>
        <v>0</v>
      </c>
      <c r="P483" s="85">
        <f>SUMIFS('BAZA DANYCH'!$AA:$AA,'BAZA DANYCH'!$T:$T,P$406,'BAZA DANYCH'!$K:$K,$C483,'BAZA DANYCH'!$A:$A,$A483,'BAZA DANYCH'!$F:$F,STATYSTYKI!$B483)</f>
        <v>2</v>
      </c>
      <c r="Q483" s="85">
        <f>SUMIFS('BAZA DANYCH'!$AA:$AA,'BAZA DANYCH'!$T:$T,Q$406,'BAZA DANYCH'!$K:$K,$C483,'BAZA DANYCH'!$A:$A,$A483,'BAZA DANYCH'!$F:$F,STATYSTYKI!$B483)</f>
        <v>0</v>
      </c>
      <c r="R483" s="85">
        <f>SUMIFS('BAZA DANYCH'!$AA:$AA,'BAZA DANYCH'!$T:$T,R$406,'BAZA DANYCH'!$K:$K,$C483,'BAZA DANYCH'!$A:$A,$A483,'BAZA DANYCH'!$F:$F,STATYSTYKI!$B483)</f>
        <v>0</v>
      </c>
      <c r="S483" s="85">
        <f>SUMIFS('BAZA DANYCH'!$AA:$AA,'BAZA DANYCH'!$T:$T,S$406,'BAZA DANYCH'!$K:$K,$C483,'BAZA DANYCH'!$A:$A,$A483,'BAZA DANYCH'!$F:$F,STATYSTYKI!$B483)</f>
        <v>0</v>
      </c>
      <c r="T483" s="85">
        <f>SUMIFS('BAZA DANYCH'!$AA:$AA,'BAZA DANYCH'!$T:$T,T$406,'BAZA DANYCH'!$K:$K,$C483,'BAZA DANYCH'!$A:$A,$A483,'BAZA DANYCH'!$F:$F,STATYSTYKI!$B483)</f>
        <v>0</v>
      </c>
      <c r="U483" s="85">
        <f>SUMIFS('BAZA DANYCH'!$AA:$AA,'BAZA DANYCH'!$T:$T,U$406,'BAZA DANYCH'!$K:$K,$C483,'BAZA DANYCH'!$A:$A,$A483,'BAZA DANYCH'!$F:$F,STATYSTYKI!$B483)</f>
        <v>0</v>
      </c>
      <c r="V483" s="85">
        <f>SUMIFS('BAZA DANYCH'!$AA:$AA,'BAZA DANYCH'!$T:$T,V$406,'BAZA DANYCH'!$K:$K,$C483,'BAZA DANYCH'!$A:$A,$A483,'BAZA DANYCH'!$F:$F,STATYSTYKI!$B483)</f>
        <v>0</v>
      </c>
      <c r="W483" s="85">
        <f>SUMIFS('BAZA DANYCH'!$AA:$AA,'BAZA DANYCH'!$T:$T,W$406,'BAZA DANYCH'!$K:$K,$C483,'BAZA DANYCH'!$A:$A,$A483,'BAZA DANYCH'!$F:$F,STATYSTYKI!$B483)</f>
        <v>0</v>
      </c>
      <c r="X483" s="85">
        <f>SUMIFS('BAZA DANYCH'!$AA:$AA,'BAZA DANYCH'!$T:$T,X$406,'BAZA DANYCH'!$K:$K,$C483,'BAZA DANYCH'!$A:$A,$A483,'BAZA DANYCH'!$F:$F,STATYSTYKI!$B483)</f>
        <v>2</v>
      </c>
      <c r="Y483" s="85">
        <f>SUMIFS('BAZA DANYCH'!$AA:$AA,'BAZA DANYCH'!$T:$T,Y$406,'BAZA DANYCH'!$K:$K,$C483,'BAZA DANYCH'!$A:$A,$A483,'BAZA DANYCH'!$F:$F,STATYSTYKI!$B483)</f>
        <v>0</v>
      </c>
      <c r="Z483" s="85">
        <f>SUMIFS('BAZA DANYCH'!$AA:$AA,'BAZA DANYCH'!$T:$T,Z$406,'BAZA DANYCH'!$K:$K,$C483,'BAZA DANYCH'!$A:$A,$A483,'BAZA DANYCH'!$F:$F,STATYSTYKI!$B483)</f>
        <v>0</v>
      </c>
      <c r="AA483" s="85">
        <f>SUMIFS('BAZA DANYCH'!$AA:$AA,'BAZA DANYCH'!$T:$T,AA$406,'BAZA DANYCH'!$K:$K,$C483,'BAZA DANYCH'!$A:$A,$A483,'BAZA DANYCH'!$F:$F,STATYSTYKI!$B483)</f>
        <v>2</v>
      </c>
      <c r="AB483" s="85">
        <f>SUMIFS('BAZA DANYCH'!$AA:$AA,'BAZA DANYCH'!$T:$T,AB$406,'BAZA DANYCH'!$K:$K,$C483,'BAZA DANYCH'!$A:$A,$A483,'BAZA DANYCH'!$F:$F,STATYSTYKI!$B483)</f>
        <v>0</v>
      </c>
      <c r="AC483" s="85">
        <f>SUMIFS('BAZA DANYCH'!$AA:$AA,'BAZA DANYCH'!$T:$T,AC$406,'BAZA DANYCH'!$K:$K,$C483,'BAZA DANYCH'!$A:$A,$A483,'BAZA DANYCH'!$F:$F,STATYSTYKI!$B483)</f>
        <v>0</v>
      </c>
      <c r="AD483" s="85">
        <f>SUMIFS('BAZA DANYCH'!$AA:$AA,'BAZA DANYCH'!$T:$T,AD$406,'BAZA DANYCH'!$K:$K,$C483,'BAZA DANYCH'!$A:$A,$A483,'BAZA DANYCH'!$F:$F,STATYSTYKI!$B483)</f>
        <v>0</v>
      </c>
      <c r="AE483" s="85">
        <f>SUMIFS('BAZA DANYCH'!$AA:$AA,'BAZA DANYCH'!$T:$T,AE$406,'BAZA DANYCH'!$K:$K,$C483,'BAZA DANYCH'!$A:$A,$A483,'BAZA DANYCH'!$F:$F,STATYSTYKI!$B483)</f>
        <v>0</v>
      </c>
      <c r="AF483" s="85">
        <f>SUMIFS('BAZA DANYCH'!$AA:$AA,'BAZA DANYCH'!$T:$T,AF$406,'BAZA DANYCH'!$K:$K,$C483,'BAZA DANYCH'!$A:$A,$A483,'BAZA DANYCH'!$F:$F,STATYSTYKI!$B483)</f>
        <v>0</v>
      </c>
      <c r="AG483" s="85">
        <f>SUMIFS('BAZA DANYCH'!$AA:$AA,'BAZA DANYCH'!$T:$T,AG$406,'BAZA DANYCH'!$K:$K,$C483,'BAZA DANYCH'!$A:$A,$A483,'BAZA DANYCH'!$F:$F,STATYSTYKI!$B483)</f>
        <v>0</v>
      </c>
      <c r="AH483" s="85">
        <f>SUMIFS('BAZA DANYCH'!$AA:$AA,'BAZA DANYCH'!$T:$T,AH$406,'BAZA DANYCH'!$K:$K,$C483,'BAZA DANYCH'!$A:$A,$A483,'BAZA DANYCH'!$F:$F,STATYSTYKI!$B483)</f>
        <v>0</v>
      </c>
      <c r="AI483" s="85">
        <f>SUMIFS('BAZA DANYCH'!$AA:$AA,'BAZA DANYCH'!$T:$T,AI$406,'BAZA DANYCH'!$K:$K,$C483,'BAZA DANYCH'!$A:$A,$A483,'BAZA DANYCH'!$F:$F,STATYSTYKI!$B483)</f>
        <v>0</v>
      </c>
      <c r="AJ483" s="85">
        <f>SUMIFS('BAZA DANYCH'!$AA:$AA,'BAZA DANYCH'!$T:$T,AJ$406,'BAZA DANYCH'!$K:$K,$C483,'BAZA DANYCH'!$A:$A,$A483,'BAZA DANYCH'!$F:$F,STATYSTYKI!$B483)</f>
        <v>0</v>
      </c>
    </row>
    <row r="484" spans="1:36" x14ac:dyDescent="0.2">
      <c r="A484" s="87" t="str">
        <f t="shared" ref="A484:C484" si="112">A277</f>
        <v>Strzelin</v>
      </c>
      <c r="B484" s="87" t="str">
        <f t="shared" si="112"/>
        <v>rk_12_DW378</v>
      </c>
      <c r="C484" s="87" t="str">
        <f t="shared" si="112"/>
        <v>PKS Brzeg</v>
      </c>
      <c r="D484" s="129">
        <f t="shared" si="100"/>
        <v>6</v>
      </c>
      <c r="E484" s="85">
        <f>SUMIFS('BAZA DANYCH'!$AA:$AA,'BAZA DANYCH'!$T:$T,E$406,'BAZA DANYCH'!$K:$K,$C484,'BAZA DANYCH'!$A:$A,$A484,'BAZA DANYCH'!$F:$F,STATYSTYKI!$B484)</f>
        <v>0</v>
      </c>
      <c r="F484" s="85">
        <f>SUMIFS('BAZA DANYCH'!$AA:$AA,'BAZA DANYCH'!$T:$T,F$406,'BAZA DANYCH'!$K:$K,$C484,'BAZA DANYCH'!$A:$A,$A484,'BAZA DANYCH'!$F:$F,STATYSTYKI!$B484)</f>
        <v>0</v>
      </c>
      <c r="G484" s="85">
        <f>SUMIFS('BAZA DANYCH'!$AA:$AA,'BAZA DANYCH'!$T:$T,G$406,'BAZA DANYCH'!$K:$K,$C484,'BAZA DANYCH'!$A:$A,$A484,'BAZA DANYCH'!$F:$F,STATYSTYKI!$B484)</f>
        <v>0</v>
      </c>
      <c r="H484" s="85">
        <f>SUMIFS('BAZA DANYCH'!$AA:$AA,'BAZA DANYCH'!$T:$T,H$406,'BAZA DANYCH'!$K:$K,$C484,'BAZA DANYCH'!$A:$A,$A484,'BAZA DANYCH'!$F:$F,STATYSTYKI!$B484)</f>
        <v>0</v>
      </c>
      <c r="I484" s="85">
        <f>SUMIFS('BAZA DANYCH'!$AA:$AA,'BAZA DANYCH'!$T:$T,I$406,'BAZA DANYCH'!$K:$K,$C484,'BAZA DANYCH'!$A:$A,$A484,'BAZA DANYCH'!$F:$F,STATYSTYKI!$B484)</f>
        <v>0</v>
      </c>
      <c r="J484" s="85">
        <f>SUMIFS('BAZA DANYCH'!$AA:$AA,'BAZA DANYCH'!$T:$T,J$406,'BAZA DANYCH'!$K:$K,$C484,'BAZA DANYCH'!$A:$A,$A484,'BAZA DANYCH'!$F:$F,STATYSTYKI!$B484)</f>
        <v>0</v>
      </c>
      <c r="K484" s="85">
        <f>SUMIFS('BAZA DANYCH'!$AA:$AA,'BAZA DANYCH'!$T:$T,K$406,'BAZA DANYCH'!$K:$K,$C484,'BAZA DANYCH'!$A:$A,$A484,'BAZA DANYCH'!$F:$F,STATYSTYKI!$B484)</f>
        <v>0</v>
      </c>
      <c r="L484" s="85">
        <f>SUMIFS('BAZA DANYCH'!$AA:$AA,'BAZA DANYCH'!$T:$T,L$406,'BAZA DANYCH'!$K:$K,$C484,'BAZA DANYCH'!$A:$A,$A484,'BAZA DANYCH'!$F:$F,STATYSTYKI!$B484)</f>
        <v>0</v>
      </c>
      <c r="M484" s="85">
        <f>SUMIFS('BAZA DANYCH'!$AA:$AA,'BAZA DANYCH'!$T:$T,M$406,'BAZA DANYCH'!$K:$K,$C484,'BAZA DANYCH'!$A:$A,$A484,'BAZA DANYCH'!$F:$F,STATYSTYKI!$B484)</f>
        <v>6</v>
      </c>
      <c r="N484" s="85">
        <f>SUMIFS('BAZA DANYCH'!$AA:$AA,'BAZA DANYCH'!$T:$T,N$406,'BAZA DANYCH'!$K:$K,$C484,'BAZA DANYCH'!$A:$A,$A484,'BAZA DANYCH'!$F:$F,STATYSTYKI!$B484)</f>
        <v>0</v>
      </c>
      <c r="O484" s="85">
        <f>SUMIFS('BAZA DANYCH'!$AA:$AA,'BAZA DANYCH'!$T:$T,O$406,'BAZA DANYCH'!$K:$K,$C484,'BAZA DANYCH'!$A:$A,$A484,'BAZA DANYCH'!$F:$F,STATYSTYKI!$B484)</f>
        <v>0</v>
      </c>
      <c r="P484" s="85">
        <f>SUMIFS('BAZA DANYCH'!$AA:$AA,'BAZA DANYCH'!$T:$T,P$406,'BAZA DANYCH'!$K:$K,$C484,'BAZA DANYCH'!$A:$A,$A484,'BAZA DANYCH'!$F:$F,STATYSTYKI!$B484)</f>
        <v>0</v>
      </c>
      <c r="Q484" s="85">
        <f>SUMIFS('BAZA DANYCH'!$AA:$AA,'BAZA DANYCH'!$T:$T,Q$406,'BAZA DANYCH'!$K:$K,$C484,'BAZA DANYCH'!$A:$A,$A484,'BAZA DANYCH'!$F:$F,STATYSTYKI!$B484)</f>
        <v>0</v>
      </c>
      <c r="R484" s="85">
        <f>SUMIFS('BAZA DANYCH'!$AA:$AA,'BAZA DANYCH'!$T:$T,R$406,'BAZA DANYCH'!$K:$K,$C484,'BAZA DANYCH'!$A:$A,$A484,'BAZA DANYCH'!$F:$F,STATYSTYKI!$B484)</f>
        <v>0</v>
      </c>
      <c r="S484" s="85">
        <f>SUMIFS('BAZA DANYCH'!$AA:$AA,'BAZA DANYCH'!$T:$T,S$406,'BAZA DANYCH'!$K:$K,$C484,'BAZA DANYCH'!$A:$A,$A484,'BAZA DANYCH'!$F:$F,STATYSTYKI!$B484)</f>
        <v>0</v>
      </c>
      <c r="T484" s="85">
        <f>SUMIFS('BAZA DANYCH'!$AA:$AA,'BAZA DANYCH'!$T:$T,T$406,'BAZA DANYCH'!$K:$K,$C484,'BAZA DANYCH'!$A:$A,$A484,'BAZA DANYCH'!$F:$F,STATYSTYKI!$B484)</f>
        <v>0</v>
      </c>
      <c r="U484" s="85">
        <f>SUMIFS('BAZA DANYCH'!$AA:$AA,'BAZA DANYCH'!$T:$T,U$406,'BAZA DANYCH'!$K:$K,$C484,'BAZA DANYCH'!$A:$A,$A484,'BAZA DANYCH'!$F:$F,STATYSTYKI!$B484)</f>
        <v>0</v>
      </c>
      <c r="V484" s="85">
        <f>SUMIFS('BAZA DANYCH'!$AA:$AA,'BAZA DANYCH'!$T:$T,V$406,'BAZA DANYCH'!$K:$K,$C484,'BAZA DANYCH'!$A:$A,$A484,'BAZA DANYCH'!$F:$F,STATYSTYKI!$B484)</f>
        <v>0</v>
      </c>
      <c r="W484" s="85">
        <f>SUMIFS('BAZA DANYCH'!$AA:$AA,'BAZA DANYCH'!$T:$T,W$406,'BAZA DANYCH'!$K:$K,$C484,'BAZA DANYCH'!$A:$A,$A484,'BAZA DANYCH'!$F:$F,STATYSTYKI!$B484)</f>
        <v>0</v>
      </c>
      <c r="X484" s="85">
        <f>SUMIFS('BAZA DANYCH'!$AA:$AA,'BAZA DANYCH'!$T:$T,X$406,'BAZA DANYCH'!$K:$K,$C484,'BAZA DANYCH'!$A:$A,$A484,'BAZA DANYCH'!$F:$F,STATYSTYKI!$B484)</f>
        <v>0</v>
      </c>
      <c r="Y484" s="85">
        <f>SUMIFS('BAZA DANYCH'!$AA:$AA,'BAZA DANYCH'!$T:$T,Y$406,'BAZA DANYCH'!$K:$K,$C484,'BAZA DANYCH'!$A:$A,$A484,'BAZA DANYCH'!$F:$F,STATYSTYKI!$B484)</f>
        <v>0</v>
      </c>
      <c r="Z484" s="85">
        <f>SUMIFS('BAZA DANYCH'!$AA:$AA,'BAZA DANYCH'!$T:$T,Z$406,'BAZA DANYCH'!$K:$K,$C484,'BAZA DANYCH'!$A:$A,$A484,'BAZA DANYCH'!$F:$F,STATYSTYKI!$B484)</f>
        <v>0</v>
      </c>
      <c r="AA484" s="85">
        <f>SUMIFS('BAZA DANYCH'!$AA:$AA,'BAZA DANYCH'!$T:$T,AA$406,'BAZA DANYCH'!$K:$K,$C484,'BAZA DANYCH'!$A:$A,$A484,'BAZA DANYCH'!$F:$F,STATYSTYKI!$B484)</f>
        <v>0</v>
      </c>
      <c r="AB484" s="85">
        <f>SUMIFS('BAZA DANYCH'!$AA:$AA,'BAZA DANYCH'!$T:$T,AB$406,'BAZA DANYCH'!$K:$K,$C484,'BAZA DANYCH'!$A:$A,$A484,'BAZA DANYCH'!$F:$F,STATYSTYKI!$B484)</f>
        <v>0</v>
      </c>
      <c r="AC484" s="85">
        <f>SUMIFS('BAZA DANYCH'!$AA:$AA,'BAZA DANYCH'!$T:$T,AC$406,'BAZA DANYCH'!$K:$K,$C484,'BAZA DANYCH'!$A:$A,$A484,'BAZA DANYCH'!$F:$F,STATYSTYKI!$B484)</f>
        <v>0</v>
      </c>
      <c r="AD484" s="85">
        <f>SUMIFS('BAZA DANYCH'!$AA:$AA,'BAZA DANYCH'!$T:$T,AD$406,'BAZA DANYCH'!$K:$K,$C484,'BAZA DANYCH'!$A:$A,$A484,'BAZA DANYCH'!$F:$F,STATYSTYKI!$B484)</f>
        <v>0</v>
      </c>
      <c r="AE484" s="85">
        <f>SUMIFS('BAZA DANYCH'!$AA:$AA,'BAZA DANYCH'!$T:$T,AE$406,'BAZA DANYCH'!$K:$K,$C484,'BAZA DANYCH'!$A:$A,$A484,'BAZA DANYCH'!$F:$F,STATYSTYKI!$B484)</f>
        <v>0</v>
      </c>
      <c r="AF484" s="85">
        <f>SUMIFS('BAZA DANYCH'!$AA:$AA,'BAZA DANYCH'!$T:$T,AF$406,'BAZA DANYCH'!$K:$K,$C484,'BAZA DANYCH'!$A:$A,$A484,'BAZA DANYCH'!$F:$F,STATYSTYKI!$B484)</f>
        <v>0</v>
      </c>
      <c r="AG484" s="85">
        <f>SUMIFS('BAZA DANYCH'!$AA:$AA,'BAZA DANYCH'!$T:$T,AG$406,'BAZA DANYCH'!$K:$K,$C484,'BAZA DANYCH'!$A:$A,$A484,'BAZA DANYCH'!$F:$F,STATYSTYKI!$B484)</f>
        <v>0</v>
      </c>
      <c r="AH484" s="85">
        <f>SUMIFS('BAZA DANYCH'!$AA:$AA,'BAZA DANYCH'!$T:$T,AH$406,'BAZA DANYCH'!$K:$K,$C484,'BAZA DANYCH'!$A:$A,$A484,'BAZA DANYCH'!$F:$F,STATYSTYKI!$B484)</f>
        <v>0</v>
      </c>
      <c r="AI484" s="85">
        <f>SUMIFS('BAZA DANYCH'!$AA:$AA,'BAZA DANYCH'!$T:$T,AI$406,'BAZA DANYCH'!$K:$K,$C484,'BAZA DANYCH'!$A:$A,$A484,'BAZA DANYCH'!$F:$F,STATYSTYKI!$B484)</f>
        <v>0</v>
      </c>
      <c r="AJ484" s="85">
        <f>SUMIFS('BAZA DANYCH'!$AA:$AA,'BAZA DANYCH'!$T:$T,AJ$406,'BAZA DANYCH'!$K:$K,$C484,'BAZA DANYCH'!$A:$A,$A484,'BAZA DANYCH'!$F:$F,STATYSTYKI!$B484)</f>
        <v>0</v>
      </c>
    </row>
    <row r="485" spans="1:36" x14ac:dyDescent="0.2">
      <c r="A485" s="87" t="str">
        <f t="shared" ref="A485:C485" si="113">A278</f>
        <v>Strzelin</v>
      </c>
      <c r="B485" s="87" t="str">
        <f t="shared" si="113"/>
        <v>rk_12_DW378</v>
      </c>
      <c r="C485" s="87" t="str">
        <f t="shared" si="113"/>
        <v xml:space="preserve">LEW TRANS </v>
      </c>
      <c r="D485" s="129">
        <f t="shared" si="100"/>
        <v>0</v>
      </c>
      <c r="E485" s="85">
        <f>SUMIFS('BAZA DANYCH'!$AA:$AA,'BAZA DANYCH'!$T:$T,E$406,'BAZA DANYCH'!$K:$K,$C485,'BAZA DANYCH'!$A:$A,$A485,'BAZA DANYCH'!$F:$F,STATYSTYKI!$B485)</f>
        <v>0</v>
      </c>
      <c r="F485" s="85">
        <f>SUMIFS('BAZA DANYCH'!$AA:$AA,'BAZA DANYCH'!$T:$T,F$406,'BAZA DANYCH'!$K:$K,$C485,'BAZA DANYCH'!$A:$A,$A485,'BAZA DANYCH'!$F:$F,STATYSTYKI!$B485)</f>
        <v>0</v>
      </c>
      <c r="G485" s="85">
        <f>SUMIFS('BAZA DANYCH'!$AA:$AA,'BAZA DANYCH'!$T:$T,G$406,'BAZA DANYCH'!$K:$K,$C485,'BAZA DANYCH'!$A:$A,$A485,'BAZA DANYCH'!$F:$F,STATYSTYKI!$B485)</f>
        <v>0</v>
      </c>
      <c r="H485" s="85">
        <f>SUMIFS('BAZA DANYCH'!$AA:$AA,'BAZA DANYCH'!$T:$T,H$406,'BAZA DANYCH'!$K:$K,$C485,'BAZA DANYCH'!$A:$A,$A485,'BAZA DANYCH'!$F:$F,STATYSTYKI!$B485)</f>
        <v>0</v>
      </c>
      <c r="I485" s="85">
        <f>SUMIFS('BAZA DANYCH'!$AA:$AA,'BAZA DANYCH'!$T:$T,I$406,'BAZA DANYCH'!$K:$K,$C485,'BAZA DANYCH'!$A:$A,$A485,'BAZA DANYCH'!$F:$F,STATYSTYKI!$B485)</f>
        <v>0</v>
      </c>
      <c r="J485" s="85">
        <f>SUMIFS('BAZA DANYCH'!$AA:$AA,'BAZA DANYCH'!$T:$T,J$406,'BAZA DANYCH'!$K:$K,$C485,'BAZA DANYCH'!$A:$A,$A485,'BAZA DANYCH'!$F:$F,STATYSTYKI!$B485)</f>
        <v>0</v>
      </c>
      <c r="K485" s="85">
        <f>SUMIFS('BAZA DANYCH'!$AA:$AA,'BAZA DANYCH'!$T:$T,K$406,'BAZA DANYCH'!$K:$K,$C485,'BAZA DANYCH'!$A:$A,$A485,'BAZA DANYCH'!$F:$F,STATYSTYKI!$B485)</f>
        <v>0</v>
      </c>
      <c r="L485" s="85">
        <f>SUMIFS('BAZA DANYCH'!$AA:$AA,'BAZA DANYCH'!$T:$T,L$406,'BAZA DANYCH'!$K:$K,$C485,'BAZA DANYCH'!$A:$A,$A485,'BAZA DANYCH'!$F:$F,STATYSTYKI!$B485)</f>
        <v>0</v>
      </c>
      <c r="M485" s="85">
        <f>SUMIFS('BAZA DANYCH'!$AA:$AA,'BAZA DANYCH'!$T:$T,M$406,'BAZA DANYCH'!$K:$K,$C485,'BAZA DANYCH'!$A:$A,$A485,'BAZA DANYCH'!$F:$F,STATYSTYKI!$B485)</f>
        <v>0</v>
      </c>
      <c r="N485" s="85">
        <f>SUMIFS('BAZA DANYCH'!$AA:$AA,'BAZA DANYCH'!$T:$T,N$406,'BAZA DANYCH'!$K:$K,$C485,'BAZA DANYCH'!$A:$A,$A485,'BAZA DANYCH'!$F:$F,STATYSTYKI!$B485)</f>
        <v>0</v>
      </c>
      <c r="O485" s="85">
        <f>SUMIFS('BAZA DANYCH'!$AA:$AA,'BAZA DANYCH'!$T:$T,O$406,'BAZA DANYCH'!$K:$K,$C485,'BAZA DANYCH'!$A:$A,$A485,'BAZA DANYCH'!$F:$F,STATYSTYKI!$B485)</f>
        <v>0</v>
      </c>
      <c r="P485" s="85">
        <f>SUMIFS('BAZA DANYCH'!$AA:$AA,'BAZA DANYCH'!$T:$T,P$406,'BAZA DANYCH'!$K:$K,$C485,'BAZA DANYCH'!$A:$A,$A485,'BAZA DANYCH'!$F:$F,STATYSTYKI!$B485)</f>
        <v>0</v>
      </c>
      <c r="Q485" s="85">
        <f>SUMIFS('BAZA DANYCH'!$AA:$AA,'BAZA DANYCH'!$T:$T,Q$406,'BAZA DANYCH'!$K:$K,$C485,'BAZA DANYCH'!$A:$A,$A485,'BAZA DANYCH'!$F:$F,STATYSTYKI!$B485)</f>
        <v>0</v>
      </c>
      <c r="R485" s="85">
        <f>SUMIFS('BAZA DANYCH'!$AA:$AA,'BAZA DANYCH'!$T:$T,R$406,'BAZA DANYCH'!$K:$K,$C485,'BAZA DANYCH'!$A:$A,$A485,'BAZA DANYCH'!$F:$F,STATYSTYKI!$B485)</f>
        <v>0</v>
      </c>
      <c r="S485" s="85">
        <f>SUMIFS('BAZA DANYCH'!$AA:$AA,'BAZA DANYCH'!$T:$T,S$406,'BAZA DANYCH'!$K:$K,$C485,'BAZA DANYCH'!$A:$A,$A485,'BAZA DANYCH'!$F:$F,STATYSTYKI!$B485)</f>
        <v>0</v>
      </c>
      <c r="T485" s="85">
        <f>SUMIFS('BAZA DANYCH'!$AA:$AA,'BAZA DANYCH'!$T:$T,T$406,'BAZA DANYCH'!$K:$K,$C485,'BAZA DANYCH'!$A:$A,$A485,'BAZA DANYCH'!$F:$F,STATYSTYKI!$B485)</f>
        <v>0</v>
      </c>
      <c r="U485" s="85">
        <f>SUMIFS('BAZA DANYCH'!$AA:$AA,'BAZA DANYCH'!$T:$T,U$406,'BAZA DANYCH'!$K:$K,$C485,'BAZA DANYCH'!$A:$A,$A485,'BAZA DANYCH'!$F:$F,STATYSTYKI!$B485)</f>
        <v>0</v>
      </c>
      <c r="V485" s="85">
        <f>SUMIFS('BAZA DANYCH'!$AA:$AA,'BAZA DANYCH'!$T:$T,V$406,'BAZA DANYCH'!$K:$K,$C485,'BAZA DANYCH'!$A:$A,$A485,'BAZA DANYCH'!$F:$F,STATYSTYKI!$B485)</f>
        <v>0</v>
      </c>
      <c r="W485" s="85">
        <f>SUMIFS('BAZA DANYCH'!$AA:$AA,'BAZA DANYCH'!$T:$T,W$406,'BAZA DANYCH'!$K:$K,$C485,'BAZA DANYCH'!$A:$A,$A485,'BAZA DANYCH'!$F:$F,STATYSTYKI!$B485)</f>
        <v>0</v>
      </c>
      <c r="X485" s="85">
        <f>SUMIFS('BAZA DANYCH'!$AA:$AA,'BAZA DANYCH'!$T:$T,X$406,'BAZA DANYCH'!$K:$K,$C485,'BAZA DANYCH'!$A:$A,$A485,'BAZA DANYCH'!$F:$F,STATYSTYKI!$B485)</f>
        <v>0</v>
      </c>
      <c r="Y485" s="85">
        <f>SUMIFS('BAZA DANYCH'!$AA:$AA,'BAZA DANYCH'!$T:$T,Y$406,'BAZA DANYCH'!$K:$K,$C485,'BAZA DANYCH'!$A:$A,$A485,'BAZA DANYCH'!$F:$F,STATYSTYKI!$B485)</f>
        <v>0</v>
      </c>
      <c r="Z485" s="85">
        <f>SUMIFS('BAZA DANYCH'!$AA:$AA,'BAZA DANYCH'!$T:$T,Z$406,'BAZA DANYCH'!$K:$K,$C485,'BAZA DANYCH'!$A:$A,$A485,'BAZA DANYCH'!$F:$F,STATYSTYKI!$B485)</f>
        <v>0</v>
      </c>
      <c r="AA485" s="85">
        <f>SUMIFS('BAZA DANYCH'!$AA:$AA,'BAZA DANYCH'!$T:$T,AA$406,'BAZA DANYCH'!$K:$K,$C485,'BAZA DANYCH'!$A:$A,$A485,'BAZA DANYCH'!$F:$F,STATYSTYKI!$B485)</f>
        <v>0</v>
      </c>
      <c r="AB485" s="85">
        <f>SUMIFS('BAZA DANYCH'!$AA:$AA,'BAZA DANYCH'!$T:$T,AB$406,'BAZA DANYCH'!$K:$K,$C485,'BAZA DANYCH'!$A:$A,$A485,'BAZA DANYCH'!$F:$F,STATYSTYKI!$B485)</f>
        <v>0</v>
      </c>
      <c r="AC485" s="85">
        <f>SUMIFS('BAZA DANYCH'!$AA:$AA,'BAZA DANYCH'!$T:$T,AC$406,'BAZA DANYCH'!$K:$K,$C485,'BAZA DANYCH'!$A:$A,$A485,'BAZA DANYCH'!$F:$F,STATYSTYKI!$B485)</f>
        <v>0</v>
      </c>
      <c r="AD485" s="85">
        <f>SUMIFS('BAZA DANYCH'!$AA:$AA,'BAZA DANYCH'!$T:$T,AD$406,'BAZA DANYCH'!$K:$K,$C485,'BAZA DANYCH'!$A:$A,$A485,'BAZA DANYCH'!$F:$F,STATYSTYKI!$B485)</f>
        <v>0</v>
      </c>
      <c r="AE485" s="85">
        <f>SUMIFS('BAZA DANYCH'!$AA:$AA,'BAZA DANYCH'!$T:$T,AE$406,'BAZA DANYCH'!$K:$K,$C485,'BAZA DANYCH'!$A:$A,$A485,'BAZA DANYCH'!$F:$F,STATYSTYKI!$B485)</f>
        <v>0</v>
      </c>
      <c r="AF485" s="85">
        <f>SUMIFS('BAZA DANYCH'!$AA:$AA,'BAZA DANYCH'!$T:$T,AF$406,'BAZA DANYCH'!$K:$K,$C485,'BAZA DANYCH'!$A:$A,$A485,'BAZA DANYCH'!$F:$F,STATYSTYKI!$B485)</f>
        <v>0</v>
      </c>
      <c r="AG485" s="85">
        <f>SUMIFS('BAZA DANYCH'!$AA:$AA,'BAZA DANYCH'!$T:$T,AG$406,'BAZA DANYCH'!$K:$K,$C485,'BAZA DANYCH'!$A:$A,$A485,'BAZA DANYCH'!$F:$F,STATYSTYKI!$B485)</f>
        <v>0</v>
      </c>
      <c r="AH485" s="85">
        <f>SUMIFS('BAZA DANYCH'!$AA:$AA,'BAZA DANYCH'!$T:$T,AH$406,'BAZA DANYCH'!$K:$K,$C485,'BAZA DANYCH'!$A:$A,$A485,'BAZA DANYCH'!$F:$F,STATYSTYKI!$B485)</f>
        <v>0</v>
      </c>
      <c r="AI485" s="85">
        <f>SUMIFS('BAZA DANYCH'!$AA:$AA,'BAZA DANYCH'!$T:$T,AI$406,'BAZA DANYCH'!$K:$K,$C485,'BAZA DANYCH'!$A:$A,$A485,'BAZA DANYCH'!$F:$F,STATYSTYKI!$B485)</f>
        <v>0</v>
      </c>
      <c r="AJ485" s="85">
        <f>SUMIFS('BAZA DANYCH'!$AA:$AA,'BAZA DANYCH'!$T:$T,AJ$406,'BAZA DANYCH'!$K:$K,$C485,'BAZA DANYCH'!$A:$A,$A485,'BAZA DANYCH'!$F:$F,STATYSTYKI!$B485)</f>
        <v>0</v>
      </c>
    </row>
    <row r="486" spans="1:36" x14ac:dyDescent="0.2">
      <c r="A486" s="87" t="str">
        <f t="shared" ref="A486:C486" si="114">A279</f>
        <v>Strzelin</v>
      </c>
      <c r="B486" s="87" t="str">
        <f t="shared" si="114"/>
        <v>rk_12_DW378</v>
      </c>
      <c r="C486" s="87" t="str">
        <f t="shared" si="114"/>
        <v>Szydziu Travel</v>
      </c>
      <c r="D486" s="129">
        <f t="shared" si="100"/>
        <v>12</v>
      </c>
      <c r="E486" s="85">
        <f>SUMIFS('BAZA DANYCH'!$AA:$AA,'BAZA DANYCH'!$T:$T,E$406,'BAZA DANYCH'!$K:$K,$C486,'BAZA DANYCH'!$A:$A,$A486,'BAZA DANYCH'!$F:$F,STATYSTYKI!$B486)</f>
        <v>0</v>
      </c>
      <c r="F486" s="85">
        <f>SUMIFS('BAZA DANYCH'!$AA:$AA,'BAZA DANYCH'!$T:$T,F$406,'BAZA DANYCH'!$K:$K,$C486,'BAZA DANYCH'!$A:$A,$A486,'BAZA DANYCH'!$F:$F,STATYSTYKI!$B486)</f>
        <v>0</v>
      </c>
      <c r="G486" s="85">
        <f>SUMIFS('BAZA DANYCH'!$AA:$AA,'BAZA DANYCH'!$T:$T,G$406,'BAZA DANYCH'!$K:$K,$C486,'BAZA DANYCH'!$A:$A,$A486,'BAZA DANYCH'!$F:$F,STATYSTYKI!$B486)</f>
        <v>0</v>
      </c>
      <c r="H486" s="85">
        <f>SUMIFS('BAZA DANYCH'!$AA:$AA,'BAZA DANYCH'!$T:$T,H$406,'BAZA DANYCH'!$K:$K,$C486,'BAZA DANYCH'!$A:$A,$A486,'BAZA DANYCH'!$F:$F,STATYSTYKI!$B486)</f>
        <v>0</v>
      </c>
      <c r="I486" s="85">
        <f>SUMIFS('BAZA DANYCH'!$AA:$AA,'BAZA DANYCH'!$T:$T,I$406,'BAZA DANYCH'!$K:$K,$C486,'BAZA DANYCH'!$A:$A,$A486,'BAZA DANYCH'!$F:$F,STATYSTYKI!$B486)</f>
        <v>0</v>
      </c>
      <c r="J486" s="85">
        <f>SUMIFS('BAZA DANYCH'!$AA:$AA,'BAZA DANYCH'!$T:$T,J$406,'BAZA DANYCH'!$K:$K,$C486,'BAZA DANYCH'!$A:$A,$A486,'BAZA DANYCH'!$F:$F,STATYSTYKI!$B486)</f>
        <v>0</v>
      </c>
      <c r="K486" s="85">
        <f>SUMIFS('BAZA DANYCH'!$AA:$AA,'BAZA DANYCH'!$T:$T,K$406,'BAZA DANYCH'!$K:$K,$C486,'BAZA DANYCH'!$A:$A,$A486,'BAZA DANYCH'!$F:$F,STATYSTYKI!$B486)</f>
        <v>0</v>
      </c>
      <c r="L486" s="85">
        <f>SUMIFS('BAZA DANYCH'!$AA:$AA,'BAZA DANYCH'!$T:$T,L$406,'BAZA DANYCH'!$K:$K,$C486,'BAZA DANYCH'!$A:$A,$A486,'BAZA DANYCH'!$F:$F,STATYSTYKI!$B486)</f>
        <v>0</v>
      </c>
      <c r="M486" s="85">
        <f>SUMIFS('BAZA DANYCH'!$AA:$AA,'BAZA DANYCH'!$T:$T,M$406,'BAZA DANYCH'!$K:$K,$C486,'BAZA DANYCH'!$A:$A,$A486,'BAZA DANYCH'!$F:$F,STATYSTYKI!$B486)</f>
        <v>0</v>
      </c>
      <c r="N486" s="85">
        <f>SUMIFS('BAZA DANYCH'!$AA:$AA,'BAZA DANYCH'!$T:$T,N$406,'BAZA DANYCH'!$K:$K,$C486,'BAZA DANYCH'!$A:$A,$A486,'BAZA DANYCH'!$F:$F,STATYSTYKI!$B486)</f>
        <v>0</v>
      </c>
      <c r="O486" s="85">
        <f>SUMIFS('BAZA DANYCH'!$AA:$AA,'BAZA DANYCH'!$T:$T,O$406,'BAZA DANYCH'!$K:$K,$C486,'BAZA DANYCH'!$A:$A,$A486,'BAZA DANYCH'!$F:$F,STATYSTYKI!$B486)</f>
        <v>0</v>
      </c>
      <c r="P486" s="85">
        <f>SUMIFS('BAZA DANYCH'!$AA:$AA,'BAZA DANYCH'!$T:$T,P$406,'BAZA DANYCH'!$K:$K,$C486,'BAZA DANYCH'!$A:$A,$A486,'BAZA DANYCH'!$F:$F,STATYSTYKI!$B486)</f>
        <v>0</v>
      </c>
      <c r="Q486" s="85">
        <f>SUMIFS('BAZA DANYCH'!$AA:$AA,'BAZA DANYCH'!$T:$T,Q$406,'BAZA DANYCH'!$K:$K,$C486,'BAZA DANYCH'!$A:$A,$A486,'BAZA DANYCH'!$F:$F,STATYSTYKI!$B486)</f>
        <v>0</v>
      </c>
      <c r="R486" s="85">
        <f>SUMIFS('BAZA DANYCH'!$AA:$AA,'BAZA DANYCH'!$T:$T,R$406,'BAZA DANYCH'!$K:$K,$C486,'BAZA DANYCH'!$A:$A,$A486,'BAZA DANYCH'!$F:$F,STATYSTYKI!$B486)</f>
        <v>0</v>
      </c>
      <c r="S486" s="85">
        <f>SUMIFS('BAZA DANYCH'!$AA:$AA,'BAZA DANYCH'!$T:$T,S$406,'BAZA DANYCH'!$K:$K,$C486,'BAZA DANYCH'!$A:$A,$A486,'BAZA DANYCH'!$F:$F,STATYSTYKI!$B486)</f>
        <v>0</v>
      </c>
      <c r="T486" s="85">
        <f>SUMIFS('BAZA DANYCH'!$AA:$AA,'BAZA DANYCH'!$T:$T,T$406,'BAZA DANYCH'!$K:$K,$C486,'BAZA DANYCH'!$A:$A,$A486,'BAZA DANYCH'!$F:$F,STATYSTYKI!$B486)</f>
        <v>0</v>
      </c>
      <c r="U486" s="85">
        <f>SUMIFS('BAZA DANYCH'!$AA:$AA,'BAZA DANYCH'!$T:$T,U$406,'BAZA DANYCH'!$K:$K,$C486,'BAZA DANYCH'!$A:$A,$A486,'BAZA DANYCH'!$F:$F,STATYSTYKI!$B486)</f>
        <v>0</v>
      </c>
      <c r="V486" s="85">
        <f>SUMIFS('BAZA DANYCH'!$AA:$AA,'BAZA DANYCH'!$T:$T,V$406,'BAZA DANYCH'!$K:$K,$C486,'BAZA DANYCH'!$A:$A,$A486,'BAZA DANYCH'!$F:$F,STATYSTYKI!$B486)</f>
        <v>6</v>
      </c>
      <c r="W486" s="85">
        <f>SUMIFS('BAZA DANYCH'!$AA:$AA,'BAZA DANYCH'!$T:$T,W$406,'BAZA DANYCH'!$K:$K,$C486,'BAZA DANYCH'!$A:$A,$A486,'BAZA DANYCH'!$F:$F,STATYSTYKI!$B486)</f>
        <v>0</v>
      </c>
      <c r="X486" s="85">
        <f>SUMIFS('BAZA DANYCH'!$AA:$AA,'BAZA DANYCH'!$T:$T,X$406,'BAZA DANYCH'!$K:$K,$C486,'BAZA DANYCH'!$A:$A,$A486,'BAZA DANYCH'!$F:$F,STATYSTYKI!$B486)</f>
        <v>0</v>
      </c>
      <c r="Y486" s="85">
        <f>SUMIFS('BAZA DANYCH'!$AA:$AA,'BAZA DANYCH'!$T:$T,Y$406,'BAZA DANYCH'!$K:$K,$C486,'BAZA DANYCH'!$A:$A,$A486,'BAZA DANYCH'!$F:$F,STATYSTYKI!$B486)</f>
        <v>0</v>
      </c>
      <c r="Z486" s="85">
        <f>SUMIFS('BAZA DANYCH'!$AA:$AA,'BAZA DANYCH'!$T:$T,Z$406,'BAZA DANYCH'!$K:$K,$C486,'BAZA DANYCH'!$A:$A,$A486,'BAZA DANYCH'!$F:$F,STATYSTYKI!$B486)</f>
        <v>6</v>
      </c>
      <c r="AA486" s="85">
        <f>SUMIFS('BAZA DANYCH'!$AA:$AA,'BAZA DANYCH'!$T:$T,AA$406,'BAZA DANYCH'!$K:$K,$C486,'BAZA DANYCH'!$A:$A,$A486,'BAZA DANYCH'!$F:$F,STATYSTYKI!$B486)</f>
        <v>0</v>
      </c>
      <c r="AB486" s="85">
        <f>SUMIFS('BAZA DANYCH'!$AA:$AA,'BAZA DANYCH'!$T:$T,AB$406,'BAZA DANYCH'!$K:$K,$C486,'BAZA DANYCH'!$A:$A,$A486,'BAZA DANYCH'!$F:$F,STATYSTYKI!$B486)</f>
        <v>0</v>
      </c>
      <c r="AC486" s="85">
        <f>SUMIFS('BAZA DANYCH'!$AA:$AA,'BAZA DANYCH'!$T:$T,AC$406,'BAZA DANYCH'!$K:$K,$C486,'BAZA DANYCH'!$A:$A,$A486,'BAZA DANYCH'!$F:$F,STATYSTYKI!$B486)</f>
        <v>0</v>
      </c>
      <c r="AD486" s="85">
        <f>SUMIFS('BAZA DANYCH'!$AA:$AA,'BAZA DANYCH'!$T:$T,AD$406,'BAZA DANYCH'!$K:$K,$C486,'BAZA DANYCH'!$A:$A,$A486,'BAZA DANYCH'!$F:$F,STATYSTYKI!$B486)</f>
        <v>0</v>
      </c>
      <c r="AE486" s="85">
        <f>SUMIFS('BAZA DANYCH'!$AA:$AA,'BAZA DANYCH'!$T:$T,AE$406,'BAZA DANYCH'!$K:$K,$C486,'BAZA DANYCH'!$A:$A,$A486,'BAZA DANYCH'!$F:$F,STATYSTYKI!$B486)</f>
        <v>0</v>
      </c>
      <c r="AF486" s="85">
        <f>SUMIFS('BAZA DANYCH'!$AA:$AA,'BAZA DANYCH'!$T:$T,AF$406,'BAZA DANYCH'!$K:$K,$C486,'BAZA DANYCH'!$A:$A,$A486,'BAZA DANYCH'!$F:$F,STATYSTYKI!$B486)</f>
        <v>0</v>
      </c>
      <c r="AG486" s="85">
        <f>SUMIFS('BAZA DANYCH'!$AA:$AA,'BAZA DANYCH'!$T:$T,AG$406,'BAZA DANYCH'!$K:$K,$C486,'BAZA DANYCH'!$A:$A,$A486,'BAZA DANYCH'!$F:$F,STATYSTYKI!$B486)</f>
        <v>0</v>
      </c>
      <c r="AH486" s="85">
        <f>SUMIFS('BAZA DANYCH'!$AA:$AA,'BAZA DANYCH'!$T:$T,AH$406,'BAZA DANYCH'!$K:$K,$C486,'BAZA DANYCH'!$A:$A,$A486,'BAZA DANYCH'!$F:$F,STATYSTYKI!$B486)</f>
        <v>0</v>
      </c>
      <c r="AI486" s="85">
        <f>SUMIFS('BAZA DANYCH'!$AA:$AA,'BAZA DANYCH'!$T:$T,AI$406,'BAZA DANYCH'!$K:$K,$C486,'BAZA DANYCH'!$A:$A,$A486,'BAZA DANYCH'!$F:$F,STATYSTYKI!$B486)</f>
        <v>0</v>
      </c>
      <c r="AJ486" s="85">
        <f>SUMIFS('BAZA DANYCH'!$AA:$AA,'BAZA DANYCH'!$T:$T,AJ$406,'BAZA DANYCH'!$K:$K,$C486,'BAZA DANYCH'!$A:$A,$A486,'BAZA DANYCH'!$F:$F,STATYSTYKI!$B486)</f>
        <v>0</v>
      </c>
    </row>
    <row r="487" spans="1:36" x14ac:dyDescent="0.2">
      <c r="A487" s="87" t="str">
        <f t="shared" ref="A487:C487" si="115">A280</f>
        <v>Strzelin</v>
      </c>
      <c r="B487" s="87" t="str">
        <f t="shared" si="115"/>
        <v>rk_13_DK395</v>
      </c>
      <c r="C487" s="87" t="str">
        <f t="shared" si="115"/>
        <v>brak danych</v>
      </c>
      <c r="D487" s="129">
        <f t="shared" si="100"/>
        <v>74</v>
      </c>
      <c r="E487" s="85">
        <f>SUMIFS('BAZA DANYCH'!$AA:$AA,'BAZA DANYCH'!$T:$T,E$406,'BAZA DANYCH'!$K:$K,$C487,'BAZA DANYCH'!$A:$A,$A487,'BAZA DANYCH'!$F:$F,STATYSTYKI!$B487)</f>
        <v>0</v>
      </c>
      <c r="F487" s="85">
        <f>SUMIFS('BAZA DANYCH'!$AA:$AA,'BAZA DANYCH'!$T:$T,F$406,'BAZA DANYCH'!$K:$K,$C487,'BAZA DANYCH'!$A:$A,$A487,'BAZA DANYCH'!$F:$F,STATYSTYKI!$B487)</f>
        <v>2</v>
      </c>
      <c r="G487" s="85">
        <f>SUMIFS('BAZA DANYCH'!$AA:$AA,'BAZA DANYCH'!$T:$T,G$406,'BAZA DANYCH'!$K:$K,$C487,'BAZA DANYCH'!$A:$A,$A487,'BAZA DANYCH'!$F:$F,STATYSTYKI!$B487)</f>
        <v>0</v>
      </c>
      <c r="H487" s="85">
        <f>SUMIFS('BAZA DANYCH'!$AA:$AA,'BAZA DANYCH'!$T:$T,H$406,'BAZA DANYCH'!$K:$K,$C487,'BAZA DANYCH'!$A:$A,$A487,'BAZA DANYCH'!$F:$F,STATYSTYKI!$B487)</f>
        <v>6</v>
      </c>
      <c r="I487" s="85">
        <f>SUMIFS('BAZA DANYCH'!$AA:$AA,'BAZA DANYCH'!$T:$T,I$406,'BAZA DANYCH'!$K:$K,$C487,'BAZA DANYCH'!$A:$A,$A487,'BAZA DANYCH'!$F:$F,STATYSTYKI!$B487)</f>
        <v>0</v>
      </c>
      <c r="J487" s="85">
        <f>SUMIFS('BAZA DANYCH'!$AA:$AA,'BAZA DANYCH'!$T:$T,J$406,'BAZA DANYCH'!$K:$K,$C487,'BAZA DANYCH'!$A:$A,$A487,'BAZA DANYCH'!$F:$F,STATYSTYKI!$B487)</f>
        <v>0</v>
      </c>
      <c r="K487" s="85">
        <f>SUMIFS('BAZA DANYCH'!$AA:$AA,'BAZA DANYCH'!$T:$T,K$406,'BAZA DANYCH'!$K:$K,$C487,'BAZA DANYCH'!$A:$A,$A487,'BAZA DANYCH'!$F:$F,STATYSTYKI!$B487)</f>
        <v>0</v>
      </c>
      <c r="L487" s="85">
        <f>SUMIFS('BAZA DANYCH'!$AA:$AA,'BAZA DANYCH'!$T:$T,L$406,'BAZA DANYCH'!$K:$K,$C487,'BAZA DANYCH'!$A:$A,$A487,'BAZA DANYCH'!$F:$F,STATYSTYKI!$B487)</f>
        <v>0</v>
      </c>
      <c r="M487" s="85">
        <f>SUMIFS('BAZA DANYCH'!$AA:$AA,'BAZA DANYCH'!$T:$T,M$406,'BAZA DANYCH'!$K:$K,$C487,'BAZA DANYCH'!$A:$A,$A487,'BAZA DANYCH'!$F:$F,STATYSTYKI!$B487)</f>
        <v>28</v>
      </c>
      <c r="N487" s="85">
        <f>SUMIFS('BAZA DANYCH'!$AA:$AA,'BAZA DANYCH'!$T:$T,N$406,'BAZA DANYCH'!$K:$K,$C487,'BAZA DANYCH'!$A:$A,$A487,'BAZA DANYCH'!$F:$F,STATYSTYKI!$B487)</f>
        <v>0</v>
      </c>
      <c r="O487" s="85">
        <f>SUMIFS('BAZA DANYCH'!$AA:$AA,'BAZA DANYCH'!$T:$T,O$406,'BAZA DANYCH'!$K:$K,$C487,'BAZA DANYCH'!$A:$A,$A487,'BAZA DANYCH'!$F:$F,STATYSTYKI!$B487)</f>
        <v>0</v>
      </c>
      <c r="P487" s="85">
        <f>SUMIFS('BAZA DANYCH'!$AA:$AA,'BAZA DANYCH'!$T:$T,P$406,'BAZA DANYCH'!$K:$K,$C487,'BAZA DANYCH'!$A:$A,$A487,'BAZA DANYCH'!$F:$F,STATYSTYKI!$B487)</f>
        <v>0</v>
      </c>
      <c r="Q487" s="85">
        <f>SUMIFS('BAZA DANYCH'!$AA:$AA,'BAZA DANYCH'!$T:$T,Q$406,'BAZA DANYCH'!$K:$K,$C487,'BAZA DANYCH'!$A:$A,$A487,'BAZA DANYCH'!$F:$F,STATYSTYKI!$B487)</f>
        <v>0</v>
      </c>
      <c r="R487" s="85">
        <f>SUMIFS('BAZA DANYCH'!$AA:$AA,'BAZA DANYCH'!$T:$T,R$406,'BAZA DANYCH'!$K:$K,$C487,'BAZA DANYCH'!$A:$A,$A487,'BAZA DANYCH'!$F:$F,STATYSTYKI!$B487)</f>
        <v>0</v>
      </c>
      <c r="S487" s="85">
        <f>SUMIFS('BAZA DANYCH'!$AA:$AA,'BAZA DANYCH'!$T:$T,S$406,'BAZA DANYCH'!$K:$K,$C487,'BAZA DANYCH'!$A:$A,$A487,'BAZA DANYCH'!$F:$F,STATYSTYKI!$B487)</f>
        <v>0</v>
      </c>
      <c r="T487" s="85">
        <f>SUMIFS('BAZA DANYCH'!$AA:$AA,'BAZA DANYCH'!$T:$T,T$406,'BAZA DANYCH'!$K:$K,$C487,'BAZA DANYCH'!$A:$A,$A487,'BAZA DANYCH'!$F:$F,STATYSTYKI!$B487)</f>
        <v>0</v>
      </c>
      <c r="U487" s="85">
        <f>SUMIFS('BAZA DANYCH'!$AA:$AA,'BAZA DANYCH'!$T:$T,U$406,'BAZA DANYCH'!$K:$K,$C487,'BAZA DANYCH'!$A:$A,$A487,'BAZA DANYCH'!$F:$F,STATYSTYKI!$B487)</f>
        <v>0</v>
      </c>
      <c r="V487" s="85">
        <f>SUMIFS('BAZA DANYCH'!$AA:$AA,'BAZA DANYCH'!$T:$T,V$406,'BAZA DANYCH'!$K:$K,$C487,'BAZA DANYCH'!$A:$A,$A487,'BAZA DANYCH'!$F:$F,STATYSTYKI!$B487)</f>
        <v>0</v>
      </c>
      <c r="W487" s="85">
        <f>SUMIFS('BAZA DANYCH'!$AA:$AA,'BAZA DANYCH'!$T:$T,W$406,'BAZA DANYCH'!$K:$K,$C487,'BAZA DANYCH'!$A:$A,$A487,'BAZA DANYCH'!$F:$F,STATYSTYKI!$B487)</f>
        <v>2</v>
      </c>
      <c r="X487" s="85">
        <f>SUMIFS('BAZA DANYCH'!$AA:$AA,'BAZA DANYCH'!$T:$T,X$406,'BAZA DANYCH'!$K:$K,$C487,'BAZA DANYCH'!$A:$A,$A487,'BAZA DANYCH'!$F:$F,STATYSTYKI!$B487)</f>
        <v>0</v>
      </c>
      <c r="Y487" s="85">
        <f>SUMIFS('BAZA DANYCH'!$AA:$AA,'BAZA DANYCH'!$T:$T,Y$406,'BAZA DANYCH'!$K:$K,$C487,'BAZA DANYCH'!$A:$A,$A487,'BAZA DANYCH'!$F:$F,STATYSTYKI!$B487)</f>
        <v>0</v>
      </c>
      <c r="Z487" s="85">
        <f>SUMIFS('BAZA DANYCH'!$AA:$AA,'BAZA DANYCH'!$T:$T,Z$406,'BAZA DANYCH'!$K:$K,$C487,'BAZA DANYCH'!$A:$A,$A487,'BAZA DANYCH'!$F:$F,STATYSTYKI!$B487)</f>
        <v>0</v>
      </c>
      <c r="AA487" s="85">
        <f>SUMIFS('BAZA DANYCH'!$AA:$AA,'BAZA DANYCH'!$T:$T,AA$406,'BAZA DANYCH'!$K:$K,$C487,'BAZA DANYCH'!$A:$A,$A487,'BAZA DANYCH'!$F:$F,STATYSTYKI!$B487)</f>
        <v>0</v>
      </c>
      <c r="AB487" s="85">
        <f>SUMIFS('BAZA DANYCH'!$AA:$AA,'BAZA DANYCH'!$T:$T,AB$406,'BAZA DANYCH'!$K:$K,$C487,'BAZA DANYCH'!$A:$A,$A487,'BAZA DANYCH'!$F:$F,STATYSTYKI!$B487)</f>
        <v>0</v>
      </c>
      <c r="AC487" s="85">
        <f>SUMIFS('BAZA DANYCH'!$AA:$AA,'BAZA DANYCH'!$T:$T,AC$406,'BAZA DANYCH'!$K:$K,$C487,'BAZA DANYCH'!$A:$A,$A487,'BAZA DANYCH'!$F:$F,STATYSTYKI!$B487)</f>
        <v>30</v>
      </c>
      <c r="AD487" s="85">
        <f>SUMIFS('BAZA DANYCH'!$AA:$AA,'BAZA DANYCH'!$T:$T,AD$406,'BAZA DANYCH'!$K:$K,$C487,'BAZA DANYCH'!$A:$A,$A487,'BAZA DANYCH'!$F:$F,STATYSTYKI!$B487)</f>
        <v>6</v>
      </c>
      <c r="AE487" s="85">
        <f>SUMIFS('BAZA DANYCH'!$AA:$AA,'BAZA DANYCH'!$T:$T,AE$406,'BAZA DANYCH'!$K:$K,$C487,'BAZA DANYCH'!$A:$A,$A487,'BAZA DANYCH'!$F:$F,STATYSTYKI!$B487)</f>
        <v>0</v>
      </c>
      <c r="AF487" s="85">
        <f>SUMIFS('BAZA DANYCH'!$AA:$AA,'BAZA DANYCH'!$T:$T,AF$406,'BAZA DANYCH'!$K:$K,$C487,'BAZA DANYCH'!$A:$A,$A487,'BAZA DANYCH'!$F:$F,STATYSTYKI!$B487)</f>
        <v>0</v>
      </c>
      <c r="AG487" s="85">
        <f>SUMIFS('BAZA DANYCH'!$AA:$AA,'BAZA DANYCH'!$T:$T,AG$406,'BAZA DANYCH'!$K:$K,$C487,'BAZA DANYCH'!$A:$A,$A487,'BAZA DANYCH'!$F:$F,STATYSTYKI!$B487)</f>
        <v>0</v>
      </c>
      <c r="AH487" s="85">
        <f>SUMIFS('BAZA DANYCH'!$AA:$AA,'BAZA DANYCH'!$T:$T,AH$406,'BAZA DANYCH'!$K:$K,$C487,'BAZA DANYCH'!$A:$A,$A487,'BAZA DANYCH'!$F:$F,STATYSTYKI!$B487)</f>
        <v>0</v>
      </c>
      <c r="AI487" s="85">
        <f>SUMIFS('BAZA DANYCH'!$AA:$AA,'BAZA DANYCH'!$T:$T,AI$406,'BAZA DANYCH'!$K:$K,$C487,'BAZA DANYCH'!$A:$A,$A487,'BAZA DANYCH'!$F:$F,STATYSTYKI!$B487)</f>
        <v>0</v>
      </c>
      <c r="AJ487" s="85">
        <f>SUMIFS('BAZA DANYCH'!$AA:$AA,'BAZA DANYCH'!$T:$T,AJ$406,'BAZA DANYCH'!$K:$K,$C487,'BAZA DANYCH'!$A:$A,$A487,'BAZA DANYCH'!$F:$F,STATYSTYKI!$B487)</f>
        <v>0</v>
      </c>
    </row>
    <row r="488" spans="1:36" x14ac:dyDescent="0.2">
      <c r="A488" s="87" t="str">
        <f t="shared" ref="A488:C488" si="116">A281</f>
        <v>Strzelin</v>
      </c>
      <c r="B488" s="87" t="str">
        <f t="shared" si="116"/>
        <v>rk_13_DK395</v>
      </c>
      <c r="C488" s="87" t="str">
        <f t="shared" si="116"/>
        <v>Polbus</v>
      </c>
      <c r="D488" s="129">
        <f t="shared" si="100"/>
        <v>10</v>
      </c>
      <c r="E488" s="85">
        <f>SUMIFS('BAZA DANYCH'!$AA:$AA,'BAZA DANYCH'!$T:$T,E$406,'BAZA DANYCH'!$K:$K,$C488,'BAZA DANYCH'!$A:$A,$A488,'BAZA DANYCH'!$F:$F,STATYSTYKI!$B488)</f>
        <v>0</v>
      </c>
      <c r="F488" s="85">
        <f>SUMIFS('BAZA DANYCH'!$AA:$AA,'BAZA DANYCH'!$T:$T,F$406,'BAZA DANYCH'!$K:$K,$C488,'BAZA DANYCH'!$A:$A,$A488,'BAZA DANYCH'!$F:$F,STATYSTYKI!$B488)</f>
        <v>0</v>
      </c>
      <c r="G488" s="85">
        <f>SUMIFS('BAZA DANYCH'!$AA:$AA,'BAZA DANYCH'!$T:$T,G$406,'BAZA DANYCH'!$K:$K,$C488,'BAZA DANYCH'!$A:$A,$A488,'BAZA DANYCH'!$F:$F,STATYSTYKI!$B488)</f>
        <v>2</v>
      </c>
      <c r="H488" s="85">
        <f>SUMIFS('BAZA DANYCH'!$AA:$AA,'BAZA DANYCH'!$T:$T,H$406,'BAZA DANYCH'!$K:$K,$C488,'BAZA DANYCH'!$A:$A,$A488,'BAZA DANYCH'!$F:$F,STATYSTYKI!$B488)</f>
        <v>2</v>
      </c>
      <c r="I488" s="85">
        <f>SUMIFS('BAZA DANYCH'!$AA:$AA,'BAZA DANYCH'!$T:$T,I$406,'BAZA DANYCH'!$K:$K,$C488,'BAZA DANYCH'!$A:$A,$A488,'BAZA DANYCH'!$F:$F,STATYSTYKI!$B488)</f>
        <v>0</v>
      </c>
      <c r="J488" s="85">
        <f>SUMIFS('BAZA DANYCH'!$AA:$AA,'BAZA DANYCH'!$T:$T,J$406,'BAZA DANYCH'!$K:$K,$C488,'BAZA DANYCH'!$A:$A,$A488,'BAZA DANYCH'!$F:$F,STATYSTYKI!$B488)</f>
        <v>0</v>
      </c>
      <c r="K488" s="85">
        <f>SUMIFS('BAZA DANYCH'!$AA:$AA,'BAZA DANYCH'!$T:$T,K$406,'BAZA DANYCH'!$K:$K,$C488,'BAZA DANYCH'!$A:$A,$A488,'BAZA DANYCH'!$F:$F,STATYSTYKI!$B488)</f>
        <v>0</v>
      </c>
      <c r="L488" s="85">
        <f>SUMIFS('BAZA DANYCH'!$AA:$AA,'BAZA DANYCH'!$T:$T,L$406,'BAZA DANYCH'!$K:$K,$C488,'BAZA DANYCH'!$A:$A,$A488,'BAZA DANYCH'!$F:$F,STATYSTYKI!$B488)</f>
        <v>0</v>
      </c>
      <c r="M488" s="85">
        <f>SUMIFS('BAZA DANYCH'!$AA:$AA,'BAZA DANYCH'!$T:$T,M$406,'BAZA DANYCH'!$K:$K,$C488,'BAZA DANYCH'!$A:$A,$A488,'BAZA DANYCH'!$F:$F,STATYSTYKI!$B488)</f>
        <v>0</v>
      </c>
      <c r="N488" s="85">
        <f>SUMIFS('BAZA DANYCH'!$AA:$AA,'BAZA DANYCH'!$T:$T,N$406,'BAZA DANYCH'!$K:$K,$C488,'BAZA DANYCH'!$A:$A,$A488,'BAZA DANYCH'!$F:$F,STATYSTYKI!$B488)</f>
        <v>6</v>
      </c>
      <c r="O488" s="85">
        <f>SUMIFS('BAZA DANYCH'!$AA:$AA,'BAZA DANYCH'!$T:$T,O$406,'BAZA DANYCH'!$K:$K,$C488,'BAZA DANYCH'!$A:$A,$A488,'BAZA DANYCH'!$F:$F,STATYSTYKI!$B488)</f>
        <v>0</v>
      </c>
      <c r="P488" s="85">
        <f>SUMIFS('BAZA DANYCH'!$AA:$AA,'BAZA DANYCH'!$T:$T,P$406,'BAZA DANYCH'!$K:$K,$C488,'BAZA DANYCH'!$A:$A,$A488,'BAZA DANYCH'!$F:$F,STATYSTYKI!$B488)</f>
        <v>0</v>
      </c>
      <c r="Q488" s="85">
        <f>SUMIFS('BAZA DANYCH'!$AA:$AA,'BAZA DANYCH'!$T:$T,Q$406,'BAZA DANYCH'!$K:$K,$C488,'BAZA DANYCH'!$A:$A,$A488,'BAZA DANYCH'!$F:$F,STATYSTYKI!$B488)</f>
        <v>0</v>
      </c>
      <c r="R488" s="85">
        <f>SUMIFS('BAZA DANYCH'!$AA:$AA,'BAZA DANYCH'!$T:$T,R$406,'BAZA DANYCH'!$K:$K,$C488,'BAZA DANYCH'!$A:$A,$A488,'BAZA DANYCH'!$F:$F,STATYSTYKI!$B488)</f>
        <v>0</v>
      </c>
      <c r="S488" s="85">
        <f>SUMIFS('BAZA DANYCH'!$AA:$AA,'BAZA DANYCH'!$T:$T,S$406,'BAZA DANYCH'!$K:$K,$C488,'BAZA DANYCH'!$A:$A,$A488,'BAZA DANYCH'!$F:$F,STATYSTYKI!$B488)</f>
        <v>0</v>
      </c>
      <c r="T488" s="85">
        <f>SUMIFS('BAZA DANYCH'!$AA:$AA,'BAZA DANYCH'!$T:$T,T$406,'BAZA DANYCH'!$K:$K,$C488,'BAZA DANYCH'!$A:$A,$A488,'BAZA DANYCH'!$F:$F,STATYSTYKI!$B488)</f>
        <v>0</v>
      </c>
      <c r="U488" s="85">
        <f>SUMIFS('BAZA DANYCH'!$AA:$AA,'BAZA DANYCH'!$T:$T,U$406,'BAZA DANYCH'!$K:$K,$C488,'BAZA DANYCH'!$A:$A,$A488,'BAZA DANYCH'!$F:$F,STATYSTYKI!$B488)</f>
        <v>0</v>
      </c>
      <c r="V488" s="85">
        <f>SUMIFS('BAZA DANYCH'!$AA:$AA,'BAZA DANYCH'!$T:$T,V$406,'BAZA DANYCH'!$K:$K,$C488,'BAZA DANYCH'!$A:$A,$A488,'BAZA DANYCH'!$F:$F,STATYSTYKI!$B488)</f>
        <v>0</v>
      </c>
      <c r="W488" s="85">
        <f>SUMIFS('BAZA DANYCH'!$AA:$AA,'BAZA DANYCH'!$T:$T,W$406,'BAZA DANYCH'!$K:$K,$C488,'BAZA DANYCH'!$A:$A,$A488,'BAZA DANYCH'!$F:$F,STATYSTYKI!$B488)</f>
        <v>0</v>
      </c>
      <c r="X488" s="85">
        <f>SUMIFS('BAZA DANYCH'!$AA:$AA,'BAZA DANYCH'!$T:$T,X$406,'BAZA DANYCH'!$K:$K,$C488,'BAZA DANYCH'!$A:$A,$A488,'BAZA DANYCH'!$F:$F,STATYSTYKI!$B488)</f>
        <v>0</v>
      </c>
      <c r="Y488" s="85">
        <f>SUMIFS('BAZA DANYCH'!$AA:$AA,'BAZA DANYCH'!$T:$T,Y$406,'BAZA DANYCH'!$K:$K,$C488,'BAZA DANYCH'!$A:$A,$A488,'BAZA DANYCH'!$F:$F,STATYSTYKI!$B488)</f>
        <v>0</v>
      </c>
      <c r="Z488" s="85">
        <f>SUMIFS('BAZA DANYCH'!$AA:$AA,'BAZA DANYCH'!$T:$T,Z$406,'BAZA DANYCH'!$K:$K,$C488,'BAZA DANYCH'!$A:$A,$A488,'BAZA DANYCH'!$F:$F,STATYSTYKI!$B488)</f>
        <v>0</v>
      </c>
      <c r="AA488" s="85">
        <f>SUMIFS('BAZA DANYCH'!$AA:$AA,'BAZA DANYCH'!$T:$T,AA$406,'BAZA DANYCH'!$K:$K,$C488,'BAZA DANYCH'!$A:$A,$A488,'BAZA DANYCH'!$F:$F,STATYSTYKI!$B488)</f>
        <v>0</v>
      </c>
      <c r="AB488" s="85">
        <f>SUMIFS('BAZA DANYCH'!$AA:$AA,'BAZA DANYCH'!$T:$T,AB$406,'BAZA DANYCH'!$K:$K,$C488,'BAZA DANYCH'!$A:$A,$A488,'BAZA DANYCH'!$F:$F,STATYSTYKI!$B488)</f>
        <v>0</v>
      </c>
      <c r="AC488" s="85">
        <f>SUMIFS('BAZA DANYCH'!$AA:$AA,'BAZA DANYCH'!$T:$T,AC$406,'BAZA DANYCH'!$K:$K,$C488,'BAZA DANYCH'!$A:$A,$A488,'BAZA DANYCH'!$F:$F,STATYSTYKI!$B488)</f>
        <v>0</v>
      </c>
      <c r="AD488" s="85">
        <f>SUMIFS('BAZA DANYCH'!$AA:$AA,'BAZA DANYCH'!$T:$T,AD$406,'BAZA DANYCH'!$K:$K,$C488,'BAZA DANYCH'!$A:$A,$A488,'BAZA DANYCH'!$F:$F,STATYSTYKI!$B488)</f>
        <v>0</v>
      </c>
      <c r="AE488" s="85">
        <f>SUMIFS('BAZA DANYCH'!$AA:$AA,'BAZA DANYCH'!$T:$T,AE$406,'BAZA DANYCH'!$K:$K,$C488,'BAZA DANYCH'!$A:$A,$A488,'BAZA DANYCH'!$F:$F,STATYSTYKI!$B488)</f>
        <v>0</v>
      </c>
      <c r="AF488" s="85">
        <f>SUMIFS('BAZA DANYCH'!$AA:$AA,'BAZA DANYCH'!$T:$T,AF$406,'BAZA DANYCH'!$K:$K,$C488,'BAZA DANYCH'!$A:$A,$A488,'BAZA DANYCH'!$F:$F,STATYSTYKI!$B488)</f>
        <v>0</v>
      </c>
      <c r="AG488" s="85">
        <f>SUMIFS('BAZA DANYCH'!$AA:$AA,'BAZA DANYCH'!$T:$T,AG$406,'BAZA DANYCH'!$K:$K,$C488,'BAZA DANYCH'!$A:$A,$A488,'BAZA DANYCH'!$F:$F,STATYSTYKI!$B488)</f>
        <v>0</v>
      </c>
      <c r="AH488" s="85">
        <f>SUMIFS('BAZA DANYCH'!$AA:$AA,'BAZA DANYCH'!$T:$T,AH$406,'BAZA DANYCH'!$K:$K,$C488,'BAZA DANYCH'!$A:$A,$A488,'BAZA DANYCH'!$F:$F,STATYSTYKI!$B488)</f>
        <v>0</v>
      </c>
      <c r="AI488" s="85">
        <f>SUMIFS('BAZA DANYCH'!$AA:$AA,'BAZA DANYCH'!$T:$T,AI$406,'BAZA DANYCH'!$K:$K,$C488,'BAZA DANYCH'!$A:$A,$A488,'BAZA DANYCH'!$F:$F,STATYSTYKI!$B488)</f>
        <v>0</v>
      </c>
      <c r="AJ488" s="85">
        <f>SUMIFS('BAZA DANYCH'!$AA:$AA,'BAZA DANYCH'!$T:$T,AJ$406,'BAZA DANYCH'!$K:$K,$C488,'BAZA DANYCH'!$A:$A,$A488,'BAZA DANYCH'!$F:$F,STATYSTYKI!$B488)</f>
        <v>0</v>
      </c>
    </row>
    <row r="489" spans="1:36" x14ac:dyDescent="0.2">
      <c r="A489" s="87" t="str">
        <f t="shared" ref="A489:C489" si="117">A282</f>
        <v>Strzelin</v>
      </c>
      <c r="B489" s="87" t="str">
        <f t="shared" si="117"/>
        <v>rk_13_DK395</v>
      </c>
      <c r="C489" s="87" t="str">
        <f t="shared" si="117"/>
        <v>PKS Oława</v>
      </c>
      <c r="D489" s="129">
        <f t="shared" si="100"/>
        <v>6</v>
      </c>
      <c r="E489" s="85">
        <f>SUMIFS('BAZA DANYCH'!$AA:$AA,'BAZA DANYCH'!$T:$T,E$406,'BAZA DANYCH'!$K:$K,$C489,'BAZA DANYCH'!$A:$A,$A489,'BAZA DANYCH'!$F:$F,STATYSTYKI!$B489)</f>
        <v>0</v>
      </c>
      <c r="F489" s="85">
        <f>SUMIFS('BAZA DANYCH'!$AA:$AA,'BAZA DANYCH'!$T:$T,F$406,'BAZA DANYCH'!$K:$K,$C489,'BAZA DANYCH'!$A:$A,$A489,'BAZA DANYCH'!$F:$F,STATYSTYKI!$B489)</f>
        <v>0</v>
      </c>
      <c r="G489" s="85">
        <f>SUMIFS('BAZA DANYCH'!$AA:$AA,'BAZA DANYCH'!$T:$T,G$406,'BAZA DANYCH'!$K:$K,$C489,'BAZA DANYCH'!$A:$A,$A489,'BAZA DANYCH'!$F:$F,STATYSTYKI!$B489)</f>
        <v>0</v>
      </c>
      <c r="H489" s="85">
        <f>SUMIFS('BAZA DANYCH'!$AA:$AA,'BAZA DANYCH'!$T:$T,H$406,'BAZA DANYCH'!$K:$K,$C489,'BAZA DANYCH'!$A:$A,$A489,'BAZA DANYCH'!$F:$F,STATYSTYKI!$B489)</f>
        <v>0</v>
      </c>
      <c r="I489" s="85">
        <f>SUMIFS('BAZA DANYCH'!$AA:$AA,'BAZA DANYCH'!$T:$T,I$406,'BAZA DANYCH'!$K:$K,$C489,'BAZA DANYCH'!$A:$A,$A489,'BAZA DANYCH'!$F:$F,STATYSTYKI!$B489)</f>
        <v>0</v>
      </c>
      <c r="J489" s="85">
        <f>SUMIFS('BAZA DANYCH'!$AA:$AA,'BAZA DANYCH'!$T:$T,J$406,'BAZA DANYCH'!$K:$K,$C489,'BAZA DANYCH'!$A:$A,$A489,'BAZA DANYCH'!$F:$F,STATYSTYKI!$B489)</f>
        <v>0</v>
      </c>
      <c r="K489" s="85">
        <f>SUMIFS('BAZA DANYCH'!$AA:$AA,'BAZA DANYCH'!$T:$T,K$406,'BAZA DANYCH'!$K:$K,$C489,'BAZA DANYCH'!$A:$A,$A489,'BAZA DANYCH'!$F:$F,STATYSTYKI!$B489)</f>
        <v>0</v>
      </c>
      <c r="L489" s="85">
        <f>SUMIFS('BAZA DANYCH'!$AA:$AA,'BAZA DANYCH'!$T:$T,L$406,'BAZA DANYCH'!$K:$K,$C489,'BAZA DANYCH'!$A:$A,$A489,'BAZA DANYCH'!$F:$F,STATYSTYKI!$B489)</f>
        <v>0</v>
      </c>
      <c r="M489" s="85">
        <f>SUMIFS('BAZA DANYCH'!$AA:$AA,'BAZA DANYCH'!$T:$T,M$406,'BAZA DANYCH'!$K:$K,$C489,'BAZA DANYCH'!$A:$A,$A489,'BAZA DANYCH'!$F:$F,STATYSTYKI!$B489)</f>
        <v>0</v>
      </c>
      <c r="N489" s="85">
        <f>SUMIFS('BAZA DANYCH'!$AA:$AA,'BAZA DANYCH'!$T:$T,N$406,'BAZA DANYCH'!$K:$K,$C489,'BAZA DANYCH'!$A:$A,$A489,'BAZA DANYCH'!$F:$F,STATYSTYKI!$B489)</f>
        <v>0</v>
      </c>
      <c r="O489" s="85">
        <f>SUMIFS('BAZA DANYCH'!$AA:$AA,'BAZA DANYCH'!$T:$T,O$406,'BAZA DANYCH'!$K:$K,$C489,'BAZA DANYCH'!$A:$A,$A489,'BAZA DANYCH'!$F:$F,STATYSTYKI!$B489)</f>
        <v>0</v>
      </c>
      <c r="P489" s="85">
        <f>SUMIFS('BAZA DANYCH'!$AA:$AA,'BAZA DANYCH'!$T:$T,P$406,'BAZA DANYCH'!$K:$K,$C489,'BAZA DANYCH'!$A:$A,$A489,'BAZA DANYCH'!$F:$F,STATYSTYKI!$B489)</f>
        <v>0</v>
      </c>
      <c r="Q489" s="85">
        <f>SUMIFS('BAZA DANYCH'!$AA:$AA,'BAZA DANYCH'!$T:$T,Q$406,'BAZA DANYCH'!$K:$K,$C489,'BAZA DANYCH'!$A:$A,$A489,'BAZA DANYCH'!$F:$F,STATYSTYKI!$B489)</f>
        <v>0</v>
      </c>
      <c r="R489" s="85">
        <f>SUMIFS('BAZA DANYCH'!$AA:$AA,'BAZA DANYCH'!$T:$T,R$406,'BAZA DANYCH'!$K:$K,$C489,'BAZA DANYCH'!$A:$A,$A489,'BAZA DANYCH'!$F:$F,STATYSTYKI!$B489)</f>
        <v>0</v>
      </c>
      <c r="S489" s="85">
        <f>SUMIFS('BAZA DANYCH'!$AA:$AA,'BAZA DANYCH'!$T:$T,S$406,'BAZA DANYCH'!$K:$K,$C489,'BAZA DANYCH'!$A:$A,$A489,'BAZA DANYCH'!$F:$F,STATYSTYKI!$B489)</f>
        <v>0</v>
      </c>
      <c r="T489" s="85">
        <f>SUMIFS('BAZA DANYCH'!$AA:$AA,'BAZA DANYCH'!$T:$T,T$406,'BAZA DANYCH'!$K:$K,$C489,'BAZA DANYCH'!$A:$A,$A489,'BAZA DANYCH'!$F:$F,STATYSTYKI!$B489)</f>
        <v>0</v>
      </c>
      <c r="U489" s="85">
        <f>SUMIFS('BAZA DANYCH'!$AA:$AA,'BAZA DANYCH'!$T:$T,U$406,'BAZA DANYCH'!$K:$K,$C489,'BAZA DANYCH'!$A:$A,$A489,'BAZA DANYCH'!$F:$F,STATYSTYKI!$B489)</f>
        <v>0</v>
      </c>
      <c r="V489" s="85">
        <f>SUMIFS('BAZA DANYCH'!$AA:$AA,'BAZA DANYCH'!$T:$T,V$406,'BAZA DANYCH'!$K:$K,$C489,'BAZA DANYCH'!$A:$A,$A489,'BAZA DANYCH'!$F:$F,STATYSTYKI!$B489)</f>
        <v>0</v>
      </c>
      <c r="W489" s="85">
        <f>SUMIFS('BAZA DANYCH'!$AA:$AA,'BAZA DANYCH'!$T:$T,W$406,'BAZA DANYCH'!$K:$K,$C489,'BAZA DANYCH'!$A:$A,$A489,'BAZA DANYCH'!$F:$F,STATYSTYKI!$B489)</f>
        <v>0</v>
      </c>
      <c r="X489" s="85">
        <f>SUMIFS('BAZA DANYCH'!$AA:$AA,'BAZA DANYCH'!$T:$T,X$406,'BAZA DANYCH'!$K:$K,$C489,'BAZA DANYCH'!$A:$A,$A489,'BAZA DANYCH'!$F:$F,STATYSTYKI!$B489)</f>
        <v>0</v>
      </c>
      <c r="Y489" s="85">
        <f>SUMIFS('BAZA DANYCH'!$AA:$AA,'BAZA DANYCH'!$T:$T,Y$406,'BAZA DANYCH'!$K:$K,$C489,'BAZA DANYCH'!$A:$A,$A489,'BAZA DANYCH'!$F:$F,STATYSTYKI!$B489)</f>
        <v>0</v>
      </c>
      <c r="Z489" s="85">
        <f>SUMIFS('BAZA DANYCH'!$AA:$AA,'BAZA DANYCH'!$T:$T,Z$406,'BAZA DANYCH'!$K:$K,$C489,'BAZA DANYCH'!$A:$A,$A489,'BAZA DANYCH'!$F:$F,STATYSTYKI!$B489)</f>
        <v>0</v>
      </c>
      <c r="AA489" s="85">
        <f>SUMIFS('BAZA DANYCH'!$AA:$AA,'BAZA DANYCH'!$T:$T,AA$406,'BAZA DANYCH'!$K:$K,$C489,'BAZA DANYCH'!$A:$A,$A489,'BAZA DANYCH'!$F:$F,STATYSTYKI!$B489)</f>
        <v>6</v>
      </c>
      <c r="AB489" s="85">
        <f>SUMIFS('BAZA DANYCH'!$AA:$AA,'BAZA DANYCH'!$T:$T,AB$406,'BAZA DANYCH'!$K:$K,$C489,'BAZA DANYCH'!$A:$A,$A489,'BAZA DANYCH'!$F:$F,STATYSTYKI!$B489)</f>
        <v>0</v>
      </c>
      <c r="AC489" s="85">
        <f>SUMIFS('BAZA DANYCH'!$AA:$AA,'BAZA DANYCH'!$T:$T,AC$406,'BAZA DANYCH'!$K:$K,$C489,'BAZA DANYCH'!$A:$A,$A489,'BAZA DANYCH'!$F:$F,STATYSTYKI!$B489)</f>
        <v>0</v>
      </c>
      <c r="AD489" s="85">
        <f>SUMIFS('BAZA DANYCH'!$AA:$AA,'BAZA DANYCH'!$T:$T,AD$406,'BAZA DANYCH'!$K:$K,$C489,'BAZA DANYCH'!$A:$A,$A489,'BAZA DANYCH'!$F:$F,STATYSTYKI!$B489)</f>
        <v>0</v>
      </c>
      <c r="AE489" s="85">
        <f>SUMIFS('BAZA DANYCH'!$AA:$AA,'BAZA DANYCH'!$T:$T,AE$406,'BAZA DANYCH'!$K:$K,$C489,'BAZA DANYCH'!$A:$A,$A489,'BAZA DANYCH'!$F:$F,STATYSTYKI!$B489)</f>
        <v>0</v>
      </c>
      <c r="AF489" s="85">
        <f>SUMIFS('BAZA DANYCH'!$AA:$AA,'BAZA DANYCH'!$T:$T,AF$406,'BAZA DANYCH'!$K:$K,$C489,'BAZA DANYCH'!$A:$A,$A489,'BAZA DANYCH'!$F:$F,STATYSTYKI!$B489)</f>
        <v>0</v>
      </c>
      <c r="AG489" s="85">
        <f>SUMIFS('BAZA DANYCH'!$AA:$AA,'BAZA DANYCH'!$T:$T,AG$406,'BAZA DANYCH'!$K:$K,$C489,'BAZA DANYCH'!$A:$A,$A489,'BAZA DANYCH'!$F:$F,STATYSTYKI!$B489)</f>
        <v>0</v>
      </c>
      <c r="AH489" s="85">
        <f>SUMIFS('BAZA DANYCH'!$AA:$AA,'BAZA DANYCH'!$T:$T,AH$406,'BAZA DANYCH'!$K:$K,$C489,'BAZA DANYCH'!$A:$A,$A489,'BAZA DANYCH'!$F:$F,STATYSTYKI!$B489)</f>
        <v>0</v>
      </c>
      <c r="AI489" s="85">
        <f>SUMIFS('BAZA DANYCH'!$AA:$AA,'BAZA DANYCH'!$T:$T,AI$406,'BAZA DANYCH'!$K:$K,$C489,'BAZA DANYCH'!$A:$A,$A489,'BAZA DANYCH'!$F:$F,STATYSTYKI!$B489)</f>
        <v>0</v>
      </c>
      <c r="AJ489" s="85">
        <f>SUMIFS('BAZA DANYCH'!$AA:$AA,'BAZA DANYCH'!$T:$T,AJ$406,'BAZA DANYCH'!$K:$K,$C489,'BAZA DANYCH'!$A:$A,$A489,'BAZA DANYCH'!$F:$F,STATYSTYKI!$B489)</f>
        <v>0</v>
      </c>
    </row>
    <row r="490" spans="1:36" x14ac:dyDescent="0.2">
      <c r="A490" s="87" t="str">
        <f t="shared" ref="A490:C490" si="118">A283</f>
        <v>Strzelin</v>
      </c>
      <c r="B490" s="87" t="str">
        <f t="shared" si="118"/>
        <v>rk_13_DK395</v>
      </c>
      <c r="C490" s="87" t="str">
        <f t="shared" si="118"/>
        <v>Daniel</v>
      </c>
      <c r="D490" s="129">
        <f t="shared" si="100"/>
        <v>30</v>
      </c>
      <c r="E490" s="85">
        <f>SUMIFS('BAZA DANYCH'!$AA:$AA,'BAZA DANYCH'!$T:$T,E$406,'BAZA DANYCH'!$K:$K,$C490,'BAZA DANYCH'!$A:$A,$A490,'BAZA DANYCH'!$F:$F,STATYSTYKI!$B490)</f>
        <v>0</v>
      </c>
      <c r="F490" s="85">
        <f>SUMIFS('BAZA DANYCH'!$AA:$AA,'BAZA DANYCH'!$T:$T,F$406,'BAZA DANYCH'!$K:$K,$C490,'BAZA DANYCH'!$A:$A,$A490,'BAZA DANYCH'!$F:$F,STATYSTYKI!$B490)</f>
        <v>0</v>
      </c>
      <c r="G490" s="85">
        <f>SUMIFS('BAZA DANYCH'!$AA:$AA,'BAZA DANYCH'!$T:$T,G$406,'BAZA DANYCH'!$K:$K,$C490,'BAZA DANYCH'!$A:$A,$A490,'BAZA DANYCH'!$F:$F,STATYSTYKI!$B490)</f>
        <v>0</v>
      </c>
      <c r="H490" s="85">
        <f>SUMIFS('BAZA DANYCH'!$AA:$AA,'BAZA DANYCH'!$T:$T,H$406,'BAZA DANYCH'!$K:$K,$C490,'BAZA DANYCH'!$A:$A,$A490,'BAZA DANYCH'!$F:$F,STATYSTYKI!$B490)</f>
        <v>0</v>
      </c>
      <c r="I490" s="85">
        <f>SUMIFS('BAZA DANYCH'!$AA:$AA,'BAZA DANYCH'!$T:$T,I$406,'BAZA DANYCH'!$K:$K,$C490,'BAZA DANYCH'!$A:$A,$A490,'BAZA DANYCH'!$F:$F,STATYSTYKI!$B490)</f>
        <v>0</v>
      </c>
      <c r="J490" s="85">
        <f>SUMIFS('BAZA DANYCH'!$AA:$AA,'BAZA DANYCH'!$T:$T,J$406,'BAZA DANYCH'!$K:$K,$C490,'BAZA DANYCH'!$A:$A,$A490,'BAZA DANYCH'!$F:$F,STATYSTYKI!$B490)</f>
        <v>0</v>
      </c>
      <c r="K490" s="85">
        <f>SUMIFS('BAZA DANYCH'!$AA:$AA,'BAZA DANYCH'!$T:$T,K$406,'BAZA DANYCH'!$K:$K,$C490,'BAZA DANYCH'!$A:$A,$A490,'BAZA DANYCH'!$F:$F,STATYSTYKI!$B490)</f>
        <v>0</v>
      </c>
      <c r="L490" s="85">
        <f>SUMIFS('BAZA DANYCH'!$AA:$AA,'BAZA DANYCH'!$T:$T,L$406,'BAZA DANYCH'!$K:$K,$C490,'BAZA DANYCH'!$A:$A,$A490,'BAZA DANYCH'!$F:$F,STATYSTYKI!$B490)</f>
        <v>0</v>
      </c>
      <c r="M490" s="85">
        <f>SUMIFS('BAZA DANYCH'!$AA:$AA,'BAZA DANYCH'!$T:$T,M$406,'BAZA DANYCH'!$K:$K,$C490,'BAZA DANYCH'!$A:$A,$A490,'BAZA DANYCH'!$F:$F,STATYSTYKI!$B490)</f>
        <v>0</v>
      </c>
      <c r="N490" s="85">
        <f>SUMIFS('BAZA DANYCH'!$AA:$AA,'BAZA DANYCH'!$T:$T,N$406,'BAZA DANYCH'!$K:$K,$C490,'BAZA DANYCH'!$A:$A,$A490,'BAZA DANYCH'!$F:$F,STATYSTYKI!$B490)</f>
        <v>0</v>
      </c>
      <c r="O490" s="85">
        <f>SUMIFS('BAZA DANYCH'!$AA:$AA,'BAZA DANYCH'!$T:$T,O$406,'BAZA DANYCH'!$K:$K,$C490,'BAZA DANYCH'!$A:$A,$A490,'BAZA DANYCH'!$F:$F,STATYSTYKI!$B490)</f>
        <v>0</v>
      </c>
      <c r="P490" s="85">
        <f>SUMIFS('BAZA DANYCH'!$AA:$AA,'BAZA DANYCH'!$T:$T,P$406,'BAZA DANYCH'!$K:$K,$C490,'BAZA DANYCH'!$A:$A,$A490,'BAZA DANYCH'!$F:$F,STATYSTYKI!$B490)</f>
        <v>0</v>
      </c>
      <c r="Q490" s="85">
        <f>SUMIFS('BAZA DANYCH'!$AA:$AA,'BAZA DANYCH'!$T:$T,Q$406,'BAZA DANYCH'!$K:$K,$C490,'BAZA DANYCH'!$A:$A,$A490,'BAZA DANYCH'!$F:$F,STATYSTYKI!$B490)</f>
        <v>0</v>
      </c>
      <c r="R490" s="85">
        <f>SUMIFS('BAZA DANYCH'!$AA:$AA,'BAZA DANYCH'!$T:$T,R$406,'BAZA DANYCH'!$K:$K,$C490,'BAZA DANYCH'!$A:$A,$A490,'BAZA DANYCH'!$F:$F,STATYSTYKI!$B490)</f>
        <v>0</v>
      </c>
      <c r="S490" s="85">
        <f>SUMIFS('BAZA DANYCH'!$AA:$AA,'BAZA DANYCH'!$T:$T,S$406,'BAZA DANYCH'!$K:$K,$C490,'BAZA DANYCH'!$A:$A,$A490,'BAZA DANYCH'!$F:$F,STATYSTYKI!$B490)</f>
        <v>0</v>
      </c>
      <c r="T490" s="85">
        <f>SUMIFS('BAZA DANYCH'!$AA:$AA,'BAZA DANYCH'!$T:$T,T$406,'BAZA DANYCH'!$K:$K,$C490,'BAZA DANYCH'!$A:$A,$A490,'BAZA DANYCH'!$F:$F,STATYSTYKI!$B490)</f>
        <v>0</v>
      </c>
      <c r="U490" s="85">
        <f>SUMIFS('BAZA DANYCH'!$AA:$AA,'BAZA DANYCH'!$T:$T,U$406,'BAZA DANYCH'!$K:$K,$C490,'BAZA DANYCH'!$A:$A,$A490,'BAZA DANYCH'!$F:$F,STATYSTYKI!$B490)</f>
        <v>0</v>
      </c>
      <c r="V490" s="85">
        <f>SUMIFS('BAZA DANYCH'!$AA:$AA,'BAZA DANYCH'!$T:$T,V$406,'BAZA DANYCH'!$K:$K,$C490,'BAZA DANYCH'!$A:$A,$A490,'BAZA DANYCH'!$F:$F,STATYSTYKI!$B490)</f>
        <v>0</v>
      </c>
      <c r="W490" s="85">
        <f>SUMIFS('BAZA DANYCH'!$AA:$AA,'BAZA DANYCH'!$T:$T,W$406,'BAZA DANYCH'!$K:$K,$C490,'BAZA DANYCH'!$A:$A,$A490,'BAZA DANYCH'!$F:$F,STATYSTYKI!$B490)</f>
        <v>0</v>
      </c>
      <c r="X490" s="85">
        <f>SUMIFS('BAZA DANYCH'!$AA:$AA,'BAZA DANYCH'!$T:$T,X$406,'BAZA DANYCH'!$K:$K,$C490,'BAZA DANYCH'!$A:$A,$A490,'BAZA DANYCH'!$F:$F,STATYSTYKI!$B490)</f>
        <v>0</v>
      </c>
      <c r="Y490" s="85">
        <f>SUMIFS('BAZA DANYCH'!$AA:$AA,'BAZA DANYCH'!$T:$T,Y$406,'BAZA DANYCH'!$K:$K,$C490,'BAZA DANYCH'!$A:$A,$A490,'BAZA DANYCH'!$F:$F,STATYSTYKI!$B490)</f>
        <v>0</v>
      </c>
      <c r="Z490" s="85">
        <f>SUMIFS('BAZA DANYCH'!$AA:$AA,'BAZA DANYCH'!$T:$T,Z$406,'BAZA DANYCH'!$K:$K,$C490,'BAZA DANYCH'!$A:$A,$A490,'BAZA DANYCH'!$F:$F,STATYSTYKI!$B490)</f>
        <v>0</v>
      </c>
      <c r="AA490" s="85">
        <f>SUMIFS('BAZA DANYCH'!$AA:$AA,'BAZA DANYCH'!$T:$T,AA$406,'BAZA DANYCH'!$K:$K,$C490,'BAZA DANYCH'!$A:$A,$A490,'BAZA DANYCH'!$F:$F,STATYSTYKI!$B490)</f>
        <v>0</v>
      </c>
      <c r="AB490" s="85">
        <f>SUMIFS('BAZA DANYCH'!$AA:$AA,'BAZA DANYCH'!$T:$T,AB$406,'BAZA DANYCH'!$K:$K,$C490,'BAZA DANYCH'!$A:$A,$A490,'BAZA DANYCH'!$F:$F,STATYSTYKI!$B490)</f>
        <v>28</v>
      </c>
      <c r="AC490" s="85">
        <f>SUMIFS('BAZA DANYCH'!$AA:$AA,'BAZA DANYCH'!$T:$T,AC$406,'BAZA DANYCH'!$K:$K,$C490,'BAZA DANYCH'!$A:$A,$A490,'BAZA DANYCH'!$F:$F,STATYSTYKI!$B490)</f>
        <v>0</v>
      </c>
      <c r="AD490" s="85">
        <f>SUMIFS('BAZA DANYCH'!$AA:$AA,'BAZA DANYCH'!$T:$T,AD$406,'BAZA DANYCH'!$K:$K,$C490,'BAZA DANYCH'!$A:$A,$A490,'BAZA DANYCH'!$F:$F,STATYSTYKI!$B490)</f>
        <v>2</v>
      </c>
      <c r="AE490" s="85">
        <f>SUMIFS('BAZA DANYCH'!$AA:$AA,'BAZA DANYCH'!$T:$T,AE$406,'BAZA DANYCH'!$K:$K,$C490,'BAZA DANYCH'!$A:$A,$A490,'BAZA DANYCH'!$F:$F,STATYSTYKI!$B490)</f>
        <v>0</v>
      </c>
      <c r="AF490" s="85">
        <f>SUMIFS('BAZA DANYCH'!$AA:$AA,'BAZA DANYCH'!$T:$T,AF$406,'BAZA DANYCH'!$K:$K,$C490,'BAZA DANYCH'!$A:$A,$A490,'BAZA DANYCH'!$F:$F,STATYSTYKI!$B490)</f>
        <v>0</v>
      </c>
      <c r="AG490" s="85">
        <f>SUMIFS('BAZA DANYCH'!$AA:$AA,'BAZA DANYCH'!$T:$T,AG$406,'BAZA DANYCH'!$K:$K,$C490,'BAZA DANYCH'!$A:$A,$A490,'BAZA DANYCH'!$F:$F,STATYSTYKI!$B490)</f>
        <v>0</v>
      </c>
      <c r="AH490" s="85">
        <f>SUMIFS('BAZA DANYCH'!$AA:$AA,'BAZA DANYCH'!$T:$T,AH$406,'BAZA DANYCH'!$K:$K,$C490,'BAZA DANYCH'!$A:$A,$A490,'BAZA DANYCH'!$F:$F,STATYSTYKI!$B490)</f>
        <v>0</v>
      </c>
      <c r="AI490" s="85">
        <f>SUMIFS('BAZA DANYCH'!$AA:$AA,'BAZA DANYCH'!$T:$T,AI$406,'BAZA DANYCH'!$K:$K,$C490,'BAZA DANYCH'!$A:$A,$A490,'BAZA DANYCH'!$F:$F,STATYSTYKI!$B490)</f>
        <v>0</v>
      </c>
      <c r="AJ490" s="85">
        <f>SUMIFS('BAZA DANYCH'!$AA:$AA,'BAZA DANYCH'!$T:$T,AJ$406,'BAZA DANYCH'!$K:$K,$C490,'BAZA DANYCH'!$A:$A,$A490,'BAZA DANYCH'!$F:$F,STATYSTYKI!$B490)</f>
        <v>0</v>
      </c>
    </row>
    <row r="491" spans="1:36" x14ac:dyDescent="0.2">
      <c r="A491" s="87" t="str">
        <f t="shared" ref="A491:C491" si="119">A284</f>
        <v>Strzelin</v>
      </c>
      <c r="B491" s="87" t="str">
        <f t="shared" si="119"/>
        <v>rk_13_DK395</v>
      </c>
      <c r="C491" s="87" t="str">
        <f t="shared" si="119"/>
        <v xml:space="preserve"> Szkolny</v>
      </c>
      <c r="D491" s="129">
        <f t="shared" si="100"/>
        <v>20</v>
      </c>
      <c r="E491" s="85">
        <f>SUMIFS('BAZA DANYCH'!$AA:$AA,'BAZA DANYCH'!$T:$T,E$406,'BAZA DANYCH'!$K:$K,$C491,'BAZA DANYCH'!$A:$A,$A491,'BAZA DANYCH'!$F:$F,STATYSTYKI!$B491)</f>
        <v>0</v>
      </c>
      <c r="F491" s="85">
        <f>SUMIFS('BAZA DANYCH'!$AA:$AA,'BAZA DANYCH'!$T:$T,F$406,'BAZA DANYCH'!$K:$K,$C491,'BAZA DANYCH'!$A:$A,$A491,'BAZA DANYCH'!$F:$F,STATYSTYKI!$B491)</f>
        <v>0</v>
      </c>
      <c r="G491" s="85">
        <f>SUMIFS('BAZA DANYCH'!$AA:$AA,'BAZA DANYCH'!$T:$T,G$406,'BAZA DANYCH'!$K:$K,$C491,'BAZA DANYCH'!$A:$A,$A491,'BAZA DANYCH'!$F:$F,STATYSTYKI!$B491)</f>
        <v>0</v>
      </c>
      <c r="H491" s="85">
        <f>SUMIFS('BAZA DANYCH'!$AA:$AA,'BAZA DANYCH'!$T:$T,H$406,'BAZA DANYCH'!$K:$K,$C491,'BAZA DANYCH'!$A:$A,$A491,'BAZA DANYCH'!$F:$F,STATYSTYKI!$B491)</f>
        <v>0</v>
      </c>
      <c r="I491" s="85">
        <f>SUMIFS('BAZA DANYCH'!$AA:$AA,'BAZA DANYCH'!$T:$T,I$406,'BAZA DANYCH'!$K:$K,$C491,'BAZA DANYCH'!$A:$A,$A491,'BAZA DANYCH'!$F:$F,STATYSTYKI!$B491)</f>
        <v>0</v>
      </c>
      <c r="J491" s="85">
        <f>SUMIFS('BAZA DANYCH'!$AA:$AA,'BAZA DANYCH'!$T:$T,J$406,'BAZA DANYCH'!$K:$K,$C491,'BAZA DANYCH'!$A:$A,$A491,'BAZA DANYCH'!$F:$F,STATYSTYKI!$B491)</f>
        <v>0</v>
      </c>
      <c r="K491" s="85">
        <f>SUMIFS('BAZA DANYCH'!$AA:$AA,'BAZA DANYCH'!$T:$T,K$406,'BAZA DANYCH'!$K:$K,$C491,'BAZA DANYCH'!$A:$A,$A491,'BAZA DANYCH'!$F:$F,STATYSTYKI!$B491)</f>
        <v>10</v>
      </c>
      <c r="L491" s="85">
        <f>SUMIFS('BAZA DANYCH'!$AA:$AA,'BAZA DANYCH'!$T:$T,L$406,'BAZA DANYCH'!$K:$K,$C491,'BAZA DANYCH'!$A:$A,$A491,'BAZA DANYCH'!$F:$F,STATYSTYKI!$B491)</f>
        <v>0</v>
      </c>
      <c r="M491" s="85">
        <f>SUMIFS('BAZA DANYCH'!$AA:$AA,'BAZA DANYCH'!$T:$T,M$406,'BAZA DANYCH'!$K:$K,$C491,'BAZA DANYCH'!$A:$A,$A491,'BAZA DANYCH'!$F:$F,STATYSTYKI!$B491)</f>
        <v>0</v>
      </c>
      <c r="N491" s="85">
        <f>SUMIFS('BAZA DANYCH'!$AA:$AA,'BAZA DANYCH'!$T:$T,N$406,'BAZA DANYCH'!$K:$K,$C491,'BAZA DANYCH'!$A:$A,$A491,'BAZA DANYCH'!$F:$F,STATYSTYKI!$B491)</f>
        <v>0</v>
      </c>
      <c r="O491" s="85">
        <f>SUMIFS('BAZA DANYCH'!$AA:$AA,'BAZA DANYCH'!$T:$T,O$406,'BAZA DANYCH'!$K:$K,$C491,'BAZA DANYCH'!$A:$A,$A491,'BAZA DANYCH'!$F:$F,STATYSTYKI!$B491)</f>
        <v>10</v>
      </c>
      <c r="P491" s="85">
        <f>SUMIFS('BAZA DANYCH'!$AA:$AA,'BAZA DANYCH'!$T:$T,P$406,'BAZA DANYCH'!$K:$K,$C491,'BAZA DANYCH'!$A:$A,$A491,'BAZA DANYCH'!$F:$F,STATYSTYKI!$B491)</f>
        <v>0</v>
      </c>
      <c r="Q491" s="85">
        <f>SUMIFS('BAZA DANYCH'!$AA:$AA,'BAZA DANYCH'!$T:$T,Q$406,'BAZA DANYCH'!$K:$K,$C491,'BAZA DANYCH'!$A:$A,$A491,'BAZA DANYCH'!$F:$F,STATYSTYKI!$B491)</f>
        <v>0</v>
      </c>
      <c r="R491" s="85">
        <f>SUMIFS('BAZA DANYCH'!$AA:$AA,'BAZA DANYCH'!$T:$T,R$406,'BAZA DANYCH'!$K:$K,$C491,'BAZA DANYCH'!$A:$A,$A491,'BAZA DANYCH'!$F:$F,STATYSTYKI!$B491)</f>
        <v>0</v>
      </c>
      <c r="S491" s="85">
        <f>SUMIFS('BAZA DANYCH'!$AA:$AA,'BAZA DANYCH'!$T:$T,S$406,'BAZA DANYCH'!$K:$K,$C491,'BAZA DANYCH'!$A:$A,$A491,'BAZA DANYCH'!$F:$F,STATYSTYKI!$B491)</f>
        <v>0</v>
      </c>
      <c r="T491" s="85">
        <f>SUMIFS('BAZA DANYCH'!$AA:$AA,'BAZA DANYCH'!$T:$T,T$406,'BAZA DANYCH'!$K:$K,$C491,'BAZA DANYCH'!$A:$A,$A491,'BAZA DANYCH'!$F:$F,STATYSTYKI!$B491)</f>
        <v>0</v>
      </c>
      <c r="U491" s="85">
        <f>SUMIFS('BAZA DANYCH'!$AA:$AA,'BAZA DANYCH'!$T:$T,U$406,'BAZA DANYCH'!$K:$K,$C491,'BAZA DANYCH'!$A:$A,$A491,'BAZA DANYCH'!$F:$F,STATYSTYKI!$B491)</f>
        <v>0</v>
      </c>
      <c r="V491" s="85">
        <f>SUMIFS('BAZA DANYCH'!$AA:$AA,'BAZA DANYCH'!$T:$T,V$406,'BAZA DANYCH'!$K:$K,$C491,'BAZA DANYCH'!$A:$A,$A491,'BAZA DANYCH'!$F:$F,STATYSTYKI!$B491)</f>
        <v>0</v>
      </c>
      <c r="W491" s="85">
        <f>SUMIFS('BAZA DANYCH'!$AA:$AA,'BAZA DANYCH'!$T:$T,W$406,'BAZA DANYCH'!$K:$K,$C491,'BAZA DANYCH'!$A:$A,$A491,'BAZA DANYCH'!$F:$F,STATYSTYKI!$B491)</f>
        <v>0</v>
      </c>
      <c r="X491" s="85">
        <f>SUMIFS('BAZA DANYCH'!$AA:$AA,'BAZA DANYCH'!$T:$T,X$406,'BAZA DANYCH'!$K:$K,$C491,'BAZA DANYCH'!$A:$A,$A491,'BAZA DANYCH'!$F:$F,STATYSTYKI!$B491)</f>
        <v>0</v>
      </c>
      <c r="Y491" s="85">
        <f>SUMIFS('BAZA DANYCH'!$AA:$AA,'BAZA DANYCH'!$T:$T,Y$406,'BAZA DANYCH'!$K:$K,$C491,'BAZA DANYCH'!$A:$A,$A491,'BAZA DANYCH'!$F:$F,STATYSTYKI!$B491)</f>
        <v>0</v>
      </c>
      <c r="Z491" s="85">
        <f>SUMIFS('BAZA DANYCH'!$AA:$AA,'BAZA DANYCH'!$T:$T,Z$406,'BAZA DANYCH'!$K:$K,$C491,'BAZA DANYCH'!$A:$A,$A491,'BAZA DANYCH'!$F:$F,STATYSTYKI!$B491)</f>
        <v>0</v>
      </c>
      <c r="AA491" s="85">
        <f>SUMIFS('BAZA DANYCH'!$AA:$AA,'BAZA DANYCH'!$T:$T,AA$406,'BAZA DANYCH'!$K:$K,$C491,'BAZA DANYCH'!$A:$A,$A491,'BAZA DANYCH'!$F:$F,STATYSTYKI!$B491)</f>
        <v>0</v>
      </c>
      <c r="AB491" s="85">
        <f>SUMIFS('BAZA DANYCH'!$AA:$AA,'BAZA DANYCH'!$T:$T,AB$406,'BAZA DANYCH'!$K:$K,$C491,'BAZA DANYCH'!$A:$A,$A491,'BAZA DANYCH'!$F:$F,STATYSTYKI!$B491)</f>
        <v>0</v>
      </c>
      <c r="AC491" s="85">
        <f>SUMIFS('BAZA DANYCH'!$AA:$AA,'BAZA DANYCH'!$T:$T,AC$406,'BAZA DANYCH'!$K:$K,$C491,'BAZA DANYCH'!$A:$A,$A491,'BAZA DANYCH'!$F:$F,STATYSTYKI!$B491)</f>
        <v>0</v>
      </c>
      <c r="AD491" s="85">
        <f>SUMIFS('BAZA DANYCH'!$AA:$AA,'BAZA DANYCH'!$T:$T,AD$406,'BAZA DANYCH'!$K:$K,$C491,'BAZA DANYCH'!$A:$A,$A491,'BAZA DANYCH'!$F:$F,STATYSTYKI!$B491)</f>
        <v>0</v>
      </c>
      <c r="AE491" s="85">
        <f>SUMIFS('BAZA DANYCH'!$AA:$AA,'BAZA DANYCH'!$T:$T,AE$406,'BAZA DANYCH'!$K:$K,$C491,'BAZA DANYCH'!$A:$A,$A491,'BAZA DANYCH'!$F:$F,STATYSTYKI!$B491)</f>
        <v>0</v>
      </c>
      <c r="AF491" s="85">
        <f>SUMIFS('BAZA DANYCH'!$AA:$AA,'BAZA DANYCH'!$T:$T,AF$406,'BAZA DANYCH'!$K:$K,$C491,'BAZA DANYCH'!$A:$A,$A491,'BAZA DANYCH'!$F:$F,STATYSTYKI!$B491)</f>
        <v>0</v>
      </c>
      <c r="AG491" s="85">
        <f>SUMIFS('BAZA DANYCH'!$AA:$AA,'BAZA DANYCH'!$T:$T,AG$406,'BAZA DANYCH'!$K:$K,$C491,'BAZA DANYCH'!$A:$A,$A491,'BAZA DANYCH'!$F:$F,STATYSTYKI!$B491)</f>
        <v>0</v>
      </c>
      <c r="AH491" s="85">
        <f>SUMIFS('BAZA DANYCH'!$AA:$AA,'BAZA DANYCH'!$T:$T,AH$406,'BAZA DANYCH'!$K:$K,$C491,'BAZA DANYCH'!$A:$A,$A491,'BAZA DANYCH'!$F:$F,STATYSTYKI!$B491)</f>
        <v>0</v>
      </c>
      <c r="AI491" s="85">
        <f>SUMIFS('BAZA DANYCH'!$AA:$AA,'BAZA DANYCH'!$T:$T,AI$406,'BAZA DANYCH'!$K:$K,$C491,'BAZA DANYCH'!$A:$A,$A491,'BAZA DANYCH'!$F:$F,STATYSTYKI!$B491)</f>
        <v>0</v>
      </c>
      <c r="AJ491" s="85">
        <f>SUMIFS('BAZA DANYCH'!$AA:$AA,'BAZA DANYCH'!$T:$T,AJ$406,'BAZA DANYCH'!$K:$K,$C491,'BAZA DANYCH'!$A:$A,$A491,'BAZA DANYCH'!$F:$F,STATYSTYKI!$B491)</f>
        <v>0</v>
      </c>
    </row>
    <row r="492" spans="1:36" x14ac:dyDescent="0.2">
      <c r="A492" s="87" t="str">
        <f t="shared" ref="A492:C492" si="120">A285</f>
        <v>Strzelin</v>
      </c>
      <c r="B492" s="87" t="str">
        <f t="shared" si="120"/>
        <v>rk_13_DK395</v>
      </c>
      <c r="C492" s="87" t="str">
        <f t="shared" si="120"/>
        <v>Wycieczka</v>
      </c>
      <c r="D492" s="129">
        <f t="shared" si="100"/>
        <v>32</v>
      </c>
      <c r="E492" s="85">
        <f>SUMIFS('BAZA DANYCH'!$AA:$AA,'BAZA DANYCH'!$T:$T,E$406,'BAZA DANYCH'!$K:$K,$C492,'BAZA DANYCH'!$A:$A,$A492,'BAZA DANYCH'!$F:$F,STATYSTYKI!$B492)</f>
        <v>0</v>
      </c>
      <c r="F492" s="85">
        <f>SUMIFS('BAZA DANYCH'!$AA:$AA,'BAZA DANYCH'!$T:$T,F$406,'BAZA DANYCH'!$K:$K,$C492,'BAZA DANYCH'!$A:$A,$A492,'BAZA DANYCH'!$F:$F,STATYSTYKI!$B492)</f>
        <v>0</v>
      </c>
      <c r="G492" s="85">
        <f>SUMIFS('BAZA DANYCH'!$AA:$AA,'BAZA DANYCH'!$T:$T,G$406,'BAZA DANYCH'!$K:$K,$C492,'BAZA DANYCH'!$A:$A,$A492,'BAZA DANYCH'!$F:$F,STATYSTYKI!$B492)</f>
        <v>0</v>
      </c>
      <c r="H492" s="85">
        <f>SUMIFS('BAZA DANYCH'!$AA:$AA,'BAZA DANYCH'!$T:$T,H$406,'BAZA DANYCH'!$K:$K,$C492,'BAZA DANYCH'!$A:$A,$A492,'BAZA DANYCH'!$F:$F,STATYSTYKI!$B492)</f>
        <v>0</v>
      </c>
      <c r="I492" s="85">
        <f>SUMIFS('BAZA DANYCH'!$AA:$AA,'BAZA DANYCH'!$T:$T,I$406,'BAZA DANYCH'!$K:$K,$C492,'BAZA DANYCH'!$A:$A,$A492,'BAZA DANYCH'!$F:$F,STATYSTYKI!$B492)</f>
        <v>0</v>
      </c>
      <c r="J492" s="85">
        <f>SUMIFS('BAZA DANYCH'!$AA:$AA,'BAZA DANYCH'!$T:$T,J$406,'BAZA DANYCH'!$K:$K,$C492,'BAZA DANYCH'!$A:$A,$A492,'BAZA DANYCH'!$F:$F,STATYSTYKI!$B492)</f>
        <v>0</v>
      </c>
      <c r="K492" s="85">
        <f>SUMIFS('BAZA DANYCH'!$AA:$AA,'BAZA DANYCH'!$T:$T,K$406,'BAZA DANYCH'!$K:$K,$C492,'BAZA DANYCH'!$A:$A,$A492,'BAZA DANYCH'!$F:$F,STATYSTYKI!$B492)</f>
        <v>0</v>
      </c>
      <c r="L492" s="85">
        <f>SUMIFS('BAZA DANYCH'!$AA:$AA,'BAZA DANYCH'!$T:$T,L$406,'BAZA DANYCH'!$K:$K,$C492,'BAZA DANYCH'!$A:$A,$A492,'BAZA DANYCH'!$F:$F,STATYSTYKI!$B492)</f>
        <v>10</v>
      </c>
      <c r="M492" s="85">
        <f>SUMIFS('BAZA DANYCH'!$AA:$AA,'BAZA DANYCH'!$T:$T,M$406,'BAZA DANYCH'!$K:$K,$C492,'BAZA DANYCH'!$A:$A,$A492,'BAZA DANYCH'!$F:$F,STATYSTYKI!$B492)</f>
        <v>0</v>
      </c>
      <c r="N492" s="85">
        <f>SUMIFS('BAZA DANYCH'!$AA:$AA,'BAZA DANYCH'!$T:$T,N$406,'BAZA DANYCH'!$K:$K,$C492,'BAZA DANYCH'!$A:$A,$A492,'BAZA DANYCH'!$F:$F,STATYSTYKI!$B492)</f>
        <v>0</v>
      </c>
      <c r="O492" s="85">
        <f>SUMIFS('BAZA DANYCH'!$AA:$AA,'BAZA DANYCH'!$T:$T,O$406,'BAZA DANYCH'!$K:$K,$C492,'BAZA DANYCH'!$A:$A,$A492,'BAZA DANYCH'!$F:$F,STATYSTYKI!$B492)</f>
        <v>0</v>
      </c>
      <c r="P492" s="85">
        <f>SUMIFS('BAZA DANYCH'!$AA:$AA,'BAZA DANYCH'!$T:$T,P$406,'BAZA DANYCH'!$K:$K,$C492,'BAZA DANYCH'!$A:$A,$A492,'BAZA DANYCH'!$F:$F,STATYSTYKI!$B492)</f>
        <v>0</v>
      </c>
      <c r="Q492" s="85">
        <f>SUMIFS('BAZA DANYCH'!$AA:$AA,'BAZA DANYCH'!$T:$T,Q$406,'BAZA DANYCH'!$K:$K,$C492,'BAZA DANYCH'!$A:$A,$A492,'BAZA DANYCH'!$F:$F,STATYSTYKI!$B492)</f>
        <v>0</v>
      </c>
      <c r="R492" s="85">
        <f>SUMIFS('BAZA DANYCH'!$AA:$AA,'BAZA DANYCH'!$T:$T,R$406,'BAZA DANYCH'!$K:$K,$C492,'BAZA DANYCH'!$A:$A,$A492,'BAZA DANYCH'!$F:$F,STATYSTYKI!$B492)</f>
        <v>0</v>
      </c>
      <c r="S492" s="85">
        <f>SUMIFS('BAZA DANYCH'!$AA:$AA,'BAZA DANYCH'!$T:$T,S$406,'BAZA DANYCH'!$K:$K,$C492,'BAZA DANYCH'!$A:$A,$A492,'BAZA DANYCH'!$F:$F,STATYSTYKI!$B492)</f>
        <v>0</v>
      </c>
      <c r="T492" s="85">
        <f>SUMIFS('BAZA DANYCH'!$AA:$AA,'BAZA DANYCH'!$T:$T,T$406,'BAZA DANYCH'!$K:$K,$C492,'BAZA DANYCH'!$A:$A,$A492,'BAZA DANYCH'!$F:$F,STATYSTYKI!$B492)</f>
        <v>0</v>
      </c>
      <c r="U492" s="85">
        <f>SUMIFS('BAZA DANYCH'!$AA:$AA,'BAZA DANYCH'!$T:$T,U$406,'BAZA DANYCH'!$K:$K,$C492,'BAZA DANYCH'!$A:$A,$A492,'BAZA DANYCH'!$F:$F,STATYSTYKI!$B492)</f>
        <v>10</v>
      </c>
      <c r="V492" s="85">
        <f>SUMIFS('BAZA DANYCH'!$AA:$AA,'BAZA DANYCH'!$T:$T,V$406,'BAZA DANYCH'!$K:$K,$C492,'BAZA DANYCH'!$A:$A,$A492,'BAZA DANYCH'!$F:$F,STATYSTYKI!$B492)</f>
        <v>0</v>
      </c>
      <c r="W492" s="85">
        <f>SUMIFS('BAZA DANYCH'!$AA:$AA,'BAZA DANYCH'!$T:$T,W$406,'BAZA DANYCH'!$K:$K,$C492,'BAZA DANYCH'!$A:$A,$A492,'BAZA DANYCH'!$F:$F,STATYSTYKI!$B492)</f>
        <v>0</v>
      </c>
      <c r="X492" s="85">
        <f>SUMIFS('BAZA DANYCH'!$AA:$AA,'BAZA DANYCH'!$T:$T,X$406,'BAZA DANYCH'!$K:$K,$C492,'BAZA DANYCH'!$A:$A,$A492,'BAZA DANYCH'!$F:$F,STATYSTYKI!$B492)</f>
        <v>0</v>
      </c>
      <c r="Y492" s="85">
        <f>SUMIFS('BAZA DANYCH'!$AA:$AA,'BAZA DANYCH'!$T:$T,Y$406,'BAZA DANYCH'!$K:$K,$C492,'BAZA DANYCH'!$A:$A,$A492,'BAZA DANYCH'!$F:$F,STATYSTYKI!$B492)</f>
        <v>0</v>
      </c>
      <c r="Z492" s="85">
        <f>SUMIFS('BAZA DANYCH'!$AA:$AA,'BAZA DANYCH'!$T:$T,Z$406,'BAZA DANYCH'!$K:$K,$C492,'BAZA DANYCH'!$A:$A,$A492,'BAZA DANYCH'!$F:$F,STATYSTYKI!$B492)</f>
        <v>0</v>
      </c>
      <c r="AA492" s="85">
        <f>SUMIFS('BAZA DANYCH'!$AA:$AA,'BAZA DANYCH'!$T:$T,AA$406,'BAZA DANYCH'!$K:$K,$C492,'BAZA DANYCH'!$A:$A,$A492,'BAZA DANYCH'!$F:$F,STATYSTYKI!$B492)</f>
        <v>0</v>
      </c>
      <c r="AB492" s="85">
        <f>SUMIFS('BAZA DANYCH'!$AA:$AA,'BAZA DANYCH'!$T:$T,AB$406,'BAZA DANYCH'!$K:$K,$C492,'BAZA DANYCH'!$A:$A,$A492,'BAZA DANYCH'!$F:$F,STATYSTYKI!$B492)</f>
        <v>0</v>
      </c>
      <c r="AC492" s="85">
        <f>SUMIFS('BAZA DANYCH'!$AA:$AA,'BAZA DANYCH'!$T:$T,AC$406,'BAZA DANYCH'!$K:$K,$C492,'BAZA DANYCH'!$A:$A,$A492,'BAZA DANYCH'!$F:$F,STATYSTYKI!$B492)</f>
        <v>0</v>
      </c>
      <c r="AD492" s="85">
        <f>SUMIFS('BAZA DANYCH'!$AA:$AA,'BAZA DANYCH'!$T:$T,AD$406,'BAZA DANYCH'!$K:$K,$C492,'BAZA DANYCH'!$A:$A,$A492,'BAZA DANYCH'!$F:$F,STATYSTYKI!$B492)</f>
        <v>0</v>
      </c>
      <c r="AE492" s="85">
        <f>SUMIFS('BAZA DANYCH'!$AA:$AA,'BAZA DANYCH'!$T:$T,AE$406,'BAZA DANYCH'!$K:$K,$C492,'BAZA DANYCH'!$A:$A,$A492,'BAZA DANYCH'!$F:$F,STATYSTYKI!$B492)</f>
        <v>2</v>
      </c>
      <c r="AF492" s="85">
        <f>SUMIFS('BAZA DANYCH'!$AA:$AA,'BAZA DANYCH'!$T:$T,AF$406,'BAZA DANYCH'!$K:$K,$C492,'BAZA DANYCH'!$A:$A,$A492,'BAZA DANYCH'!$F:$F,STATYSTYKI!$B492)</f>
        <v>0</v>
      </c>
      <c r="AG492" s="85">
        <f>SUMIFS('BAZA DANYCH'!$AA:$AA,'BAZA DANYCH'!$T:$T,AG$406,'BAZA DANYCH'!$K:$K,$C492,'BAZA DANYCH'!$A:$A,$A492,'BAZA DANYCH'!$F:$F,STATYSTYKI!$B492)</f>
        <v>10</v>
      </c>
      <c r="AH492" s="85">
        <f>SUMIFS('BAZA DANYCH'!$AA:$AA,'BAZA DANYCH'!$T:$T,AH$406,'BAZA DANYCH'!$K:$K,$C492,'BAZA DANYCH'!$A:$A,$A492,'BAZA DANYCH'!$F:$F,STATYSTYKI!$B492)</f>
        <v>0</v>
      </c>
      <c r="AI492" s="85">
        <f>SUMIFS('BAZA DANYCH'!$AA:$AA,'BAZA DANYCH'!$T:$T,AI$406,'BAZA DANYCH'!$K:$K,$C492,'BAZA DANYCH'!$A:$A,$A492,'BAZA DANYCH'!$F:$F,STATYSTYKI!$B492)</f>
        <v>0</v>
      </c>
      <c r="AJ492" s="85">
        <f>SUMIFS('BAZA DANYCH'!$AA:$AA,'BAZA DANYCH'!$T:$T,AJ$406,'BAZA DANYCH'!$K:$K,$C492,'BAZA DANYCH'!$A:$A,$A492,'BAZA DANYCH'!$F:$F,STATYSTYKI!$B492)</f>
        <v>0</v>
      </c>
    </row>
    <row r="493" spans="1:36" x14ac:dyDescent="0.2">
      <c r="A493" s="87" t="str">
        <f t="shared" ref="A493:C493" si="121">A286</f>
        <v>Strzelin</v>
      </c>
      <c r="B493" s="87" t="str">
        <f t="shared" si="121"/>
        <v>rk_13_DK395</v>
      </c>
      <c r="C493" s="87" t="str">
        <f t="shared" si="121"/>
        <v>Mundi</v>
      </c>
      <c r="D493" s="129">
        <f t="shared" si="100"/>
        <v>18</v>
      </c>
      <c r="E493" s="85">
        <f>SUMIFS('BAZA DANYCH'!$AA:$AA,'BAZA DANYCH'!$T:$T,E$406,'BAZA DANYCH'!$K:$K,$C493,'BAZA DANYCH'!$A:$A,$A493,'BAZA DANYCH'!$F:$F,STATYSTYKI!$B493)</f>
        <v>0</v>
      </c>
      <c r="F493" s="85">
        <f>SUMIFS('BAZA DANYCH'!$AA:$AA,'BAZA DANYCH'!$T:$T,F$406,'BAZA DANYCH'!$K:$K,$C493,'BAZA DANYCH'!$A:$A,$A493,'BAZA DANYCH'!$F:$F,STATYSTYKI!$B493)</f>
        <v>0</v>
      </c>
      <c r="G493" s="85">
        <f>SUMIFS('BAZA DANYCH'!$AA:$AA,'BAZA DANYCH'!$T:$T,G$406,'BAZA DANYCH'!$K:$K,$C493,'BAZA DANYCH'!$A:$A,$A493,'BAZA DANYCH'!$F:$F,STATYSTYKI!$B493)</f>
        <v>0</v>
      </c>
      <c r="H493" s="85">
        <f>SUMIFS('BAZA DANYCH'!$AA:$AA,'BAZA DANYCH'!$T:$T,H$406,'BAZA DANYCH'!$K:$K,$C493,'BAZA DANYCH'!$A:$A,$A493,'BAZA DANYCH'!$F:$F,STATYSTYKI!$B493)</f>
        <v>0</v>
      </c>
      <c r="I493" s="85">
        <f>SUMIFS('BAZA DANYCH'!$AA:$AA,'BAZA DANYCH'!$T:$T,I$406,'BAZA DANYCH'!$K:$K,$C493,'BAZA DANYCH'!$A:$A,$A493,'BAZA DANYCH'!$F:$F,STATYSTYKI!$B493)</f>
        <v>0</v>
      </c>
      <c r="J493" s="85">
        <f>SUMIFS('BAZA DANYCH'!$AA:$AA,'BAZA DANYCH'!$T:$T,J$406,'BAZA DANYCH'!$K:$K,$C493,'BAZA DANYCH'!$A:$A,$A493,'BAZA DANYCH'!$F:$F,STATYSTYKI!$B493)</f>
        <v>0</v>
      </c>
      <c r="K493" s="85">
        <f>SUMIFS('BAZA DANYCH'!$AA:$AA,'BAZA DANYCH'!$T:$T,K$406,'BAZA DANYCH'!$K:$K,$C493,'BAZA DANYCH'!$A:$A,$A493,'BAZA DANYCH'!$F:$F,STATYSTYKI!$B493)</f>
        <v>0</v>
      </c>
      <c r="L493" s="85">
        <f>SUMIFS('BAZA DANYCH'!$AA:$AA,'BAZA DANYCH'!$T:$T,L$406,'BAZA DANYCH'!$K:$K,$C493,'BAZA DANYCH'!$A:$A,$A493,'BAZA DANYCH'!$F:$F,STATYSTYKI!$B493)</f>
        <v>0</v>
      </c>
      <c r="M493" s="85">
        <f>SUMIFS('BAZA DANYCH'!$AA:$AA,'BAZA DANYCH'!$T:$T,M$406,'BAZA DANYCH'!$K:$K,$C493,'BAZA DANYCH'!$A:$A,$A493,'BAZA DANYCH'!$F:$F,STATYSTYKI!$B493)</f>
        <v>2</v>
      </c>
      <c r="N493" s="85">
        <f>SUMIFS('BAZA DANYCH'!$AA:$AA,'BAZA DANYCH'!$T:$T,N$406,'BAZA DANYCH'!$K:$K,$C493,'BAZA DANYCH'!$A:$A,$A493,'BAZA DANYCH'!$F:$F,STATYSTYKI!$B493)</f>
        <v>0</v>
      </c>
      <c r="O493" s="85">
        <f>SUMIFS('BAZA DANYCH'!$AA:$AA,'BAZA DANYCH'!$T:$T,O$406,'BAZA DANYCH'!$K:$K,$C493,'BAZA DANYCH'!$A:$A,$A493,'BAZA DANYCH'!$F:$F,STATYSTYKI!$B493)</f>
        <v>0</v>
      </c>
      <c r="P493" s="85">
        <f>SUMIFS('BAZA DANYCH'!$AA:$AA,'BAZA DANYCH'!$T:$T,P$406,'BAZA DANYCH'!$K:$K,$C493,'BAZA DANYCH'!$A:$A,$A493,'BAZA DANYCH'!$F:$F,STATYSTYKI!$B493)</f>
        <v>0</v>
      </c>
      <c r="Q493" s="85">
        <f>SUMIFS('BAZA DANYCH'!$AA:$AA,'BAZA DANYCH'!$T:$T,Q$406,'BAZA DANYCH'!$K:$K,$C493,'BAZA DANYCH'!$A:$A,$A493,'BAZA DANYCH'!$F:$F,STATYSTYKI!$B493)</f>
        <v>0</v>
      </c>
      <c r="R493" s="85">
        <f>SUMIFS('BAZA DANYCH'!$AA:$AA,'BAZA DANYCH'!$T:$T,R$406,'BAZA DANYCH'!$K:$K,$C493,'BAZA DANYCH'!$A:$A,$A493,'BAZA DANYCH'!$F:$F,STATYSTYKI!$B493)</f>
        <v>0</v>
      </c>
      <c r="S493" s="85">
        <f>SUMIFS('BAZA DANYCH'!$AA:$AA,'BAZA DANYCH'!$T:$T,S$406,'BAZA DANYCH'!$K:$K,$C493,'BAZA DANYCH'!$A:$A,$A493,'BAZA DANYCH'!$F:$F,STATYSTYKI!$B493)</f>
        <v>0</v>
      </c>
      <c r="T493" s="85">
        <f>SUMIFS('BAZA DANYCH'!$AA:$AA,'BAZA DANYCH'!$T:$T,T$406,'BAZA DANYCH'!$K:$K,$C493,'BAZA DANYCH'!$A:$A,$A493,'BAZA DANYCH'!$F:$F,STATYSTYKI!$B493)</f>
        <v>0</v>
      </c>
      <c r="U493" s="85">
        <f>SUMIFS('BAZA DANYCH'!$AA:$AA,'BAZA DANYCH'!$T:$T,U$406,'BAZA DANYCH'!$K:$K,$C493,'BAZA DANYCH'!$A:$A,$A493,'BAZA DANYCH'!$F:$F,STATYSTYKI!$B493)</f>
        <v>0</v>
      </c>
      <c r="V493" s="85">
        <f>SUMIFS('BAZA DANYCH'!$AA:$AA,'BAZA DANYCH'!$T:$T,V$406,'BAZA DANYCH'!$K:$K,$C493,'BAZA DANYCH'!$A:$A,$A493,'BAZA DANYCH'!$F:$F,STATYSTYKI!$B493)</f>
        <v>0</v>
      </c>
      <c r="W493" s="85">
        <f>SUMIFS('BAZA DANYCH'!$AA:$AA,'BAZA DANYCH'!$T:$T,W$406,'BAZA DANYCH'!$K:$K,$C493,'BAZA DANYCH'!$A:$A,$A493,'BAZA DANYCH'!$F:$F,STATYSTYKI!$B493)</f>
        <v>0</v>
      </c>
      <c r="X493" s="85">
        <f>SUMIFS('BAZA DANYCH'!$AA:$AA,'BAZA DANYCH'!$T:$T,X$406,'BAZA DANYCH'!$K:$K,$C493,'BAZA DANYCH'!$A:$A,$A493,'BAZA DANYCH'!$F:$F,STATYSTYKI!$B493)</f>
        <v>0</v>
      </c>
      <c r="Y493" s="85">
        <f>SUMIFS('BAZA DANYCH'!$AA:$AA,'BAZA DANYCH'!$T:$T,Y$406,'BAZA DANYCH'!$K:$K,$C493,'BAZA DANYCH'!$A:$A,$A493,'BAZA DANYCH'!$F:$F,STATYSTYKI!$B493)</f>
        <v>0</v>
      </c>
      <c r="Z493" s="85">
        <f>SUMIFS('BAZA DANYCH'!$AA:$AA,'BAZA DANYCH'!$T:$T,Z$406,'BAZA DANYCH'!$K:$K,$C493,'BAZA DANYCH'!$A:$A,$A493,'BAZA DANYCH'!$F:$F,STATYSTYKI!$B493)</f>
        <v>0</v>
      </c>
      <c r="AA493" s="85">
        <f>SUMIFS('BAZA DANYCH'!$AA:$AA,'BAZA DANYCH'!$T:$T,AA$406,'BAZA DANYCH'!$K:$K,$C493,'BAZA DANYCH'!$A:$A,$A493,'BAZA DANYCH'!$F:$F,STATYSTYKI!$B493)</f>
        <v>0</v>
      </c>
      <c r="AB493" s="85">
        <f>SUMIFS('BAZA DANYCH'!$AA:$AA,'BAZA DANYCH'!$T:$T,AB$406,'BAZA DANYCH'!$K:$K,$C493,'BAZA DANYCH'!$A:$A,$A493,'BAZA DANYCH'!$F:$F,STATYSTYKI!$B493)</f>
        <v>0</v>
      </c>
      <c r="AC493" s="85">
        <f>SUMIFS('BAZA DANYCH'!$AA:$AA,'BAZA DANYCH'!$T:$T,AC$406,'BAZA DANYCH'!$K:$K,$C493,'BAZA DANYCH'!$A:$A,$A493,'BAZA DANYCH'!$F:$F,STATYSTYKI!$B493)</f>
        <v>10</v>
      </c>
      <c r="AD493" s="85">
        <f>SUMIFS('BAZA DANYCH'!$AA:$AA,'BAZA DANYCH'!$T:$T,AD$406,'BAZA DANYCH'!$K:$K,$C493,'BAZA DANYCH'!$A:$A,$A493,'BAZA DANYCH'!$F:$F,STATYSTYKI!$B493)</f>
        <v>0</v>
      </c>
      <c r="AE493" s="85">
        <f>SUMIFS('BAZA DANYCH'!$AA:$AA,'BAZA DANYCH'!$T:$T,AE$406,'BAZA DANYCH'!$K:$K,$C493,'BAZA DANYCH'!$A:$A,$A493,'BAZA DANYCH'!$F:$F,STATYSTYKI!$B493)</f>
        <v>0</v>
      </c>
      <c r="AF493" s="85">
        <f>SUMIFS('BAZA DANYCH'!$AA:$AA,'BAZA DANYCH'!$T:$T,AF$406,'BAZA DANYCH'!$K:$K,$C493,'BAZA DANYCH'!$A:$A,$A493,'BAZA DANYCH'!$F:$F,STATYSTYKI!$B493)</f>
        <v>6</v>
      </c>
      <c r="AG493" s="85">
        <f>SUMIFS('BAZA DANYCH'!$AA:$AA,'BAZA DANYCH'!$T:$T,AG$406,'BAZA DANYCH'!$K:$K,$C493,'BAZA DANYCH'!$A:$A,$A493,'BAZA DANYCH'!$F:$F,STATYSTYKI!$B493)</f>
        <v>0</v>
      </c>
      <c r="AH493" s="85">
        <f>SUMIFS('BAZA DANYCH'!$AA:$AA,'BAZA DANYCH'!$T:$T,AH$406,'BAZA DANYCH'!$K:$K,$C493,'BAZA DANYCH'!$A:$A,$A493,'BAZA DANYCH'!$F:$F,STATYSTYKI!$B493)</f>
        <v>0</v>
      </c>
      <c r="AI493" s="85">
        <f>SUMIFS('BAZA DANYCH'!$AA:$AA,'BAZA DANYCH'!$T:$T,AI$406,'BAZA DANYCH'!$K:$K,$C493,'BAZA DANYCH'!$A:$A,$A493,'BAZA DANYCH'!$F:$F,STATYSTYKI!$B493)</f>
        <v>0</v>
      </c>
      <c r="AJ493" s="85">
        <f>SUMIFS('BAZA DANYCH'!$AA:$AA,'BAZA DANYCH'!$T:$T,AJ$406,'BAZA DANYCH'!$K:$K,$C493,'BAZA DANYCH'!$A:$A,$A493,'BAZA DANYCH'!$F:$F,STATYSTYKI!$B493)</f>
        <v>0</v>
      </c>
    </row>
    <row r="494" spans="1:36" x14ac:dyDescent="0.2">
      <c r="A494" s="87" t="str">
        <f t="shared" ref="A494:C494" si="122">A287</f>
        <v>Strzelin</v>
      </c>
      <c r="B494" s="87" t="str">
        <f t="shared" si="122"/>
        <v>rk_13_DK395</v>
      </c>
      <c r="C494" s="87" t="str">
        <f t="shared" si="122"/>
        <v>Vesper</v>
      </c>
      <c r="D494" s="129">
        <f t="shared" si="100"/>
        <v>6</v>
      </c>
      <c r="E494" s="85">
        <f>SUMIFS('BAZA DANYCH'!$AA:$AA,'BAZA DANYCH'!$T:$T,E$406,'BAZA DANYCH'!$K:$K,$C494,'BAZA DANYCH'!$A:$A,$A494,'BAZA DANYCH'!$F:$F,STATYSTYKI!$B494)</f>
        <v>0</v>
      </c>
      <c r="F494" s="85">
        <f>SUMIFS('BAZA DANYCH'!$AA:$AA,'BAZA DANYCH'!$T:$T,F$406,'BAZA DANYCH'!$K:$K,$C494,'BAZA DANYCH'!$A:$A,$A494,'BAZA DANYCH'!$F:$F,STATYSTYKI!$B494)</f>
        <v>0</v>
      </c>
      <c r="G494" s="85">
        <f>SUMIFS('BAZA DANYCH'!$AA:$AA,'BAZA DANYCH'!$T:$T,G$406,'BAZA DANYCH'!$K:$K,$C494,'BAZA DANYCH'!$A:$A,$A494,'BAZA DANYCH'!$F:$F,STATYSTYKI!$B494)</f>
        <v>0</v>
      </c>
      <c r="H494" s="85">
        <f>SUMIFS('BAZA DANYCH'!$AA:$AA,'BAZA DANYCH'!$T:$T,H$406,'BAZA DANYCH'!$K:$K,$C494,'BAZA DANYCH'!$A:$A,$A494,'BAZA DANYCH'!$F:$F,STATYSTYKI!$B494)</f>
        <v>0</v>
      </c>
      <c r="I494" s="85">
        <f>SUMIFS('BAZA DANYCH'!$AA:$AA,'BAZA DANYCH'!$T:$T,I$406,'BAZA DANYCH'!$K:$K,$C494,'BAZA DANYCH'!$A:$A,$A494,'BAZA DANYCH'!$F:$F,STATYSTYKI!$B494)</f>
        <v>0</v>
      </c>
      <c r="J494" s="85">
        <f>SUMIFS('BAZA DANYCH'!$AA:$AA,'BAZA DANYCH'!$T:$T,J$406,'BAZA DANYCH'!$K:$K,$C494,'BAZA DANYCH'!$A:$A,$A494,'BAZA DANYCH'!$F:$F,STATYSTYKI!$B494)</f>
        <v>0</v>
      </c>
      <c r="K494" s="85">
        <f>SUMIFS('BAZA DANYCH'!$AA:$AA,'BAZA DANYCH'!$T:$T,K$406,'BAZA DANYCH'!$K:$K,$C494,'BAZA DANYCH'!$A:$A,$A494,'BAZA DANYCH'!$F:$F,STATYSTYKI!$B494)</f>
        <v>0</v>
      </c>
      <c r="L494" s="85">
        <f>SUMIFS('BAZA DANYCH'!$AA:$AA,'BAZA DANYCH'!$T:$T,L$406,'BAZA DANYCH'!$K:$K,$C494,'BAZA DANYCH'!$A:$A,$A494,'BAZA DANYCH'!$F:$F,STATYSTYKI!$B494)</f>
        <v>0</v>
      </c>
      <c r="M494" s="85">
        <f>SUMIFS('BAZA DANYCH'!$AA:$AA,'BAZA DANYCH'!$T:$T,M$406,'BAZA DANYCH'!$K:$K,$C494,'BAZA DANYCH'!$A:$A,$A494,'BAZA DANYCH'!$F:$F,STATYSTYKI!$B494)</f>
        <v>0</v>
      </c>
      <c r="N494" s="85">
        <f>SUMIFS('BAZA DANYCH'!$AA:$AA,'BAZA DANYCH'!$T:$T,N$406,'BAZA DANYCH'!$K:$K,$C494,'BAZA DANYCH'!$A:$A,$A494,'BAZA DANYCH'!$F:$F,STATYSTYKI!$B494)</f>
        <v>0</v>
      </c>
      <c r="O494" s="85">
        <f>SUMIFS('BAZA DANYCH'!$AA:$AA,'BAZA DANYCH'!$T:$T,O$406,'BAZA DANYCH'!$K:$K,$C494,'BAZA DANYCH'!$A:$A,$A494,'BAZA DANYCH'!$F:$F,STATYSTYKI!$B494)</f>
        <v>0</v>
      </c>
      <c r="P494" s="85">
        <f>SUMIFS('BAZA DANYCH'!$AA:$AA,'BAZA DANYCH'!$T:$T,P$406,'BAZA DANYCH'!$K:$K,$C494,'BAZA DANYCH'!$A:$A,$A494,'BAZA DANYCH'!$F:$F,STATYSTYKI!$B494)</f>
        <v>0</v>
      </c>
      <c r="Q494" s="85">
        <f>SUMIFS('BAZA DANYCH'!$AA:$AA,'BAZA DANYCH'!$T:$T,Q$406,'BAZA DANYCH'!$K:$K,$C494,'BAZA DANYCH'!$A:$A,$A494,'BAZA DANYCH'!$F:$F,STATYSTYKI!$B494)</f>
        <v>0</v>
      </c>
      <c r="R494" s="85">
        <f>SUMIFS('BAZA DANYCH'!$AA:$AA,'BAZA DANYCH'!$T:$T,R$406,'BAZA DANYCH'!$K:$K,$C494,'BAZA DANYCH'!$A:$A,$A494,'BAZA DANYCH'!$F:$F,STATYSTYKI!$B494)</f>
        <v>0</v>
      </c>
      <c r="S494" s="85">
        <f>SUMIFS('BAZA DANYCH'!$AA:$AA,'BAZA DANYCH'!$T:$T,S$406,'BAZA DANYCH'!$K:$K,$C494,'BAZA DANYCH'!$A:$A,$A494,'BAZA DANYCH'!$F:$F,STATYSTYKI!$B494)</f>
        <v>0</v>
      </c>
      <c r="T494" s="85">
        <f>SUMIFS('BAZA DANYCH'!$AA:$AA,'BAZA DANYCH'!$T:$T,T$406,'BAZA DANYCH'!$K:$K,$C494,'BAZA DANYCH'!$A:$A,$A494,'BAZA DANYCH'!$F:$F,STATYSTYKI!$B494)</f>
        <v>0</v>
      </c>
      <c r="U494" s="85">
        <f>SUMIFS('BAZA DANYCH'!$AA:$AA,'BAZA DANYCH'!$T:$T,U$406,'BAZA DANYCH'!$K:$K,$C494,'BAZA DANYCH'!$A:$A,$A494,'BAZA DANYCH'!$F:$F,STATYSTYKI!$B494)</f>
        <v>0</v>
      </c>
      <c r="V494" s="85">
        <f>SUMIFS('BAZA DANYCH'!$AA:$AA,'BAZA DANYCH'!$T:$T,V$406,'BAZA DANYCH'!$K:$K,$C494,'BAZA DANYCH'!$A:$A,$A494,'BAZA DANYCH'!$F:$F,STATYSTYKI!$B494)</f>
        <v>0</v>
      </c>
      <c r="W494" s="85">
        <f>SUMIFS('BAZA DANYCH'!$AA:$AA,'BAZA DANYCH'!$T:$T,W$406,'BAZA DANYCH'!$K:$K,$C494,'BAZA DANYCH'!$A:$A,$A494,'BAZA DANYCH'!$F:$F,STATYSTYKI!$B494)</f>
        <v>0</v>
      </c>
      <c r="X494" s="85">
        <f>SUMIFS('BAZA DANYCH'!$AA:$AA,'BAZA DANYCH'!$T:$T,X$406,'BAZA DANYCH'!$K:$K,$C494,'BAZA DANYCH'!$A:$A,$A494,'BAZA DANYCH'!$F:$F,STATYSTYKI!$B494)</f>
        <v>0</v>
      </c>
      <c r="Y494" s="85">
        <f>SUMIFS('BAZA DANYCH'!$AA:$AA,'BAZA DANYCH'!$T:$T,Y$406,'BAZA DANYCH'!$K:$K,$C494,'BAZA DANYCH'!$A:$A,$A494,'BAZA DANYCH'!$F:$F,STATYSTYKI!$B494)</f>
        <v>0</v>
      </c>
      <c r="Z494" s="85">
        <f>SUMIFS('BAZA DANYCH'!$AA:$AA,'BAZA DANYCH'!$T:$T,Z$406,'BAZA DANYCH'!$K:$K,$C494,'BAZA DANYCH'!$A:$A,$A494,'BAZA DANYCH'!$F:$F,STATYSTYKI!$B494)</f>
        <v>0</v>
      </c>
      <c r="AA494" s="85">
        <f>SUMIFS('BAZA DANYCH'!$AA:$AA,'BAZA DANYCH'!$T:$T,AA$406,'BAZA DANYCH'!$K:$K,$C494,'BAZA DANYCH'!$A:$A,$A494,'BAZA DANYCH'!$F:$F,STATYSTYKI!$B494)</f>
        <v>0</v>
      </c>
      <c r="AB494" s="85">
        <f>SUMIFS('BAZA DANYCH'!$AA:$AA,'BAZA DANYCH'!$T:$T,AB$406,'BAZA DANYCH'!$K:$K,$C494,'BAZA DANYCH'!$A:$A,$A494,'BAZA DANYCH'!$F:$F,STATYSTYKI!$B494)</f>
        <v>0</v>
      </c>
      <c r="AC494" s="85">
        <f>SUMIFS('BAZA DANYCH'!$AA:$AA,'BAZA DANYCH'!$T:$T,AC$406,'BAZA DANYCH'!$K:$K,$C494,'BAZA DANYCH'!$A:$A,$A494,'BAZA DANYCH'!$F:$F,STATYSTYKI!$B494)</f>
        <v>0</v>
      </c>
      <c r="AD494" s="85">
        <f>SUMIFS('BAZA DANYCH'!$AA:$AA,'BAZA DANYCH'!$T:$T,AD$406,'BAZA DANYCH'!$K:$K,$C494,'BAZA DANYCH'!$A:$A,$A494,'BAZA DANYCH'!$F:$F,STATYSTYKI!$B494)</f>
        <v>6</v>
      </c>
      <c r="AE494" s="85">
        <f>SUMIFS('BAZA DANYCH'!$AA:$AA,'BAZA DANYCH'!$T:$T,AE$406,'BAZA DANYCH'!$K:$K,$C494,'BAZA DANYCH'!$A:$A,$A494,'BAZA DANYCH'!$F:$F,STATYSTYKI!$B494)</f>
        <v>0</v>
      </c>
      <c r="AF494" s="85">
        <f>SUMIFS('BAZA DANYCH'!$AA:$AA,'BAZA DANYCH'!$T:$T,AF$406,'BAZA DANYCH'!$K:$K,$C494,'BAZA DANYCH'!$A:$A,$A494,'BAZA DANYCH'!$F:$F,STATYSTYKI!$B494)</f>
        <v>0</v>
      </c>
      <c r="AG494" s="85">
        <f>SUMIFS('BAZA DANYCH'!$AA:$AA,'BAZA DANYCH'!$T:$T,AG$406,'BAZA DANYCH'!$K:$K,$C494,'BAZA DANYCH'!$A:$A,$A494,'BAZA DANYCH'!$F:$F,STATYSTYKI!$B494)</f>
        <v>0</v>
      </c>
      <c r="AH494" s="85">
        <f>SUMIFS('BAZA DANYCH'!$AA:$AA,'BAZA DANYCH'!$T:$T,AH$406,'BAZA DANYCH'!$K:$K,$C494,'BAZA DANYCH'!$A:$A,$A494,'BAZA DANYCH'!$F:$F,STATYSTYKI!$B494)</f>
        <v>0</v>
      </c>
      <c r="AI494" s="85">
        <f>SUMIFS('BAZA DANYCH'!$AA:$AA,'BAZA DANYCH'!$T:$T,AI$406,'BAZA DANYCH'!$K:$K,$C494,'BAZA DANYCH'!$A:$A,$A494,'BAZA DANYCH'!$F:$F,STATYSTYKI!$B494)</f>
        <v>0</v>
      </c>
      <c r="AJ494" s="85">
        <f>SUMIFS('BAZA DANYCH'!$AA:$AA,'BAZA DANYCH'!$T:$T,AJ$406,'BAZA DANYCH'!$K:$K,$C494,'BAZA DANYCH'!$A:$A,$A494,'BAZA DANYCH'!$F:$F,STATYSTYKI!$B494)</f>
        <v>0</v>
      </c>
    </row>
    <row r="495" spans="1:36" x14ac:dyDescent="0.2">
      <c r="A495" s="87" t="str">
        <f t="shared" ref="A495:C495" si="123">A288</f>
        <v>Strzelin</v>
      </c>
      <c r="B495" s="87" t="str">
        <f t="shared" si="123"/>
        <v>rk_13_DK395</v>
      </c>
      <c r="C495" s="87" t="str">
        <f t="shared" si="123"/>
        <v>Katolickie Liceum</v>
      </c>
      <c r="D495" s="129">
        <f t="shared" si="100"/>
        <v>34</v>
      </c>
      <c r="E495" s="85">
        <f>SUMIFS('BAZA DANYCH'!$AA:$AA,'BAZA DANYCH'!$T:$T,E$406,'BAZA DANYCH'!$K:$K,$C495,'BAZA DANYCH'!$A:$A,$A495,'BAZA DANYCH'!$F:$F,STATYSTYKI!$B495)</f>
        <v>0</v>
      </c>
      <c r="F495" s="85">
        <f>SUMIFS('BAZA DANYCH'!$AA:$AA,'BAZA DANYCH'!$T:$T,F$406,'BAZA DANYCH'!$K:$K,$C495,'BAZA DANYCH'!$A:$A,$A495,'BAZA DANYCH'!$F:$F,STATYSTYKI!$B495)</f>
        <v>0</v>
      </c>
      <c r="G495" s="85">
        <f>SUMIFS('BAZA DANYCH'!$AA:$AA,'BAZA DANYCH'!$T:$T,G$406,'BAZA DANYCH'!$K:$K,$C495,'BAZA DANYCH'!$A:$A,$A495,'BAZA DANYCH'!$F:$F,STATYSTYKI!$B495)</f>
        <v>0</v>
      </c>
      <c r="H495" s="85">
        <f>SUMIFS('BAZA DANYCH'!$AA:$AA,'BAZA DANYCH'!$T:$T,H$406,'BAZA DANYCH'!$K:$K,$C495,'BAZA DANYCH'!$A:$A,$A495,'BAZA DANYCH'!$F:$F,STATYSTYKI!$B495)</f>
        <v>0</v>
      </c>
      <c r="I495" s="85">
        <f>SUMIFS('BAZA DANYCH'!$AA:$AA,'BAZA DANYCH'!$T:$T,I$406,'BAZA DANYCH'!$K:$K,$C495,'BAZA DANYCH'!$A:$A,$A495,'BAZA DANYCH'!$F:$F,STATYSTYKI!$B495)</f>
        <v>0</v>
      </c>
      <c r="J495" s="85">
        <f>SUMIFS('BAZA DANYCH'!$AA:$AA,'BAZA DANYCH'!$T:$T,J$406,'BAZA DANYCH'!$K:$K,$C495,'BAZA DANYCH'!$A:$A,$A495,'BAZA DANYCH'!$F:$F,STATYSTYKI!$B495)</f>
        <v>0</v>
      </c>
      <c r="K495" s="85">
        <f>SUMIFS('BAZA DANYCH'!$AA:$AA,'BAZA DANYCH'!$T:$T,K$406,'BAZA DANYCH'!$K:$K,$C495,'BAZA DANYCH'!$A:$A,$A495,'BAZA DANYCH'!$F:$F,STATYSTYKI!$B495)</f>
        <v>0</v>
      </c>
      <c r="L495" s="85">
        <f>SUMIFS('BAZA DANYCH'!$AA:$AA,'BAZA DANYCH'!$T:$T,L$406,'BAZA DANYCH'!$K:$K,$C495,'BAZA DANYCH'!$A:$A,$A495,'BAZA DANYCH'!$F:$F,STATYSTYKI!$B495)</f>
        <v>0</v>
      </c>
      <c r="M495" s="85">
        <f>SUMIFS('BAZA DANYCH'!$AA:$AA,'BAZA DANYCH'!$T:$T,M$406,'BAZA DANYCH'!$K:$K,$C495,'BAZA DANYCH'!$A:$A,$A495,'BAZA DANYCH'!$F:$F,STATYSTYKI!$B495)</f>
        <v>0</v>
      </c>
      <c r="N495" s="85">
        <f>SUMIFS('BAZA DANYCH'!$AA:$AA,'BAZA DANYCH'!$T:$T,N$406,'BAZA DANYCH'!$K:$K,$C495,'BAZA DANYCH'!$A:$A,$A495,'BAZA DANYCH'!$F:$F,STATYSTYKI!$B495)</f>
        <v>0</v>
      </c>
      <c r="O495" s="85">
        <f>SUMIFS('BAZA DANYCH'!$AA:$AA,'BAZA DANYCH'!$T:$T,O$406,'BAZA DANYCH'!$K:$K,$C495,'BAZA DANYCH'!$A:$A,$A495,'BAZA DANYCH'!$F:$F,STATYSTYKI!$B495)</f>
        <v>0</v>
      </c>
      <c r="P495" s="85">
        <f>SUMIFS('BAZA DANYCH'!$AA:$AA,'BAZA DANYCH'!$T:$T,P$406,'BAZA DANYCH'!$K:$K,$C495,'BAZA DANYCH'!$A:$A,$A495,'BAZA DANYCH'!$F:$F,STATYSTYKI!$B495)</f>
        <v>0</v>
      </c>
      <c r="Q495" s="85">
        <f>SUMIFS('BAZA DANYCH'!$AA:$AA,'BAZA DANYCH'!$T:$T,Q$406,'BAZA DANYCH'!$K:$K,$C495,'BAZA DANYCH'!$A:$A,$A495,'BAZA DANYCH'!$F:$F,STATYSTYKI!$B495)</f>
        <v>0</v>
      </c>
      <c r="R495" s="85">
        <f>SUMIFS('BAZA DANYCH'!$AA:$AA,'BAZA DANYCH'!$T:$T,R$406,'BAZA DANYCH'!$K:$K,$C495,'BAZA DANYCH'!$A:$A,$A495,'BAZA DANYCH'!$F:$F,STATYSTYKI!$B495)</f>
        <v>0</v>
      </c>
      <c r="S495" s="85">
        <f>SUMIFS('BAZA DANYCH'!$AA:$AA,'BAZA DANYCH'!$T:$T,S$406,'BAZA DANYCH'!$K:$K,$C495,'BAZA DANYCH'!$A:$A,$A495,'BAZA DANYCH'!$F:$F,STATYSTYKI!$B495)</f>
        <v>0</v>
      </c>
      <c r="T495" s="85">
        <f>SUMIFS('BAZA DANYCH'!$AA:$AA,'BAZA DANYCH'!$T:$T,T$406,'BAZA DANYCH'!$K:$K,$C495,'BAZA DANYCH'!$A:$A,$A495,'BAZA DANYCH'!$F:$F,STATYSTYKI!$B495)</f>
        <v>0</v>
      </c>
      <c r="U495" s="85">
        <f>SUMIFS('BAZA DANYCH'!$AA:$AA,'BAZA DANYCH'!$T:$T,U$406,'BAZA DANYCH'!$K:$K,$C495,'BAZA DANYCH'!$A:$A,$A495,'BAZA DANYCH'!$F:$F,STATYSTYKI!$B495)</f>
        <v>0</v>
      </c>
      <c r="V495" s="85">
        <f>SUMIFS('BAZA DANYCH'!$AA:$AA,'BAZA DANYCH'!$T:$T,V$406,'BAZA DANYCH'!$K:$K,$C495,'BAZA DANYCH'!$A:$A,$A495,'BAZA DANYCH'!$F:$F,STATYSTYKI!$B495)</f>
        <v>0</v>
      </c>
      <c r="W495" s="85">
        <f>SUMIFS('BAZA DANYCH'!$AA:$AA,'BAZA DANYCH'!$T:$T,W$406,'BAZA DANYCH'!$K:$K,$C495,'BAZA DANYCH'!$A:$A,$A495,'BAZA DANYCH'!$F:$F,STATYSTYKI!$B495)</f>
        <v>28</v>
      </c>
      <c r="X495" s="85">
        <f>SUMIFS('BAZA DANYCH'!$AA:$AA,'BAZA DANYCH'!$T:$T,X$406,'BAZA DANYCH'!$K:$K,$C495,'BAZA DANYCH'!$A:$A,$A495,'BAZA DANYCH'!$F:$F,STATYSTYKI!$B495)</f>
        <v>0</v>
      </c>
      <c r="Y495" s="85">
        <f>SUMIFS('BAZA DANYCH'!$AA:$AA,'BAZA DANYCH'!$T:$T,Y$406,'BAZA DANYCH'!$K:$K,$C495,'BAZA DANYCH'!$A:$A,$A495,'BAZA DANYCH'!$F:$F,STATYSTYKI!$B495)</f>
        <v>0</v>
      </c>
      <c r="Z495" s="85">
        <f>SUMIFS('BAZA DANYCH'!$AA:$AA,'BAZA DANYCH'!$T:$T,Z$406,'BAZA DANYCH'!$K:$K,$C495,'BAZA DANYCH'!$A:$A,$A495,'BAZA DANYCH'!$F:$F,STATYSTYKI!$B495)</f>
        <v>0</v>
      </c>
      <c r="AA495" s="85">
        <f>SUMIFS('BAZA DANYCH'!$AA:$AA,'BAZA DANYCH'!$T:$T,AA$406,'BAZA DANYCH'!$K:$K,$C495,'BAZA DANYCH'!$A:$A,$A495,'BAZA DANYCH'!$F:$F,STATYSTYKI!$B495)</f>
        <v>0</v>
      </c>
      <c r="AB495" s="85">
        <f>SUMIFS('BAZA DANYCH'!$AA:$AA,'BAZA DANYCH'!$T:$T,AB$406,'BAZA DANYCH'!$K:$K,$C495,'BAZA DANYCH'!$A:$A,$A495,'BAZA DANYCH'!$F:$F,STATYSTYKI!$B495)</f>
        <v>0</v>
      </c>
      <c r="AC495" s="85">
        <f>SUMIFS('BAZA DANYCH'!$AA:$AA,'BAZA DANYCH'!$T:$T,AC$406,'BAZA DANYCH'!$K:$K,$C495,'BAZA DANYCH'!$A:$A,$A495,'BAZA DANYCH'!$F:$F,STATYSTYKI!$B495)</f>
        <v>0</v>
      </c>
      <c r="AD495" s="85">
        <f>SUMIFS('BAZA DANYCH'!$AA:$AA,'BAZA DANYCH'!$T:$T,AD$406,'BAZA DANYCH'!$K:$K,$C495,'BAZA DANYCH'!$A:$A,$A495,'BAZA DANYCH'!$F:$F,STATYSTYKI!$B495)</f>
        <v>0</v>
      </c>
      <c r="AE495" s="85">
        <f>SUMIFS('BAZA DANYCH'!$AA:$AA,'BAZA DANYCH'!$T:$T,AE$406,'BAZA DANYCH'!$K:$K,$C495,'BAZA DANYCH'!$A:$A,$A495,'BAZA DANYCH'!$F:$F,STATYSTYKI!$B495)</f>
        <v>6</v>
      </c>
      <c r="AF495" s="85">
        <f>SUMIFS('BAZA DANYCH'!$AA:$AA,'BAZA DANYCH'!$T:$T,AF$406,'BAZA DANYCH'!$K:$K,$C495,'BAZA DANYCH'!$A:$A,$A495,'BAZA DANYCH'!$F:$F,STATYSTYKI!$B495)</f>
        <v>0</v>
      </c>
      <c r="AG495" s="85">
        <f>SUMIFS('BAZA DANYCH'!$AA:$AA,'BAZA DANYCH'!$T:$T,AG$406,'BAZA DANYCH'!$K:$K,$C495,'BAZA DANYCH'!$A:$A,$A495,'BAZA DANYCH'!$F:$F,STATYSTYKI!$B495)</f>
        <v>0</v>
      </c>
      <c r="AH495" s="85">
        <f>SUMIFS('BAZA DANYCH'!$AA:$AA,'BAZA DANYCH'!$T:$T,AH$406,'BAZA DANYCH'!$K:$K,$C495,'BAZA DANYCH'!$A:$A,$A495,'BAZA DANYCH'!$F:$F,STATYSTYKI!$B495)</f>
        <v>0</v>
      </c>
      <c r="AI495" s="85">
        <f>SUMIFS('BAZA DANYCH'!$AA:$AA,'BAZA DANYCH'!$T:$T,AI$406,'BAZA DANYCH'!$K:$K,$C495,'BAZA DANYCH'!$A:$A,$A495,'BAZA DANYCH'!$F:$F,STATYSTYKI!$B495)</f>
        <v>0</v>
      </c>
      <c r="AJ495" s="85">
        <f>SUMIFS('BAZA DANYCH'!$AA:$AA,'BAZA DANYCH'!$T:$T,AJ$406,'BAZA DANYCH'!$K:$K,$C495,'BAZA DANYCH'!$A:$A,$A495,'BAZA DANYCH'!$F:$F,STATYSTYKI!$B495)</f>
        <v>0</v>
      </c>
    </row>
    <row r="496" spans="1:36" x14ac:dyDescent="0.2">
      <c r="A496" s="87" t="str">
        <f t="shared" ref="A496:C496" si="124">A289</f>
        <v>Strzelin</v>
      </c>
      <c r="B496" s="87" t="str">
        <f t="shared" si="124"/>
        <v>rk_13_DK395</v>
      </c>
      <c r="C496" s="87" t="str">
        <f t="shared" si="124"/>
        <v>Heizungsbaw</v>
      </c>
      <c r="D496" s="129">
        <f t="shared" si="100"/>
        <v>6</v>
      </c>
      <c r="E496" s="85">
        <f>SUMIFS('BAZA DANYCH'!$AA:$AA,'BAZA DANYCH'!$T:$T,E$406,'BAZA DANYCH'!$K:$K,$C496,'BAZA DANYCH'!$A:$A,$A496,'BAZA DANYCH'!$F:$F,STATYSTYKI!$B496)</f>
        <v>0</v>
      </c>
      <c r="F496" s="85">
        <f>SUMIFS('BAZA DANYCH'!$AA:$AA,'BAZA DANYCH'!$T:$T,F$406,'BAZA DANYCH'!$K:$K,$C496,'BAZA DANYCH'!$A:$A,$A496,'BAZA DANYCH'!$F:$F,STATYSTYKI!$B496)</f>
        <v>0</v>
      </c>
      <c r="G496" s="85">
        <f>SUMIFS('BAZA DANYCH'!$AA:$AA,'BAZA DANYCH'!$T:$T,G$406,'BAZA DANYCH'!$K:$K,$C496,'BAZA DANYCH'!$A:$A,$A496,'BAZA DANYCH'!$F:$F,STATYSTYKI!$B496)</f>
        <v>0</v>
      </c>
      <c r="H496" s="85">
        <f>SUMIFS('BAZA DANYCH'!$AA:$AA,'BAZA DANYCH'!$T:$T,H$406,'BAZA DANYCH'!$K:$K,$C496,'BAZA DANYCH'!$A:$A,$A496,'BAZA DANYCH'!$F:$F,STATYSTYKI!$B496)</f>
        <v>0</v>
      </c>
      <c r="I496" s="85">
        <f>SUMIFS('BAZA DANYCH'!$AA:$AA,'BAZA DANYCH'!$T:$T,I$406,'BAZA DANYCH'!$K:$K,$C496,'BAZA DANYCH'!$A:$A,$A496,'BAZA DANYCH'!$F:$F,STATYSTYKI!$B496)</f>
        <v>0</v>
      </c>
      <c r="J496" s="85">
        <f>SUMIFS('BAZA DANYCH'!$AA:$AA,'BAZA DANYCH'!$T:$T,J$406,'BAZA DANYCH'!$K:$K,$C496,'BAZA DANYCH'!$A:$A,$A496,'BAZA DANYCH'!$F:$F,STATYSTYKI!$B496)</f>
        <v>0</v>
      </c>
      <c r="K496" s="85">
        <f>SUMIFS('BAZA DANYCH'!$AA:$AA,'BAZA DANYCH'!$T:$T,K$406,'BAZA DANYCH'!$K:$K,$C496,'BAZA DANYCH'!$A:$A,$A496,'BAZA DANYCH'!$F:$F,STATYSTYKI!$B496)</f>
        <v>0</v>
      </c>
      <c r="L496" s="85">
        <f>SUMIFS('BAZA DANYCH'!$AA:$AA,'BAZA DANYCH'!$T:$T,L$406,'BAZA DANYCH'!$K:$K,$C496,'BAZA DANYCH'!$A:$A,$A496,'BAZA DANYCH'!$F:$F,STATYSTYKI!$B496)</f>
        <v>0</v>
      </c>
      <c r="M496" s="85">
        <f>SUMIFS('BAZA DANYCH'!$AA:$AA,'BAZA DANYCH'!$T:$T,M$406,'BAZA DANYCH'!$K:$K,$C496,'BAZA DANYCH'!$A:$A,$A496,'BAZA DANYCH'!$F:$F,STATYSTYKI!$B496)</f>
        <v>0</v>
      </c>
      <c r="N496" s="85">
        <f>SUMIFS('BAZA DANYCH'!$AA:$AA,'BAZA DANYCH'!$T:$T,N$406,'BAZA DANYCH'!$K:$K,$C496,'BAZA DANYCH'!$A:$A,$A496,'BAZA DANYCH'!$F:$F,STATYSTYKI!$B496)</f>
        <v>0</v>
      </c>
      <c r="O496" s="85">
        <f>SUMIFS('BAZA DANYCH'!$AA:$AA,'BAZA DANYCH'!$T:$T,O$406,'BAZA DANYCH'!$K:$K,$C496,'BAZA DANYCH'!$A:$A,$A496,'BAZA DANYCH'!$F:$F,STATYSTYKI!$B496)</f>
        <v>0</v>
      </c>
      <c r="P496" s="85">
        <f>SUMIFS('BAZA DANYCH'!$AA:$AA,'BAZA DANYCH'!$T:$T,P$406,'BAZA DANYCH'!$K:$K,$C496,'BAZA DANYCH'!$A:$A,$A496,'BAZA DANYCH'!$F:$F,STATYSTYKI!$B496)</f>
        <v>0</v>
      </c>
      <c r="Q496" s="85">
        <f>SUMIFS('BAZA DANYCH'!$AA:$AA,'BAZA DANYCH'!$T:$T,Q$406,'BAZA DANYCH'!$K:$K,$C496,'BAZA DANYCH'!$A:$A,$A496,'BAZA DANYCH'!$F:$F,STATYSTYKI!$B496)</f>
        <v>0</v>
      </c>
      <c r="R496" s="85">
        <f>SUMIFS('BAZA DANYCH'!$AA:$AA,'BAZA DANYCH'!$T:$T,R$406,'BAZA DANYCH'!$K:$K,$C496,'BAZA DANYCH'!$A:$A,$A496,'BAZA DANYCH'!$F:$F,STATYSTYKI!$B496)</f>
        <v>0</v>
      </c>
      <c r="S496" s="85">
        <f>SUMIFS('BAZA DANYCH'!$AA:$AA,'BAZA DANYCH'!$T:$T,S$406,'BAZA DANYCH'!$K:$K,$C496,'BAZA DANYCH'!$A:$A,$A496,'BAZA DANYCH'!$F:$F,STATYSTYKI!$B496)</f>
        <v>0</v>
      </c>
      <c r="T496" s="85">
        <f>SUMIFS('BAZA DANYCH'!$AA:$AA,'BAZA DANYCH'!$T:$T,T$406,'BAZA DANYCH'!$K:$K,$C496,'BAZA DANYCH'!$A:$A,$A496,'BAZA DANYCH'!$F:$F,STATYSTYKI!$B496)</f>
        <v>0</v>
      </c>
      <c r="U496" s="85">
        <f>SUMIFS('BAZA DANYCH'!$AA:$AA,'BAZA DANYCH'!$T:$T,U$406,'BAZA DANYCH'!$K:$K,$C496,'BAZA DANYCH'!$A:$A,$A496,'BAZA DANYCH'!$F:$F,STATYSTYKI!$B496)</f>
        <v>0</v>
      </c>
      <c r="V496" s="85">
        <f>SUMIFS('BAZA DANYCH'!$AA:$AA,'BAZA DANYCH'!$T:$T,V$406,'BAZA DANYCH'!$K:$K,$C496,'BAZA DANYCH'!$A:$A,$A496,'BAZA DANYCH'!$F:$F,STATYSTYKI!$B496)</f>
        <v>0</v>
      </c>
      <c r="W496" s="85">
        <f>SUMIFS('BAZA DANYCH'!$AA:$AA,'BAZA DANYCH'!$T:$T,W$406,'BAZA DANYCH'!$K:$K,$C496,'BAZA DANYCH'!$A:$A,$A496,'BAZA DANYCH'!$F:$F,STATYSTYKI!$B496)</f>
        <v>0</v>
      </c>
      <c r="X496" s="85">
        <f>SUMIFS('BAZA DANYCH'!$AA:$AA,'BAZA DANYCH'!$T:$T,X$406,'BAZA DANYCH'!$K:$K,$C496,'BAZA DANYCH'!$A:$A,$A496,'BAZA DANYCH'!$F:$F,STATYSTYKI!$B496)</f>
        <v>0</v>
      </c>
      <c r="Y496" s="85">
        <f>SUMIFS('BAZA DANYCH'!$AA:$AA,'BAZA DANYCH'!$T:$T,Y$406,'BAZA DANYCH'!$K:$K,$C496,'BAZA DANYCH'!$A:$A,$A496,'BAZA DANYCH'!$F:$F,STATYSTYKI!$B496)</f>
        <v>6</v>
      </c>
      <c r="Z496" s="85">
        <f>SUMIFS('BAZA DANYCH'!$AA:$AA,'BAZA DANYCH'!$T:$T,Z$406,'BAZA DANYCH'!$K:$K,$C496,'BAZA DANYCH'!$A:$A,$A496,'BAZA DANYCH'!$F:$F,STATYSTYKI!$B496)</f>
        <v>0</v>
      </c>
      <c r="AA496" s="85">
        <f>SUMIFS('BAZA DANYCH'!$AA:$AA,'BAZA DANYCH'!$T:$T,AA$406,'BAZA DANYCH'!$K:$K,$C496,'BAZA DANYCH'!$A:$A,$A496,'BAZA DANYCH'!$F:$F,STATYSTYKI!$B496)</f>
        <v>0</v>
      </c>
      <c r="AB496" s="85">
        <f>SUMIFS('BAZA DANYCH'!$AA:$AA,'BAZA DANYCH'!$T:$T,AB$406,'BAZA DANYCH'!$K:$K,$C496,'BAZA DANYCH'!$A:$A,$A496,'BAZA DANYCH'!$F:$F,STATYSTYKI!$B496)</f>
        <v>0</v>
      </c>
      <c r="AC496" s="85">
        <f>SUMIFS('BAZA DANYCH'!$AA:$AA,'BAZA DANYCH'!$T:$T,AC$406,'BAZA DANYCH'!$K:$K,$C496,'BAZA DANYCH'!$A:$A,$A496,'BAZA DANYCH'!$F:$F,STATYSTYKI!$B496)</f>
        <v>0</v>
      </c>
      <c r="AD496" s="85">
        <f>SUMIFS('BAZA DANYCH'!$AA:$AA,'BAZA DANYCH'!$T:$T,AD$406,'BAZA DANYCH'!$K:$K,$C496,'BAZA DANYCH'!$A:$A,$A496,'BAZA DANYCH'!$F:$F,STATYSTYKI!$B496)</f>
        <v>0</v>
      </c>
      <c r="AE496" s="85">
        <f>SUMIFS('BAZA DANYCH'!$AA:$AA,'BAZA DANYCH'!$T:$T,AE$406,'BAZA DANYCH'!$K:$K,$C496,'BAZA DANYCH'!$A:$A,$A496,'BAZA DANYCH'!$F:$F,STATYSTYKI!$B496)</f>
        <v>0</v>
      </c>
      <c r="AF496" s="85">
        <f>SUMIFS('BAZA DANYCH'!$AA:$AA,'BAZA DANYCH'!$T:$T,AF$406,'BAZA DANYCH'!$K:$K,$C496,'BAZA DANYCH'!$A:$A,$A496,'BAZA DANYCH'!$F:$F,STATYSTYKI!$B496)</f>
        <v>0</v>
      </c>
      <c r="AG496" s="85">
        <f>SUMIFS('BAZA DANYCH'!$AA:$AA,'BAZA DANYCH'!$T:$T,AG$406,'BAZA DANYCH'!$K:$K,$C496,'BAZA DANYCH'!$A:$A,$A496,'BAZA DANYCH'!$F:$F,STATYSTYKI!$B496)</f>
        <v>0</v>
      </c>
      <c r="AH496" s="85">
        <f>SUMIFS('BAZA DANYCH'!$AA:$AA,'BAZA DANYCH'!$T:$T,AH$406,'BAZA DANYCH'!$K:$K,$C496,'BAZA DANYCH'!$A:$A,$A496,'BAZA DANYCH'!$F:$F,STATYSTYKI!$B496)</f>
        <v>0</v>
      </c>
      <c r="AI496" s="85">
        <f>SUMIFS('BAZA DANYCH'!$AA:$AA,'BAZA DANYCH'!$T:$T,AI$406,'BAZA DANYCH'!$K:$K,$C496,'BAZA DANYCH'!$A:$A,$A496,'BAZA DANYCH'!$F:$F,STATYSTYKI!$B496)</f>
        <v>0</v>
      </c>
      <c r="AJ496" s="85">
        <f>SUMIFS('BAZA DANYCH'!$AA:$AA,'BAZA DANYCH'!$T:$T,AJ$406,'BAZA DANYCH'!$K:$K,$C496,'BAZA DANYCH'!$A:$A,$A496,'BAZA DANYCH'!$F:$F,STATYSTYKI!$B496)</f>
        <v>0</v>
      </c>
    </row>
    <row r="497" spans="1:36" x14ac:dyDescent="0.2">
      <c r="A497" s="87" t="str">
        <f t="shared" ref="A497:C497" si="125">A290</f>
        <v>Strzelin</v>
      </c>
      <c r="B497" s="87" t="str">
        <f t="shared" si="125"/>
        <v>rk_13_DK395</v>
      </c>
      <c r="C497" s="87" t="str">
        <f t="shared" si="125"/>
        <v>Przewozy osobowe</v>
      </c>
      <c r="D497" s="129">
        <f t="shared" si="100"/>
        <v>0</v>
      </c>
      <c r="E497" s="85">
        <f>SUMIFS('BAZA DANYCH'!$AA:$AA,'BAZA DANYCH'!$T:$T,E$406,'BAZA DANYCH'!$K:$K,$C497,'BAZA DANYCH'!$A:$A,$A497,'BAZA DANYCH'!$F:$F,STATYSTYKI!$B497)</f>
        <v>0</v>
      </c>
      <c r="F497" s="85">
        <f>SUMIFS('BAZA DANYCH'!$AA:$AA,'BAZA DANYCH'!$T:$T,F$406,'BAZA DANYCH'!$K:$K,$C497,'BAZA DANYCH'!$A:$A,$A497,'BAZA DANYCH'!$F:$F,STATYSTYKI!$B497)</f>
        <v>0</v>
      </c>
      <c r="G497" s="85">
        <f>SUMIFS('BAZA DANYCH'!$AA:$AA,'BAZA DANYCH'!$T:$T,G$406,'BAZA DANYCH'!$K:$K,$C497,'BAZA DANYCH'!$A:$A,$A497,'BAZA DANYCH'!$F:$F,STATYSTYKI!$B497)</f>
        <v>0</v>
      </c>
      <c r="H497" s="85">
        <f>SUMIFS('BAZA DANYCH'!$AA:$AA,'BAZA DANYCH'!$T:$T,H$406,'BAZA DANYCH'!$K:$K,$C497,'BAZA DANYCH'!$A:$A,$A497,'BAZA DANYCH'!$F:$F,STATYSTYKI!$B497)</f>
        <v>0</v>
      </c>
      <c r="I497" s="85">
        <f>SUMIFS('BAZA DANYCH'!$AA:$AA,'BAZA DANYCH'!$T:$T,I$406,'BAZA DANYCH'!$K:$K,$C497,'BAZA DANYCH'!$A:$A,$A497,'BAZA DANYCH'!$F:$F,STATYSTYKI!$B497)</f>
        <v>0</v>
      </c>
      <c r="J497" s="85">
        <f>SUMIFS('BAZA DANYCH'!$AA:$AA,'BAZA DANYCH'!$T:$T,J$406,'BAZA DANYCH'!$K:$K,$C497,'BAZA DANYCH'!$A:$A,$A497,'BAZA DANYCH'!$F:$F,STATYSTYKI!$B497)</f>
        <v>0</v>
      </c>
      <c r="K497" s="85">
        <f>SUMIFS('BAZA DANYCH'!$AA:$AA,'BAZA DANYCH'!$T:$T,K$406,'BAZA DANYCH'!$K:$K,$C497,'BAZA DANYCH'!$A:$A,$A497,'BAZA DANYCH'!$F:$F,STATYSTYKI!$B497)</f>
        <v>0</v>
      </c>
      <c r="L497" s="85">
        <f>SUMIFS('BAZA DANYCH'!$AA:$AA,'BAZA DANYCH'!$T:$T,L$406,'BAZA DANYCH'!$K:$K,$C497,'BAZA DANYCH'!$A:$A,$A497,'BAZA DANYCH'!$F:$F,STATYSTYKI!$B497)</f>
        <v>0</v>
      </c>
      <c r="M497" s="85">
        <f>SUMIFS('BAZA DANYCH'!$AA:$AA,'BAZA DANYCH'!$T:$T,M$406,'BAZA DANYCH'!$K:$K,$C497,'BAZA DANYCH'!$A:$A,$A497,'BAZA DANYCH'!$F:$F,STATYSTYKI!$B497)</f>
        <v>0</v>
      </c>
      <c r="N497" s="85">
        <f>SUMIFS('BAZA DANYCH'!$AA:$AA,'BAZA DANYCH'!$T:$T,N$406,'BAZA DANYCH'!$K:$K,$C497,'BAZA DANYCH'!$A:$A,$A497,'BAZA DANYCH'!$F:$F,STATYSTYKI!$B497)</f>
        <v>0</v>
      </c>
      <c r="O497" s="85">
        <f>SUMIFS('BAZA DANYCH'!$AA:$AA,'BAZA DANYCH'!$T:$T,O$406,'BAZA DANYCH'!$K:$K,$C497,'BAZA DANYCH'!$A:$A,$A497,'BAZA DANYCH'!$F:$F,STATYSTYKI!$B497)</f>
        <v>0</v>
      </c>
      <c r="P497" s="85">
        <f>SUMIFS('BAZA DANYCH'!$AA:$AA,'BAZA DANYCH'!$T:$T,P$406,'BAZA DANYCH'!$K:$K,$C497,'BAZA DANYCH'!$A:$A,$A497,'BAZA DANYCH'!$F:$F,STATYSTYKI!$B497)</f>
        <v>0</v>
      </c>
      <c r="Q497" s="85">
        <f>SUMIFS('BAZA DANYCH'!$AA:$AA,'BAZA DANYCH'!$T:$T,Q$406,'BAZA DANYCH'!$K:$K,$C497,'BAZA DANYCH'!$A:$A,$A497,'BAZA DANYCH'!$F:$F,STATYSTYKI!$B497)</f>
        <v>0</v>
      </c>
      <c r="R497" s="85">
        <f>SUMIFS('BAZA DANYCH'!$AA:$AA,'BAZA DANYCH'!$T:$T,R$406,'BAZA DANYCH'!$K:$K,$C497,'BAZA DANYCH'!$A:$A,$A497,'BAZA DANYCH'!$F:$F,STATYSTYKI!$B497)</f>
        <v>0</v>
      </c>
      <c r="S497" s="85">
        <f>SUMIFS('BAZA DANYCH'!$AA:$AA,'BAZA DANYCH'!$T:$T,S$406,'BAZA DANYCH'!$K:$K,$C497,'BAZA DANYCH'!$A:$A,$A497,'BAZA DANYCH'!$F:$F,STATYSTYKI!$B497)</f>
        <v>0</v>
      </c>
      <c r="T497" s="85">
        <f>SUMIFS('BAZA DANYCH'!$AA:$AA,'BAZA DANYCH'!$T:$T,T$406,'BAZA DANYCH'!$K:$K,$C497,'BAZA DANYCH'!$A:$A,$A497,'BAZA DANYCH'!$F:$F,STATYSTYKI!$B497)</f>
        <v>0</v>
      </c>
      <c r="U497" s="85">
        <f>SUMIFS('BAZA DANYCH'!$AA:$AA,'BAZA DANYCH'!$T:$T,U$406,'BAZA DANYCH'!$K:$K,$C497,'BAZA DANYCH'!$A:$A,$A497,'BAZA DANYCH'!$F:$F,STATYSTYKI!$B497)</f>
        <v>0</v>
      </c>
      <c r="V497" s="85">
        <f>SUMIFS('BAZA DANYCH'!$AA:$AA,'BAZA DANYCH'!$T:$T,V$406,'BAZA DANYCH'!$K:$K,$C497,'BAZA DANYCH'!$A:$A,$A497,'BAZA DANYCH'!$F:$F,STATYSTYKI!$B497)</f>
        <v>0</v>
      </c>
      <c r="W497" s="85">
        <f>SUMIFS('BAZA DANYCH'!$AA:$AA,'BAZA DANYCH'!$T:$T,W$406,'BAZA DANYCH'!$K:$K,$C497,'BAZA DANYCH'!$A:$A,$A497,'BAZA DANYCH'!$F:$F,STATYSTYKI!$B497)</f>
        <v>0</v>
      </c>
      <c r="X497" s="85">
        <f>SUMIFS('BAZA DANYCH'!$AA:$AA,'BAZA DANYCH'!$T:$T,X$406,'BAZA DANYCH'!$K:$K,$C497,'BAZA DANYCH'!$A:$A,$A497,'BAZA DANYCH'!$F:$F,STATYSTYKI!$B497)</f>
        <v>0</v>
      </c>
      <c r="Y497" s="85">
        <f>SUMIFS('BAZA DANYCH'!$AA:$AA,'BAZA DANYCH'!$T:$T,Y$406,'BAZA DANYCH'!$K:$K,$C497,'BAZA DANYCH'!$A:$A,$A497,'BAZA DANYCH'!$F:$F,STATYSTYKI!$B497)</f>
        <v>0</v>
      </c>
      <c r="Z497" s="85">
        <f>SUMIFS('BAZA DANYCH'!$AA:$AA,'BAZA DANYCH'!$T:$T,Z$406,'BAZA DANYCH'!$K:$K,$C497,'BAZA DANYCH'!$A:$A,$A497,'BAZA DANYCH'!$F:$F,STATYSTYKI!$B497)</f>
        <v>0</v>
      </c>
      <c r="AA497" s="85">
        <f>SUMIFS('BAZA DANYCH'!$AA:$AA,'BAZA DANYCH'!$T:$T,AA$406,'BAZA DANYCH'!$K:$K,$C497,'BAZA DANYCH'!$A:$A,$A497,'BAZA DANYCH'!$F:$F,STATYSTYKI!$B497)</f>
        <v>0</v>
      </c>
      <c r="AB497" s="85">
        <f>SUMIFS('BAZA DANYCH'!$AA:$AA,'BAZA DANYCH'!$T:$T,AB$406,'BAZA DANYCH'!$K:$K,$C497,'BAZA DANYCH'!$A:$A,$A497,'BAZA DANYCH'!$F:$F,STATYSTYKI!$B497)</f>
        <v>0</v>
      </c>
      <c r="AC497" s="85">
        <f>SUMIFS('BAZA DANYCH'!$AA:$AA,'BAZA DANYCH'!$T:$T,AC$406,'BAZA DANYCH'!$K:$K,$C497,'BAZA DANYCH'!$A:$A,$A497,'BAZA DANYCH'!$F:$F,STATYSTYKI!$B497)</f>
        <v>0</v>
      </c>
      <c r="AD497" s="85">
        <f>SUMIFS('BAZA DANYCH'!$AA:$AA,'BAZA DANYCH'!$T:$T,AD$406,'BAZA DANYCH'!$K:$K,$C497,'BAZA DANYCH'!$A:$A,$A497,'BAZA DANYCH'!$F:$F,STATYSTYKI!$B497)</f>
        <v>0</v>
      </c>
      <c r="AE497" s="85">
        <f>SUMIFS('BAZA DANYCH'!$AA:$AA,'BAZA DANYCH'!$T:$T,AE$406,'BAZA DANYCH'!$K:$K,$C497,'BAZA DANYCH'!$A:$A,$A497,'BAZA DANYCH'!$F:$F,STATYSTYKI!$B497)</f>
        <v>0</v>
      </c>
      <c r="AF497" s="85">
        <f>SUMIFS('BAZA DANYCH'!$AA:$AA,'BAZA DANYCH'!$T:$T,AF$406,'BAZA DANYCH'!$K:$K,$C497,'BAZA DANYCH'!$A:$A,$A497,'BAZA DANYCH'!$F:$F,STATYSTYKI!$B497)</f>
        <v>0</v>
      </c>
      <c r="AG497" s="85">
        <f>SUMIFS('BAZA DANYCH'!$AA:$AA,'BAZA DANYCH'!$T:$T,AG$406,'BAZA DANYCH'!$K:$K,$C497,'BAZA DANYCH'!$A:$A,$A497,'BAZA DANYCH'!$F:$F,STATYSTYKI!$B497)</f>
        <v>0</v>
      </c>
      <c r="AH497" s="85">
        <f>SUMIFS('BAZA DANYCH'!$AA:$AA,'BAZA DANYCH'!$T:$T,AH$406,'BAZA DANYCH'!$K:$K,$C497,'BAZA DANYCH'!$A:$A,$A497,'BAZA DANYCH'!$F:$F,STATYSTYKI!$B497)</f>
        <v>0</v>
      </c>
      <c r="AI497" s="85">
        <f>SUMIFS('BAZA DANYCH'!$AA:$AA,'BAZA DANYCH'!$T:$T,AI$406,'BAZA DANYCH'!$K:$K,$C497,'BAZA DANYCH'!$A:$A,$A497,'BAZA DANYCH'!$F:$F,STATYSTYKI!$B497)</f>
        <v>0</v>
      </c>
      <c r="AJ497" s="85">
        <f>SUMIFS('BAZA DANYCH'!$AA:$AA,'BAZA DANYCH'!$T:$T,AJ$406,'BAZA DANYCH'!$K:$K,$C497,'BAZA DANYCH'!$A:$A,$A497,'BAZA DANYCH'!$F:$F,STATYSTYKI!$B497)</f>
        <v>0</v>
      </c>
    </row>
    <row r="498" spans="1:36" x14ac:dyDescent="0.2">
      <c r="A498" s="87" t="str">
        <f t="shared" ref="A498:C498" si="126">A291</f>
        <v>Strzelin</v>
      </c>
      <c r="B498" s="87" t="str">
        <f t="shared" si="126"/>
        <v>rk_13_DK395</v>
      </c>
      <c r="C498" s="87" t="str">
        <f t="shared" si="126"/>
        <v>Bus Travers</v>
      </c>
      <c r="D498" s="129">
        <f t="shared" si="100"/>
        <v>0</v>
      </c>
      <c r="E498" s="85">
        <f>SUMIFS('BAZA DANYCH'!$AA:$AA,'BAZA DANYCH'!$T:$T,E$406,'BAZA DANYCH'!$K:$K,$C498,'BAZA DANYCH'!$A:$A,$A498,'BAZA DANYCH'!$F:$F,STATYSTYKI!$B498)</f>
        <v>0</v>
      </c>
      <c r="F498" s="85">
        <f>SUMIFS('BAZA DANYCH'!$AA:$AA,'BAZA DANYCH'!$T:$T,F$406,'BAZA DANYCH'!$K:$K,$C498,'BAZA DANYCH'!$A:$A,$A498,'BAZA DANYCH'!$F:$F,STATYSTYKI!$B498)</f>
        <v>0</v>
      </c>
      <c r="G498" s="85">
        <f>SUMIFS('BAZA DANYCH'!$AA:$AA,'BAZA DANYCH'!$T:$T,G$406,'BAZA DANYCH'!$K:$K,$C498,'BAZA DANYCH'!$A:$A,$A498,'BAZA DANYCH'!$F:$F,STATYSTYKI!$B498)</f>
        <v>0</v>
      </c>
      <c r="H498" s="85">
        <f>SUMIFS('BAZA DANYCH'!$AA:$AA,'BAZA DANYCH'!$T:$T,H$406,'BAZA DANYCH'!$K:$K,$C498,'BAZA DANYCH'!$A:$A,$A498,'BAZA DANYCH'!$F:$F,STATYSTYKI!$B498)</f>
        <v>0</v>
      </c>
      <c r="I498" s="85">
        <f>SUMIFS('BAZA DANYCH'!$AA:$AA,'BAZA DANYCH'!$T:$T,I$406,'BAZA DANYCH'!$K:$K,$C498,'BAZA DANYCH'!$A:$A,$A498,'BAZA DANYCH'!$F:$F,STATYSTYKI!$B498)</f>
        <v>0</v>
      </c>
      <c r="J498" s="85">
        <f>SUMIFS('BAZA DANYCH'!$AA:$AA,'BAZA DANYCH'!$T:$T,J$406,'BAZA DANYCH'!$K:$K,$C498,'BAZA DANYCH'!$A:$A,$A498,'BAZA DANYCH'!$F:$F,STATYSTYKI!$B498)</f>
        <v>0</v>
      </c>
      <c r="K498" s="85">
        <f>SUMIFS('BAZA DANYCH'!$AA:$AA,'BAZA DANYCH'!$T:$T,K$406,'BAZA DANYCH'!$K:$K,$C498,'BAZA DANYCH'!$A:$A,$A498,'BAZA DANYCH'!$F:$F,STATYSTYKI!$B498)</f>
        <v>0</v>
      </c>
      <c r="L498" s="85">
        <f>SUMIFS('BAZA DANYCH'!$AA:$AA,'BAZA DANYCH'!$T:$T,L$406,'BAZA DANYCH'!$K:$K,$C498,'BAZA DANYCH'!$A:$A,$A498,'BAZA DANYCH'!$F:$F,STATYSTYKI!$B498)</f>
        <v>0</v>
      </c>
      <c r="M498" s="85">
        <f>SUMIFS('BAZA DANYCH'!$AA:$AA,'BAZA DANYCH'!$T:$T,M$406,'BAZA DANYCH'!$K:$K,$C498,'BAZA DANYCH'!$A:$A,$A498,'BAZA DANYCH'!$F:$F,STATYSTYKI!$B498)</f>
        <v>0</v>
      </c>
      <c r="N498" s="85">
        <f>SUMIFS('BAZA DANYCH'!$AA:$AA,'BAZA DANYCH'!$T:$T,N$406,'BAZA DANYCH'!$K:$K,$C498,'BAZA DANYCH'!$A:$A,$A498,'BAZA DANYCH'!$F:$F,STATYSTYKI!$B498)</f>
        <v>0</v>
      </c>
      <c r="O498" s="85">
        <f>SUMIFS('BAZA DANYCH'!$AA:$AA,'BAZA DANYCH'!$T:$T,O$406,'BAZA DANYCH'!$K:$K,$C498,'BAZA DANYCH'!$A:$A,$A498,'BAZA DANYCH'!$F:$F,STATYSTYKI!$B498)</f>
        <v>0</v>
      </c>
      <c r="P498" s="85">
        <f>SUMIFS('BAZA DANYCH'!$AA:$AA,'BAZA DANYCH'!$T:$T,P$406,'BAZA DANYCH'!$K:$K,$C498,'BAZA DANYCH'!$A:$A,$A498,'BAZA DANYCH'!$F:$F,STATYSTYKI!$B498)</f>
        <v>0</v>
      </c>
      <c r="Q498" s="85">
        <f>SUMIFS('BAZA DANYCH'!$AA:$AA,'BAZA DANYCH'!$T:$T,Q$406,'BAZA DANYCH'!$K:$K,$C498,'BAZA DANYCH'!$A:$A,$A498,'BAZA DANYCH'!$F:$F,STATYSTYKI!$B498)</f>
        <v>0</v>
      </c>
      <c r="R498" s="85">
        <f>SUMIFS('BAZA DANYCH'!$AA:$AA,'BAZA DANYCH'!$T:$T,R$406,'BAZA DANYCH'!$K:$K,$C498,'BAZA DANYCH'!$A:$A,$A498,'BAZA DANYCH'!$F:$F,STATYSTYKI!$B498)</f>
        <v>0</v>
      </c>
      <c r="S498" s="85">
        <f>SUMIFS('BAZA DANYCH'!$AA:$AA,'BAZA DANYCH'!$T:$T,S$406,'BAZA DANYCH'!$K:$K,$C498,'BAZA DANYCH'!$A:$A,$A498,'BAZA DANYCH'!$F:$F,STATYSTYKI!$B498)</f>
        <v>0</v>
      </c>
      <c r="T498" s="85">
        <f>SUMIFS('BAZA DANYCH'!$AA:$AA,'BAZA DANYCH'!$T:$T,T$406,'BAZA DANYCH'!$K:$K,$C498,'BAZA DANYCH'!$A:$A,$A498,'BAZA DANYCH'!$F:$F,STATYSTYKI!$B498)</f>
        <v>0</v>
      </c>
      <c r="U498" s="85">
        <f>SUMIFS('BAZA DANYCH'!$AA:$AA,'BAZA DANYCH'!$T:$T,U$406,'BAZA DANYCH'!$K:$K,$C498,'BAZA DANYCH'!$A:$A,$A498,'BAZA DANYCH'!$F:$F,STATYSTYKI!$B498)</f>
        <v>0</v>
      </c>
      <c r="V498" s="85">
        <f>SUMIFS('BAZA DANYCH'!$AA:$AA,'BAZA DANYCH'!$T:$T,V$406,'BAZA DANYCH'!$K:$K,$C498,'BAZA DANYCH'!$A:$A,$A498,'BAZA DANYCH'!$F:$F,STATYSTYKI!$B498)</f>
        <v>0</v>
      </c>
      <c r="W498" s="85">
        <f>SUMIFS('BAZA DANYCH'!$AA:$AA,'BAZA DANYCH'!$T:$T,W$406,'BAZA DANYCH'!$K:$K,$C498,'BAZA DANYCH'!$A:$A,$A498,'BAZA DANYCH'!$F:$F,STATYSTYKI!$B498)</f>
        <v>0</v>
      </c>
      <c r="X498" s="85">
        <f>SUMIFS('BAZA DANYCH'!$AA:$AA,'BAZA DANYCH'!$T:$T,X$406,'BAZA DANYCH'!$K:$K,$C498,'BAZA DANYCH'!$A:$A,$A498,'BAZA DANYCH'!$F:$F,STATYSTYKI!$B498)</f>
        <v>0</v>
      </c>
      <c r="Y498" s="85">
        <f>SUMIFS('BAZA DANYCH'!$AA:$AA,'BAZA DANYCH'!$T:$T,Y$406,'BAZA DANYCH'!$K:$K,$C498,'BAZA DANYCH'!$A:$A,$A498,'BAZA DANYCH'!$F:$F,STATYSTYKI!$B498)</f>
        <v>0</v>
      </c>
      <c r="Z498" s="85">
        <f>SUMIFS('BAZA DANYCH'!$AA:$AA,'BAZA DANYCH'!$T:$T,Z$406,'BAZA DANYCH'!$K:$K,$C498,'BAZA DANYCH'!$A:$A,$A498,'BAZA DANYCH'!$F:$F,STATYSTYKI!$B498)</f>
        <v>0</v>
      </c>
      <c r="AA498" s="85">
        <f>SUMIFS('BAZA DANYCH'!$AA:$AA,'BAZA DANYCH'!$T:$T,AA$406,'BAZA DANYCH'!$K:$K,$C498,'BAZA DANYCH'!$A:$A,$A498,'BAZA DANYCH'!$F:$F,STATYSTYKI!$B498)</f>
        <v>0</v>
      </c>
      <c r="AB498" s="85">
        <f>SUMIFS('BAZA DANYCH'!$AA:$AA,'BAZA DANYCH'!$T:$T,AB$406,'BAZA DANYCH'!$K:$K,$C498,'BAZA DANYCH'!$A:$A,$A498,'BAZA DANYCH'!$F:$F,STATYSTYKI!$B498)</f>
        <v>0</v>
      </c>
      <c r="AC498" s="85">
        <f>SUMIFS('BAZA DANYCH'!$AA:$AA,'BAZA DANYCH'!$T:$T,AC$406,'BAZA DANYCH'!$K:$K,$C498,'BAZA DANYCH'!$A:$A,$A498,'BAZA DANYCH'!$F:$F,STATYSTYKI!$B498)</f>
        <v>0</v>
      </c>
      <c r="AD498" s="85">
        <f>SUMIFS('BAZA DANYCH'!$AA:$AA,'BAZA DANYCH'!$T:$T,AD$406,'BAZA DANYCH'!$K:$K,$C498,'BAZA DANYCH'!$A:$A,$A498,'BAZA DANYCH'!$F:$F,STATYSTYKI!$B498)</f>
        <v>0</v>
      </c>
      <c r="AE498" s="85">
        <f>SUMIFS('BAZA DANYCH'!$AA:$AA,'BAZA DANYCH'!$T:$T,AE$406,'BAZA DANYCH'!$K:$K,$C498,'BAZA DANYCH'!$A:$A,$A498,'BAZA DANYCH'!$F:$F,STATYSTYKI!$B498)</f>
        <v>0</v>
      </c>
      <c r="AF498" s="85">
        <f>SUMIFS('BAZA DANYCH'!$AA:$AA,'BAZA DANYCH'!$T:$T,AF$406,'BAZA DANYCH'!$K:$K,$C498,'BAZA DANYCH'!$A:$A,$A498,'BAZA DANYCH'!$F:$F,STATYSTYKI!$B498)</f>
        <v>0</v>
      </c>
      <c r="AG498" s="85">
        <f>SUMIFS('BAZA DANYCH'!$AA:$AA,'BAZA DANYCH'!$T:$T,AG$406,'BAZA DANYCH'!$K:$K,$C498,'BAZA DANYCH'!$A:$A,$A498,'BAZA DANYCH'!$F:$F,STATYSTYKI!$B498)</f>
        <v>0</v>
      </c>
      <c r="AH498" s="85">
        <f>SUMIFS('BAZA DANYCH'!$AA:$AA,'BAZA DANYCH'!$T:$T,AH$406,'BAZA DANYCH'!$K:$K,$C498,'BAZA DANYCH'!$A:$A,$A498,'BAZA DANYCH'!$F:$F,STATYSTYKI!$B498)</f>
        <v>0</v>
      </c>
      <c r="AI498" s="85">
        <f>SUMIFS('BAZA DANYCH'!$AA:$AA,'BAZA DANYCH'!$T:$T,AI$406,'BAZA DANYCH'!$K:$K,$C498,'BAZA DANYCH'!$A:$A,$A498,'BAZA DANYCH'!$F:$F,STATYSTYKI!$B498)</f>
        <v>0</v>
      </c>
      <c r="AJ498" s="85">
        <f>SUMIFS('BAZA DANYCH'!$AA:$AA,'BAZA DANYCH'!$T:$T,AJ$406,'BAZA DANYCH'!$K:$K,$C498,'BAZA DANYCH'!$A:$A,$A498,'BAZA DANYCH'!$F:$F,STATYSTYKI!$B498)</f>
        <v>0</v>
      </c>
    </row>
    <row r="499" spans="1:36" x14ac:dyDescent="0.2">
      <c r="A499" s="87" t="str">
        <f t="shared" ref="A499:C499" si="127">A292</f>
        <v>Strzelin</v>
      </c>
      <c r="B499" s="87" t="str">
        <f t="shared" si="127"/>
        <v>rk_13_DK395</v>
      </c>
      <c r="C499" s="87" t="str">
        <f t="shared" si="127"/>
        <v>Guliwer</v>
      </c>
      <c r="D499" s="129">
        <f t="shared" si="100"/>
        <v>0</v>
      </c>
      <c r="E499" s="85">
        <f>SUMIFS('BAZA DANYCH'!$AA:$AA,'BAZA DANYCH'!$T:$T,E$406,'BAZA DANYCH'!$K:$K,$C499,'BAZA DANYCH'!$A:$A,$A499,'BAZA DANYCH'!$F:$F,STATYSTYKI!$B499)</f>
        <v>0</v>
      </c>
      <c r="F499" s="85">
        <f>SUMIFS('BAZA DANYCH'!$AA:$AA,'BAZA DANYCH'!$T:$T,F$406,'BAZA DANYCH'!$K:$K,$C499,'BAZA DANYCH'!$A:$A,$A499,'BAZA DANYCH'!$F:$F,STATYSTYKI!$B499)</f>
        <v>0</v>
      </c>
      <c r="G499" s="85">
        <f>SUMIFS('BAZA DANYCH'!$AA:$AA,'BAZA DANYCH'!$T:$T,G$406,'BAZA DANYCH'!$K:$K,$C499,'BAZA DANYCH'!$A:$A,$A499,'BAZA DANYCH'!$F:$F,STATYSTYKI!$B499)</f>
        <v>0</v>
      </c>
      <c r="H499" s="85">
        <f>SUMIFS('BAZA DANYCH'!$AA:$AA,'BAZA DANYCH'!$T:$T,H$406,'BAZA DANYCH'!$K:$K,$C499,'BAZA DANYCH'!$A:$A,$A499,'BAZA DANYCH'!$F:$F,STATYSTYKI!$B499)</f>
        <v>0</v>
      </c>
      <c r="I499" s="85">
        <f>SUMIFS('BAZA DANYCH'!$AA:$AA,'BAZA DANYCH'!$T:$T,I$406,'BAZA DANYCH'!$K:$K,$C499,'BAZA DANYCH'!$A:$A,$A499,'BAZA DANYCH'!$F:$F,STATYSTYKI!$B499)</f>
        <v>0</v>
      </c>
      <c r="J499" s="85">
        <f>SUMIFS('BAZA DANYCH'!$AA:$AA,'BAZA DANYCH'!$T:$T,J$406,'BAZA DANYCH'!$K:$K,$C499,'BAZA DANYCH'!$A:$A,$A499,'BAZA DANYCH'!$F:$F,STATYSTYKI!$B499)</f>
        <v>0</v>
      </c>
      <c r="K499" s="85">
        <f>SUMIFS('BAZA DANYCH'!$AA:$AA,'BAZA DANYCH'!$T:$T,K$406,'BAZA DANYCH'!$K:$K,$C499,'BAZA DANYCH'!$A:$A,$A499,'BAZA DANYCH'!$F:$F,STATYSTYKI!$B499)</f>
        <v>0</v>
      </c>
      <c r="L499" s="85">
        <f>SUMIFS('BAZA DANYCH'!$AA:$AA,'BAZA DANYCH'!$T:$T,L$406,'BAZA DANYCH'!$K:$K,$C499,'BAZA DANYCH'!$A:$A,$A499,'BAZA DANYCH'!$F:$F,STATYSTYKI!$B499)</f>
        <v>0</v>
      </c>
      <c r="M499" s="85">
        <f>SUMIFS('BAZA DANYCH'!$AA:$AA,'BAZA DANYCH'!$T:$T,M$406,'BAZA DANYCH'!$K:$K,$C499,'BAZA DANYCH'!$A:$A,$A499,'BAZA DANYCH'!$F:$F,STATYSTYKI!$B499)</f>
        <v>0</v>
      </c>
      <c r="N499" s="85">
        <f>SUMIFS('BAZA DANYCH'!$AA:$AA,'BAZA DANYCH'!$T:$T,N$406,'BAZA DANYCH'!$K:$K,$C499,'BAZA DANYCH'!$A:$A,$A499,'BAZA DANYCH'!$F:$F,STATYSTYKI!$B499)</f>
        <v>0</v>
      </c>
      <c r="O499" s="85">
        <f>SUMIFS('BAZA DANYCH'!$AA:$AA,'BAZA DANYCH'!$T:$T,O$406,'BAZA DANYCH'!$K:$K,$C499,'BAZA DANYCH'!$A:$A,$A499,'BAZA DANYCH'!$F:$F,STATYSTYKI!$B499)</f>
        <v>0</v>
      </c>
      <c r="P499" s="85">
        <f>SUMIFS('BAZA DANYCH'!$AA:$AA,'BAZA DANYCH'!$T:$T,P$406,'BAZA DANYCH'!$K:$K,$C499,'BAZA DANYCH'!$A:$A,$A499,'BAZA DANYCH'!$F:$F,STATYSTYKI!$B499)</f>
        <v>0</v>
      </c>
      <c r="Q499" s="85">
        <f>SUMIFS('BAZA DANYCH'!$AA:$AA,'BAZA DANYCH'!$T:$T,Q$406,'BAZA DANYCH'!$K:$K,$C499,'BAZA DANYCH'!$A:$A,$A499,'BAZA DANYCH'!$F:$F,STATYSTYKI!$B499)</f>
        <v>0</v>
      </c>
      <c r="R499" s="85">
        <f>SUMIFS('BAZA DANYCH'!$AA:$AA,'BAZA DANYCH'!$T:$T,R$406,'BAZA DANYCH'!$K:$K,$C499,'BAZA DANYCH'!$A:$A,$A499,'BAZA DANYCH'!$F:$F,STATYSTYKI!$B499)</f>
        <v>0</v>
      </c>
      <c r="S499" s="85">
        <f>SUMIFS('BAZA DANYCH'!$AA:$AA,'BAZA DANYCH'!$T:$T,S$406,'BAZA DANYCH'!$K:$K,$C499,'BAZA DANYCH'!$A:$A,$A499,'BAZA DANYCH'!$F:$F,STATYSTYKI!$B499)</f>
        <v>0</v>
      </c>
      <c r="T499" s="85">
        <f>SUMIFS('BAZA DANYCH'!$AA:$AA,'BAZA DANYCH'!$T:$T,T$406,'BAZA DANYCH'!$K:$K,$C499,'BAZA DANYCH'!$A:$A,$A499,'BAZA DANYCH'!$F:$F,STATYSTYKI!$B499)</f>
        <v>0</v>
      </c>
      <c r="U499" s="85">
        <f>SUMIFS('BAZA DANYCH'!$AA:$AA,'BAZA DANYCH'!$T:$T,U$406,'BAZA DANYCH'!$K:$K,$C499,'BAZA DANYCH'!$A:$A,$A499,'BAZA DANYCH'!$F:$F,STATYSTYKI!$B499)</f>
        <v>0</v>
      </c>
      <c r="V499" s="85">
        <f>SUMIFS('BAZA DANYCH'!$AA:$AA,'BAZA DANYCH'!$T:$T,V$406,'BAZA DANYCH'!$K:$K,$C499,'BAZA DANYCH'!$A:$A,$A499,'BAZA DANYCH'!$F:$F,STATYSTYKI!$B499)</f>
        <v>0</v>
      </c>
      <c r="W499" s="85">
        <f>SUMIFS('BAZA DANYCH'!$AA:$AA,'BAZA DANYCH'!$T:$T,W$406,'BAZA DANYCH'!$K:$K,$C499,'BAZA DANYCH'!$A:$A,$A499,'BAZA DANYCH'!$F:$F,STATYSTYKI!$B499)</f>
        <v>0</v>
      </c>
      <c r="X499" s="85">
        <f>SUMIFS('BAZA DANYCH'!$AA:$AA,'BAZA DANYCH'!$T:$T,X$406,'BAZA DANYCH'!$K:$K,$C499,'BAZA DANYCH'!$A:$A,$A499,'BAZA DANYCH'!$F:$F,STATYSTYKI!$B499)</f>
        <v>0</v>
      </c>
      <c r="Y499" s="85">
        <f>SUMIFS('BAZA DANYCH'!$AA:$AA,'BAZA DANYCH'!$T:$T,Y$406,'BAZA DANYCH'!$K:$K,$C499,'BAZA DANYCH'!$A:$A,$A499,'BAZA DANYCH'!$F:$F,STATYSTYKI!$B499)</f>
        <v>0</v>
      </c>
      <c r="Z499" s="85">
        <f>SUMIFS('BAZA DANYCH'!$AA:$AA,'BAZA DANYCH'!$T:$T,Z$406,'BAZA DANYCH'!$K:$K,$C499,'BAZA DANYCH'!$A:$A,$A499,'BAZA DANYCH'!$F:$F,STATYSTYKI!$B499)</f>
        <v>0</v>
      </c>
      <c r="AA499" s="85">
        <f>SUMIFS('BAZA DANYCH'!$AA:$AA,'BAZA DANYCH'!$T:$T,AA$406,'BAZA DANYCH'!$K:$K,$C499,'BAZA DANYCH'!$A:$A,$A499,'BAZA DANYCH'!$F:$F,STATYSTYKI!$B499)</f>
        <v>0</v>
      </c>
      <c r="AB499" s="85">
        <f>SUMIFS('BAZA DANYCH'!$AA:$AA,'BAZA DANYCH'!$T:$T,AB$406,'BAZA DANYCH'!$K:$K,$C499,'BAZA DANYCH'!$A:$A,$A499,'BAZA DANYCH'!$F:$F,STATYSTYKI!$B499)</f>
        <v>0</v>
      </c>
      <c r="AC499" s="85">
        <f>SUMIFS('BAZA DANYCH'!$AA:$AA,'BAZA DANYCH'!$T:$T,AC$406,'BAZA DANYCH'!$K:$K,$C499,'BAZA DANYCH'!$A:$A,$A499,'BAZA DANYCH'!$F:$F,STATYSTYKI!$B499)</f>
        <v>0</v>
      </c>
      <c r="AD499" s="85">
        <f>SUMIFS('BAZA DANYCH'!$AA:$AA,'BAZA DANYCH'!$T:$T,AD$406,'BAZA DANYCH'!$K:$K,$C499,'BAZA DANYCH'!$A:$A,$A499,'BAZA DANYCH'!$F:$F,STATYSTYKI!$B499)</f>
        <v>0</v>
      </c>
      <c r="AE499" s="85">
        <f>SUMIFS('BAZA DANYCH'!$AA:$AA,'BAZA DANYCH'!$T:$T,AE$406,'BAZA DANYCH'!$K:$K,$C499,'BAZA DANYCH'!$A:$A,$A499,'BAZA DANYCH'!$F:$F,STATYSTYKI!$B499)</f>
        <v>0</v>
      </c>
      <c r="AF499" s="85">
        <f>SUMIFS('BAZA DANYCH'!$AA:$AA,'BAZA DANYCH'!$T:$T,AF$406,'BAZA DANYCH'!$K:$K,$C499,'BAZA DANYCH'!$A:$A,$A499,'BAZA DANYCH'!$F:$F,STATYSTYKI!$B499)</f>
        <v>0</v>
      </c>
      <c r="AG499" s="85">
        <f>SUMIFS('BAZA DANYCH'!$AA:$AA,'BAZA DANYCH'!$T:$T,AG$406,'BAZA DANYCH'!$K:$K,$C499,'BAZA DANYCH'!$A:$A,$A499,'BAZA DANYCH'!$F:$F,STATYSTYKI!$B499)</f>
        <v>0</v>
      </c>
      <c r="AH499" s="85">
        <f>SUMIFS('BAZA DANYCH'!$AA:$AA,'BAZA DANYCH'!$T:$T,AH$406,'BAZA DANYCH'!$K:$K,$C499,'BAZA DANYCH'!$A:$A,$A499,'BAZA DANYCH'!$F:$F,STATYSTYKI!$B499)</f>
        <v>0</v>
      </c>
      <c r="AI499" s="85">
        <f>SUMIFS('BAZA DANYCH'!$AA:$AA,'BAZA DANYCH'!$T:$T,AI$406,'BAZA DANYCH'!$K:$K,$C499,'BAZA DANYCH'!$A:$A,$A499,'BAZA DANYCH'!$F:$F,STATYSTYKI!$B499)</f>
        <v>0</v>
      </c>
      <c r="AJ499" s="85">
        <f>SUMIFS('BAZA DANYCH'!$AA:$AA,'BAZA DANYCH'!$T:$T,AJ$406,'BAZA DANYCH'!$K:$K,$C499,'BAZA DANYCH'!$A:$A,$A499,'BAZA DANYCH'!$F:$F,STATYSTYKI!$B499)</f>
        <v>0</v>
      </c>
    </row>
    <row r="500" spans="1:36" x14ac:dyDescent="0.2">
      <c r="A500" s="87" t="str">
        <f t="shared" ref="A500:C500" si="128">A293</f>
        <v>Strzelin</v>
      </c>
      <c r="B500" s="87" t="str">
        <f t="shared" si="128"/>
        <v>rk_13_DK395</v>
      </c>
      <c r="C500" s="87" t="str">
        <f t="shared" si="128"/>
        <v>Eurobus</v>
      </c>
      <c r="D500" s="129">
        <f t="shared" si="100"/>
        <v>28</v>
      </c>
      <c r="E500" s="85">
        <f>SUMIFS('BAZA DANYCH'!$AA:$AA,'BAZA DANYCH'!$T:$T,E$406,'BAZA DANYCH'!$K:$K,$C500,'BAZA DANYCH'!$A:$A,$A500,'BAZA DANYCH'!$F:$F,STATYSTYKI!$B500)</f>
        <v>0</v>
      </c>
      <c r="F500" s="85">
        <f>SUMIFS('BAZA DANYCH'!$AA:$AA,'BAZA DANYCH'!$T:$T,F$406,'BAZA DANYCH'!$K:$K,$C500,'BAZA DANYCH'!$A:$A,$A500,'BAZA DANYCH'!$F:$F,STATYSTYKI!$B500)</f>
        <v>0</v>
      </c>
      <c r="G500" s="85">
        <f>SUMIFS('BAZA DANYCH'!$AA:$AA,'BAZA DANYCH'!$T:$T,G$406,'BAZA DANYCH'!$K:$K,$C500,'BAZA DANYCH'!$A:$A,$A500,'BAZA DANYCH'!$F:$F,STATYSTYKI!$B500)</f>
        <v>0</v>
      </c>
      <c r="H500" s="85">
        <f>SUMIFS('BAZA DANYCH'!$AA:$AA,'BAZA DANYCH'!$T:$T,H$406,'BAZA DANYCH'!$K:$K,$C500,'BAZA DANYCH'!$A:$A,$A500,'BAZA DANYCH'!$F:$F,STATYSTYKI!$B500)</f>
        <v>0</v>
      </c>
      <c r="I500" s="85">
        <f>SUMIFS('BAZA DANYCH'!$AA:$AA,'BAZA DANYCH'!$T:$T,I$406,'BAZA DANYCH'!$K:$K,$C500,'BAZA DANYCH'!$A:$A,$A500,'BAZA DANYCH'!$F:$F,STATYSTYKI!$B500)</f>
        <v>0</v>
      </c>
      <c r="J500" s="85">
        <f>SUMIFS('BAZA DANYCH'!$AA:$AA,'BAZA DANYCH'!$T:$T,J$406,'BAZA DANYCH'!$K:$K,$C500,'BAZA DANYCH'!$A:$A,$A500,'BAZA DANYCH'!$F:$F,STATYSTYKI!$B500)</f>
        <v>0</v>
      </c>
      <c r="K500" s="85">
        <f>SUMIFS('BAZA DANYCH'!$AA:$AA,'BAZA DANYCH'!$T:$T,K$406,'BAZA DANYCH'!$K:$K,$C500,'BAZA DANYCH'!$A:$A,$A500,'BAZA DANYCH'!$F:$F,STATYSTYKI!$B500)</f>
        <v>0</v>
      </c>
      <c r="L500" s="85">
        <f>SUMIFS('BAZA DANYCH'!$AA:$AA,'BAZA DANYCH'!$T:$T,L$406,'BAZA DANYCH'!$K:$K,$C500,'BAZA DANYCH'!$A:$A,$A500,'BAZA DANYCH'!$F:$F,STATYSTYKI!$B500)</f>
        <v>0</v>
      </c>
      <c r="M500" s="85">
        <f>SUMIFS('BAZA DANYCH'!$AA:$AA,'BAZA DANYCH'!$T:$T,M$406,'BAZA DANYCH'!$K:$K,$C500,'BAZA DANYCH'!$A:$A,$A500,'BAZA DANYCH'!$F:$F,STATYSTYKI!$B500)</f>
        <v>0</v>
      </c>
      <c r="N500" s="85">
        <f>SUMIFS('BAZA DANYCH'!$AA:$AA,'BAZA DANYCH'!$T:$T,N$406,'BAZA DANYCH'!$K:$K,$C500,'BAZA DANYCH'!$A:$A,$A500,'BAZA DANYCH'!$F:$F,STATYSTYKI!$B500)</f>
        <v>0</v>
      </c>
      <c r="O500" s="85">
        <f>SUMIFS('BAZA DANYCH'!$AA:$AA,'BAZA DANYCH'!$T:$T,O$406,'BAZA DANYCH'!$K:$K,$C500,'BAZA DANYCH'!$A:$A,$A500,'BAZA DANYCH'!$F:$F,STATYSTYKI!$B500)</f>
        <v>0</v>
      </c>
      <c r="P500" s="85">
        <f>SUMIFS('BAZA DANYCH'!$AA:$AA,'BAZA DANYCH'!$T:$T,P$406,'BAZA DANYCH'!$K:$K,$C500,'BAZA DANYCH'!$A:$A,$A500,'BAZA DANYCH'!$F:$F,STATYSTYKI!$B500)</f>
        <v>0</v>
      </c>
      <c r="Q500" s="85">
        <f>SUMIFS('BAZA DANYCH'!$AA:$AA,'BAZA DANYCH'!$T:$T,Q$406,'BAZA DANYCH'!$K:$K,$C500,'BAZA DANYCH'!$A:$A,$A500,'BAZA DANYCH'!$F:$F,STATYSTYKI!$B500)</f>
        <v>0</v>
      </c>
      <c r="R500" s="85">
        <f>SUMIFS('BAZA DANYCH'!$AA:$AA,'BAZA DANYCH'!$T:$T,R$406,'BAZA DANYCH'!$K:$K,$C500,'BAZA DANYCH'!$A:$A,$A500,'BAZA DANYCH'!$F:$F,STATYSTYKI!$B500)</f>
        <v>0</v>
      </c>
      <c r="S500" s="85">
        <f>SUMIFS('BAZA DANYCH'!$AA:$AA,'BAZA DANYCH'!$T:$T,S$406,'BAZA DANYCH'!$K:$K,$C500,'BAZA DANYCH'!$A:$A,$A500,'BAZA DANYCH'!$F:$F,STATYSTYKI!$B500)</f>
        <v>0</v>
      </c>
      <c r="T500" s="85">
        <f>SUMIFS('BAZA DANYCH'!$AA:$AA,'BAZA DANYCH'!$T:$T,T$406,'BAZA DANYCH'!$K:$K,$C500,'BAZA DANYCH'!$A:$A,$A500,'BAZA DANYCH'!$F:$F,STATYSTYKI!$B500)</f>
        <v>0</v>
      </c>
      <c r="U500" s="85">
        <f>SUMIFS('BAZA DANYCH'!$AA:$AA,'BAZA DANYCH'!$T:$T,U$406,'BAZA DANYCH'!$K:$K,$C500,'BAZA DANYCH'!$A:$A,$A500,'BAZA DANYCH'!$F:$F,STATYSTYKI!$B500)</f>
        <v>0</v>
      </c>
      <c r="V500" s="85">
        <f>SUMIFS('BAZA DANYCH'!$AA:$AA,'BAZA DANYCH'!$T:$T,V$406,'BAZA DANYCH'!$K:$K,$C500,'BAZA DANYCH'!$A:$A,$A500,'BAZA DANYCH'!$F:$F,STATYSTYKI!$B500)</f>
        <v>0</v>
      </c>
      <c r="W500" s="85">
        <f>SUMIFS('BAZA DANYCH'!$AA:$AA,'BAZA DANYCH'!$T:$T,W$406,'BAZA DANYCH'!$K:$K,$C500,'BAZA DANYCH'!$A:$A,$A500,'BAZA DANYCH'!$F:$F,STATYSTYKI!$B500)</f>
        <v>0</v>
      </c>
      <c r="X500" s="85">
        <f>SUMIFS('BAZA DANYCH'!$AA:$AA,'BAZA DANYCH'!$T:$T,X$406,'BAZA DANYCH'!$K:$K,$C500,'BAZA DANYCH'!$A:$A,$A500,'BAZA DANYCH'!$F:$F,STATYSTYKI!$B500)</f>
        <v>0</v>
      </c>
      <c r="Y500" s="85">
        <f>SUMIFS('BAZA DANYCH'!$AA:$AA,'BAZA DANYCH'!$T:$T,Y$406,'BAZA DANYCH'!$K:$K,$C500,'BAZA DANYCH'!$A:$A,$A500,'BAZA DANYCH'!$F:$F,STATYSTYKI!$B500)</f>
        <v>0</v>
      </c>
      <c r="Z500" s="85">
        <f>SUMIFS('BAZA DANYCH'!$AA:$AA,'BAZA DANYCH'!$T:$T,Z$406,'BAZA DANYCH'!$K:$K,$C500,'BAZA DANYCH'!$A:$A,$A500,'BAZA DANYCH'!$F:$F,STATYSTYKI!$B500)</f>
        <v>0</v>
      </c>
      <c r="AA500" s="85">
        <f>SUMIFS('BAZA DANYCH'!$AA:$AA,'BAZA DANYCH'!$T:$T,AA$406,'BAZA DANYCH'!$K:$K,$C500,'BAZA DANYCH'!$A:$A,$A500,'BAZA DANYCH'!$F:$F,STATYSTYKI!$B500)</f>
        <v>0</v>
      </c>
      <c r="AB500" s="85">
        <f>SUMIFS('BAZA DANYCH'!$AA:$AA,'BAZA DANYCH'!$T:$T,AB$406,'BAZA DANYCH'!$K:$K,$C500,'BAZA DANYCH'!$A:$A,$A500,'BAZA DANYCH'!$F:$F,STATYSTYKI!$B500)</f>
        <v>0</v>
      </c>
      <c r="AC500" s="85">
        <f>SUMIFS('BAZA DANYCH'!$AA:$AA,'BAZA DANYCH'!$T:$T,AC$406,'BAZA DANYCH'!$K:$K,$C500,'BAZA DANYCH'!$A:$A,$A500,'BAZA DANYCH'!$F:$F,STATYSTYKI!$B500)</f>
        <v>0</v>
      </c>
      <c r="AD500" s="85">
        <f>SUMIFS('BAZA DANYCH'!$AA:$AA,'BAZA DANYCH'!$T:$T,AD$406,'BAZA DANYCH'!$K:$K,$C500,'BAZA DANYCH'!$A:$A,$A500,'BAZA DANYCH'!$F:$F,STATYSTYKI!$B500)</f>
        <v>0</v>
      </c>
      <c r="AE500" s="85">
        <f>SUMIFS('BAZA DANYCH'!$AA:$AA,'BAZA DANYCH'!$T:$T,AE$406,'BAZA DANYCH'!$K:$K,$C500,'BAZA DANYCH'!$A:$A,$A500,'BAZA DANYCH'!$F:$F,STATYSTYKI!$B500)</f>
        <v>0</v>
      </c>
      <c r="AF500" s="85">
        <f>SUMIFS('BAZA DANYCH'!$AA:$AA,'BAZA DANYCH'!$T:$T,AF$406,'BAZA DANYCH'!$K:$K,$C500,'BAZA DANYCH'!$A:$A,$A500,'BAZA DANYCH'!$F:$F,STATYSTYKI!$B500)</f>
        <v>0</v>
      </c>
      <c r="AG500" s="85">
        <f>SUMIFS('BAZA DANYCH'!$AA:$AA,'BAZA DANYCH'!$T:$T,AG$406,'BAZA DANYCH'!$K:$K,$C500,'BAZA DANYCH'!$A:$A,$A500,'BAZA DANYCH'!$F:$F,STATYSTYKI!$B500)</f>
        <v>0</v>
      </c>
      <c r="AH500" s="85">
        <f>SUMIFS('BAZA DANYCH'!$AA:$AA,'BAZA DANYCH'!$T:$T,AH$406,'BAZA DANYCH'!$K:$K,$C500,'BAZA DANYCH'!$A:$A,$A500,'BAZA DANYCH'!$F:$F,STATYSTYKI!$B500)</f>
        <v>0</v>
      </c>
      <c r="AI500" s="85">
        <f>SUMIFS('BAZA DANYCH'!$AA:$AA,'BAZA DANYCH'!$T:$T,AI$406,'BAZA DANYCH'!$K:$K,$C500,'BAZA DANYCH'!$A:$A,$A500,'BAZA DANYCH'!$F:$F,STATYSTYKI!$B500)</f>
        <v>0</v>
      </c>
      <c r="AJ500" s="85">
        <f>SUMIFS('BAZA DANYCH'!$AA:$AA,'BAZA DANYCH'!$T:$T,AJ$406,'BAZA DANYCH'!$K:$K,$C500,'BAZA DANYCH'!$A:$A,$A500,'BAZA DANYCH'!$F:$F,STATYSTYKI!$B500)</f>
        <v>28</v>
      </c>
    </row>
    <row r="501" spans="1:36" x14ac:dyDescent="0.2">
      <c r="A501" s="87" t="str">
        <f t="shared" ref="A501:C501" si="129">A294</f>
        <v>Strzelin</v>
      </c>
      <c r="B501" s="87" t="str">
        <f t="shared" si="129"/>
        <v>rk_14_DK39</v>
      </c>
      <c r="C501" s="87" t="str">
        <f t="shared" si="129"/>
        <v>Voyager</v>
      </c>
      <c r="D501" s="129">
        <f t="shared" si="100"/>
        <v>0</v>
      </c>
      <c r="E501" s="85">
        <f>SUMIFS('BAZA DANYCH'!$AA:$AA,'BAZA DANYCH'!$T:$T,E$406,'BAZA DANYCH'!$K:$K,$C501,'BAZA DANYCH'!$A:$A,$A501,'BAZA DANYCH'!$F:$F,STATYSTYKI!$B501)</f>
        <v>0</v>
      </c>
      <c r="F501" s="85">
        <f>SUMIFS('BAZA DANYCH'!$AA:$AA,'BAZA DANYCH'!$T:$T,F$406,'BAZA DANYCH'!$K:$K,$C501,'BAZA DANYCH'!$A:$A,$A501,'BAZA DANYCH'!$F:$F,STATYSTYKI!$B501)</f>
        <v>0</v>
      </c>
      <c r="G501" s="85">
        <f>SUMIFS('BAZA DANYCH'!$AA:$AA,'BAZA DANYCH'!$T:$T,G$406,'BAZA DANYCH'!$K:$K,$C501,'BAZA DANYCH'!$A:$A,$A501,'BAZA DANYCH'!$F:$F,STATYSTYKI!$B501)</f>
        <v>0</v>
      </c>
      <c r="H501" s="85">
        <f>SUMIFS('BAZA DANYCH'!$AA:$AA,'BAZA DANYCH'!$T:$T,H$406,'BAZA DANYCH'!$K:$K,$C501,'BAZA DANYCH'!$A:$A,$A501,'BAZA DANYCH'!$F:$F,STATYSTYKI!$B501)</f>
        <v>0</v>
      </c>
      <c r="I501" s="85">
        <f>SUMIFS('BAZA DANYCH'!$AA:$AA,'BAZA DANYCH'!$T:$T,I$406,'BAZA DANYCH'!$K:$K,$C501,'BAZA DANYCH'!$A:$A,$A501,'BAZA DANYCH'!$F:$F,STATYSTYKI!$B501)</f>
        <v>0</v>
      </c>
      <c r="J501" s="85">
        <f>SUMIFS('BAZA DANYCH'!$AA:$AA,'BAZA DANYCH'!$T:$T,J$406,'BAZA DANYCH'!$K:$K,$C501,'BAZA DANYCH'!$A:$A,$A501,'BAZA DANYCH'!$F:$F,STATYSTYKI!$B501)</f>
        <v>0</v>
      </c>
      <c r="K501" s="85">
        <f>SUMIFS('BAZA DANYCH'!$AA:$AA,'BAZA DANYCH'!$T:$T,K$406,'BAZA DANYCH'!$K:$K,$C501,'BAZA DANYCH'!$A:$A,$A501,'BAZA DANYCH'!$F:$F,STATYSTYKI!$B501)</f>
        <v>0</v>
      </c>
      <c r="L501" s="85">
        <f>SUMIFS('BAZA DANYCH'!$AA:$AA,'BAZA DANYCH'!$T:$T,L$406,'BAZA DANYCH'!$K:$K,$C501,'BAZA DANYCH'!$A:$A,$A501,'BAZA DANYCH'!$F:$F,STATYSTYKI!$B501)</f>
        <v>0</v>
      </c>
      <c r="M501" s="85">
        <f>SUMIFS('BAZA DANYCH'!$AA:$AA,'BAZA DANYCH'!$T:$T,M$406,'BAZA DANYCH'!$K:$K,$C501,'BAZA DANYCH'!$A:$A,$A501,'BAZA DANYCH'!$F:$F,STATYSTYKI!$B501)</f>
        <v>0</v>
      </c>
      <c r="N501" s="85">
        <f>SUMIFS('BAZA DANYCH'!$AA:$AA,'BAZA DANYCH'!$T:$T,N$406,'BAZA DANYCH'!$K:$K,$C501,'BAZA DANYCH'!$A:$A,$A501,'BAZA DANYCH'!$F:$F,STATYSTYKI!$B501)</f>
        <v>0</v>
      </c>
      <c r="O501" s="85">
        <f>SUMIFS('BAZA DANYCH'!$AA:$AA,'BAZA DANYCH'!$T:$T,O$406,'BAZA DANYCH'!$K:$K,$C501,'BAZA DANYCH'!$A:$A,$A501,'BAZA DANYCH'!$F:$F,STATYSTYKI!$B501)</f>
        <v>0</v>
      </c>
      <c r="P501" s="85">
        <f>SUMIFS('BAZA DANYCH'!$AA:$AA,'BAZA DANYCH'!$T:$T,P$406,'BAZA DANYCH'!$K:$K,$C501,'BAZA DANYCH'!$A:$A,$A501,'BAZA DANYCH'!$F:$F,STATYSTYKI!$B501)</f>
        <v>0</v>
      </c>
      <c r="Q501" s="85">
        <f>SUMIFS('BAZA DANYCH'!$AA:$AA,'BAZA DANYCH'!$T:$T,Q$406,'BAZA DANYCH'!$K:$K,$C501,'BAZA DANYCH'!$A:$A,$A501,'BAZA DANYCH'!$F:$F,STATYSTYKI!$B501)</f>
        <v>0</v>
      </c>
      <c r="R501" s="85">
        <f>SUMIFS('BAZA DANYCH'!$AA:$AA,'BAZA DANYCH'!$T:$T,R$406,'BAZA DANYCH'!$K:$K,$C501,'BAZA DANYCH'!$A:$A,$A501,'BAZA DANYCH'!$F:$F,STATYSTYKI!$B501)</f>
        <v>0</v>
      </c>
      <c r="S501" s="85">
        <f>SUMIFS('BAZA DANYCH'!$AA:$AA,'BAZA DANYCH'!$T:$T,S$406,'BAZA DANYCH'!$K:$K,$C501,'BAZA DANYCH'!$A:$A,$A501,'BAZA DANYCH'!$F:$F,STATYSTYKI!$B501)</f>
        <v>0</v>
      </c>
      <c r="T501" s="85">
        <f>SUMIFS('BAZA DANYCH'!$AA:$AA,'BAZA DANYCH'!$T:$T,T$406,'BAZA DANYCH'!$K:$K,$C501,'BAZA DANYCH'!$A:$A,$A501,'BAZA DANYCH'!$F:$F,STATYSTYKI!$B501)</f>
        <v>0</v>
      </c>
      <c r="U501" s="85">
        <f>SUMIFS('BAZA DANYCH'!$AA:$AA,'BAZA DANYCH'!$T:$T,U$406,'BAZA DANYCH'!$K:$K,$C501,'BAZA DANYCH'!$A:$A,$A501,'BAZA DANYCH'!$F:$F,STATYSTYKI!$B501)</f>
        <v>0</v>
      </c>
      <c r="V501" s="85">
        <f>SUMIFS('BAZA DANYCH'!$AA:$AA,'BAZA DANYCH'!$T:$T,V$406,'BAZA DANYCH'!$K:$K,$C501,'BAZA DANYCH'!$A:$A,$A501,'BAZA DANYCH'!$F:$F,STATYSTYKI!$B501)</f>
        <v>0</v>
      </c>
      <c r="W501" s="85">
        <f>SUMIFS('BAZA DANYCH'!$AA:$AA,'BAZA DANYCH'!$T:$T,W$406,'BAZA DANYCH'!$K:$K,$C501,'BAZA DANYCH'!$A:$A,$A501,'BAZA DANYCH'!$F:$F,STATYSTYKI!$B501)</f>
        <v>0</v>
      </c>
      <c r="X501" s="85">
        <f>SUMIFS('BAZA DANYCH'!$AA:$AA,'BAZA DANYCH'!$T:$T,X$406,'BAZA DANYCH'!$K:$K,$C501,'BAZA DANYCH'!$A:$A,$A501,'BAZA DANYCH'!$F:$F,STATYSTYKI!$B501)</f>
        <v>0</v>
      </c>
      <c r="Y501" s="85">
        <f>SUMIFS('BAZA DANYCH'!$AA:$AA,'BAZA DANYCH'!$T:$T,Y$406,'BAZA DANYCH'!$K:$K,$C501,'BAZA DANYCH'!$A:$A,$A501,'BAZA DANYCH'!$F:$F,STATYSTYKI!$B501)</f>
        <v>0</v>
      </c>
      <c r="Z501" s="85">
        <f>SUMIFS('BAZA DANYCH'!$AA:$AA,'BAZA DANYCH'!$T:$T,Z$406,'BAZA DANYCH'!$K:$K,$C501,'BAZA DANYCH'!$A:$A,$A501,'BAZA DANYCH'!$F:$F,STATYSTYKI!$B501)</f>
        <v>0</v>
      </c>
      <c r="AA501" s="85">
        <f>SUMIFS('BAZA DANYCH'!$AA:$AA,'BAZA DANYCH'!$T:$T,AA$406,'BAZA DANYCH'!$K:$K,$C501,'BAZA DANYCH'!$A:$A,$A501,'BAZA DANYCH'!$F:$F,STATYSTYKI!$B501)</f>
        <v>0</v>
      </c>
      <c r="AB501" s="85">
        <f>SUMIFS('BAZA DANYCH'!$AA:$AA,'BAZA DANYCH'!$T:$T,AB$406,'BAZA DANYCH'!$K:$K,$C501,'BAZA DANYCH'!$A:$A,$A501,'BAZA DANYCH'!$F:$F,STATYSTYKI!$B501)</f>
        <v>0</v>
      </c>
      <c r="AC501" s="85">
        <f>SUMIFS('BAZA DANYCH'!$AA:$AA,'BAZA DANYCH'!$T:$T,AC$406,'BAZA DANYCH'!$K:$K,$C501,'BAZA DANYCH'!$A:$A,$A501,'BAZA DANYCH'!$F:$F,STATYSTYKI!$B501)</f>
        <v>0</v>
      </c>
      <c r="AD501" s="85">
        <f>SUMIFS('BAZA DANYCH'!$AA:$AA,'BAZA DANYCH'!$T:$T,AD$406,'BAZA DANYCH'!$K:$K,$C501,'BAZA DANYCH'!$A:$A,$A501,'BAZA DANYCH'!$F:$F,STATYSTYKI!$B501)</f>
        <v>0</v>
      </c>
      <c r="AE501" s="85">
        <f>SUMIFS('BAZA DANYCH'!$AA:$AA,'BAZA DANYCH'!$T:$T,AE$406,'BAZA DANYCH'!$K:$K,$C501,'BAZA DANYCH'!$A:$A,$A501,'BAZA DANYCH'!$F:$F,STATYSTYKI!$B501)</f>
        <v>0</v>
      </c>
      <c r="AF501" s="85">
        <f>SUMIFS('BAZA DANYCH'!$AA:$AA,'BAZA DANYCH'!$T:$T,AF$406,'BAZA DANYCH'!$K:$K,$C501,'BAZA DANYCH'!$A:$A,$A501,'BAZA DANYCH'!$F:$F,STATYSTYKI!$B501)</f>
        <v>0</v>
      </c>
      <c r="AG501" s="85">
        <f>SUMIFS('BAZA DANYCH'!$AA:$AA,'BAZA DANYCH'!$T:$T,AG$406,'BAZA DANYCH'!$K:$K,$C501,'BAZA DANYCH'!$A:$A,$A501,'BAZA DANYCH'!$F:$F,STATYSTYKI!$B501)</f>
        <v>0</v>
      </c>
      <c r="AH501" s="85">
        <f>SUMIFS('BAZA DANYCH'!$AA:$AA,'BAZA DANYCH'!$T:$T,AH$406,'BAZA DANYCH'!$K:$K,$C501,'BAZA DANYCH'!$A:$A,$A501,'BAZA DANYCH'!$F:$F,STATYSTYKI!$B501)</f>
        <v>0</v>
      </c>
      <c r="AI501" s="85">
        <f>SUMIFS('BAZA DANYCH'!$AA:$AA,'BAZA DANYCH'!$T:$T,AI$406,'BAZA DANYCH'!$K:$K,$C501,'BAZA DANYCH'!$A:$A,$A501,'BAZA DANYCH'!$F:$F,STATYSTYKI!$B501)</f>
        <v>0</v>
      </c>
      <c r="AJ501" s="85">
        <f>SUMIFS('BAZA DANYCH'!$AA:$AA,'BAZA DANYCH'!$T:$T,AJ$406,'BAZA DANYCH'!$K:$K,$C501,'BAZA DANYCH'!$A:$A,$A501,'BAZA DANYCH'!$F:$F,STATYSTYKI!$B501)</f>
        <v>0</v>
      </c>
    </row>
    <row r="502" spans="1:36" x14ac:dyDescent="0.2">
      <c r="A502" s="87" t="str">
        <f t="shared" ref="A502:C502" si="130">A295</f>
        <v>Strzelin</v>
      </c>
      <c r="B502" s="87" t="str">
        <f t="shared" si="130"/>
        <v>rk_14_DK39</v>
      </c>
      <c r="C502" s="87" t="str">
        <f t="shared" si="130"/>
        <v>brak danych</v>
      </c>
      <c r="D502" s="129">
        <f t="shared" si="100"/>
        <v>144</v>
      </c>
      <c r="E502" s="85">
        <f>SUMIFS('BAZA DANYCH'!$AA:$AA,'BAZA DANYCH'!$T:$T,E$406,'BAZA DANYCH'!$K:$K,$C502,'BAZA DANYCH'!$A:$A,$A502,'BAZA DANYCH'!$F:$F,STATYSTYKI!$B502)</f>
        <v>0</v>
      </c>
      <c r="F502" s="85">
        <f>SUMIFS('BAZA DANYCH'!$AA:$AA,'BAZA DANYCH'!$T:$T,F$406,'BAZA DANYCH'!$K:$K,$C502,'BAZA DANYCH'!$A:$A,$A502,'BAZA DANYCH'!$F:$F,STATYSTYKI!$B502)</f>
        <v>0</v>
      </c>
      <c r="G502" s="85">
        <f>SUMIFS('BAZA DANYCH'!$AA:$AA,'BAZA DANYCH'!$T:$T,G$406,'BAZA DANYCH'!$K:$K,$C502,'BAZA DANYCH'!$A:$A,$A502,'BAZA DANYCH'!$F:$F,STATYSTYKI!$B502)</f>
        <v>0</v>
      </c>
      <c r="H502" s="85">
        <f>SUMIFS('BAZA DANYCH'!$AA:$AA,'BAZA DANYCH'!$T:$T,H$406,'BAZA DANYCH'!$K:$K,$C502,'BAZA DANYCH'!$A:$A,$A502,'BAZA DANYCH'!$F:$F,STATYSTYKI!$B502)</f>
        <v>28</v>
      </c>
      <c r="I502" s="85">
        <f>SUMIFS('BAZA DANYCH'!$AA:$AA,'BAZA DANYCH'!$T:$T,I$406,'BAZA DANYCH'!$K:$K,$C502,'BAZA DANYCH'!$A:$A,$A502,'BAZA DANYCH'!$F:$F,STATYSTYKI!$B502)</f>
        <v>6</v>
      </c>
      <c r="J502" s="85">
        <f>SUMIFS('BAZA DANYCH'!$AA:$AA,'BAZA DANYCH'!$T:$T,J$406,'BAZA DANYCH'!$K:$K,$C502,'BAZA DANYCH'!$A:$A,$A502,'BAZA DANYCH'!$F:$F,STATYSTYKI!$B502)</f>
        <v>0</v>
      </c>
      <c r="K502" s="85">
        <f>SUMIFS('BAZA DANYCH'!$AA:$AA,'BAZA DANYCH'!$T:$T,K$406,'BAZA DANYCH'!$K:$K,$C502,'BAZA DANYCH'!$A:$A,$A502,'BAZA DANYCH'!$F:$F,STATYSTYKI!$B502)</f>
        <v>0</v>
      </c>
      <c r="L502" s="85">
        <f>SUMIFS('BAZA DANYCH'!$AA:$AA,'BAZA DANYCH'!$T:$T,L$406,'BAZA DANYCH'!$K:$K,$C502,'BAZA DANYCH'!$A:$A,$A502,'BAZA DANYCH'!$F:$F,STATYSTYKI!$B502)</f>
        <v>56</v>
      </c>
      <c r="M502" s="85">
        <f>SUMIFS('BAZA DANYCH'!$AA:$AA,'BAZA DANYCH'!$T:$T,M$406,'BAZA DANYCH'!$K:$K,$C502,'BAZA DANYCH'!$A:$A,$A502,'BAZA DANYCH'!$F:$F,STATYSTYKI!$B502)</f>
        <v>0</v>
      </c>
      <c r="N502" s="85">
        <f>SUMIFS('BAZA DANYCH'!$AA:$AA,'BAZA DANYCH'!$T:$T,N$406,'BAZA DANYCH'!$K:$K,$C502,'BAZA DANYCH'!$A:$A,$A502,'BAZA DANYCH'!$F:$F,STATYSTYKI!$B502)</f>
        <v>0</v>
      </c>
      <c r="O502" s="85">
        <f>SUMIFS('BAZA DANYCH'!$AA:$AA,'BAZA DANYCH'!$T:$T,O$406,'BAZA DANYCH'!$K:$K,$C502,'BAZA DANYCH'!$A:$A,$A502,'BAZA DANYCH'!$F:$F,STATYSTYKI!$B502)</f>
        <v>0</v>
      </c>
      <c r="P502" s="85">
        <f>SUMIFS('BAZA DANYCH'!$AA:$AA,'BAZA DANYCH'!$T:$T,P$406,'BAZA DANYCH'!$K:$K,$C502,'BAZA DANYCH'!$A:$A,$A502,'BAZA DANYCH'!$F:$F,STATYSTYKI!$B502)</f>
        <v>0</v>
      </c>
      <c r="Q502" s="85">
        <f>SUMIFS('BAZA DANYCH'!$AA:$AA,'BAZA DANYCH'!$T:$T,Q$406,'BAZA DANYCH'!$K:$K,$C502,'BAZA DANYCH'!$A:$A,$A502,'BAZA DANYCH'!$F:$F,STATYSTYKI!$B502)</f>
        <v>0</v>
      </c>
      <c r="R502" s="85">
        <f>SUMIFS('BAZA DANYCH'!$AA:$AA,'BAZA DANYCH'!$T:$T,R$406,'BAZA DANYCH'!$K:$K,$C502,'BAZA DANYCH'!$A:$A,$A502,'BAZA DANYCH'!$F:$F,STATYSTYKI!$B502)</f>
        <v>0</v>
      </c>
      <c r="S502" s="85">
        <f>SUMIFS('BAZA DANYCH'!$AA:$AA,'BAZA DANYCH'!$T:$T,S$406,'BAZA DANYCH'!$K:$K,$C502,'BAZA DANYCH'!$A:$A,$A502,'BAZA DANYCH'!$F:$F,STATYSTYKI!$B502)</f>
        <v>0</v>
      </c>
      <c r="T502" s="85">
        <f>SUMIFS('BAZA DANYCH'!$AA:$AA,'BAZA DANYCH'!$T:$T,T$406,'BAZA DANYCH'!$K:$K,$C502,'BAZA DANYCH'!$A:$A,$A502,'BAZA DANYCH'!$F:$F,STATYSTYKI!$B502)</f>
        <v>0</v>
      </c>
      <c r="U502" s="85">
        <f>SUMIFS('BAZA DANYCH'!$AA:$AA,'BAZA DANYCH'!$T:$T,U$406,'BAZA DANYCH'!$K:$K,$C502,'BAZA DANYCH'!$A:$A,$A502,'BAZA DANYCH'!$F:$F,STATYSTYKI!$B502)</f>
        <v>0</v>
      </c>
      <c r="V502" s="85">
        <f>SUMIFS('BAZA DANYCH'!$AA:$AA,'BAZA DANYCH'!$T:$T,V$406,'BAZA DANYCH'!$K:$K,$C502,'BAZA DANYCH'!$A:$A,$A502,'BAZA DANYCH'!$F:$F,STATYSTYKI!$B502)</f>
        <v>0</v>
      </c>
      <c r="W502" s="85">
        <f>SUMIFS('BAZA DANYCH'!$AA:$AA,'BAZA DANYCH'!$T:$T,W$406,'BAZA DANYCH'!$K:$K,$C502,'BAZA DANYCH'!$A:$A,$A502,'BAZA DANYCH'!$F:$F,STATYSTYKI!$B502)</f>
        <v>0</v>
      </c>
      <c r="X502" s="85">
        <f>SUMIFS('BAZA DANYCH'!$AA:$AA,'BAZA DANYCH'!$T:$T,X$406,'BAZA DANYCH'!$K:$K,$C502,'BAZA DANYCH'!$A:$A,$A502,'BAZA DANYCH'!$F:$F,STATYSTYKI!$B502)</f>
        <v>0</v>
      </c>
      <c r="Y502" s="85">
        <f>SUMIFS('BAZA DANYCH'!$AA:$AA,'BAZA DANYCH'!$T:$T,Y$406,'BAZA DANYCH'!$K:$K,$C502,'BAZA DANYCH'!$A:$A,$A502,'BAZA DANYCH'!$F:$F,STATYSTYKI!$B502)</f>
        <v>0</v>
      </c>
      <c r="Z502" s="85">
        <f>SUMIFS('BAZA DANYCH'!$AA:$AA,'BAZA DANYCH'!$T:$T,Z$406,'BAZA DANYCH'!$K:$K,$C502,'BAZA DANYCH'!$A:$A,$A502,'BAZA DANYCH'!$F:$F,STATYSTYKI!$B502)</f>
        <v>0</v>
      </c>
      <c r="AA502" s="85">
        <f>SUMIFS('BAZA DANYCH'!$AA:$AA,'BAZA DANYCH'!$T:$T,AA$406,'BAZA DANYCH'!$K:$K,$C502,'BAZA DANYCH'!$A:$A,$A502,'BAZA DANYCH'!$F:$F,STATYSTYKI!$B502)</f>
        <v>0</v>
      </c>
      <c r="AB502" s="85">
        <f>SUMIFS('BAZA DANYCH'!$AA:$AA,'BAZA DANYCH'!$T:$T,AB$406,'BAZA DANYCH'!$K:$K,$C502,'BAZA DANYCH'!$A:$A,$A502,'BAZA DANYCH'!$F:$F,STATYSTYKI!$B502)</f>
        <v>0</v>
      </c>
      <c r="AC502" s="85">
        <f>SUMIFS('BAZA DANYCH'!$AA:$AA,'BAZA DANYCH'!$T:$T,AC$406,'BAZA DANYCH'!$K:$K,$C502,'BAZA DANYCH'!$A:$A,$A502,'BAZA DANYCH'!$F:$F,STATYSTYKI!$B502)</f>
        <v>28</v>
      </c>
      <c r="AD502" s="85">
        <f>SUMIFS('BAZA DANYCH'!$AA:$AA,'BAZA DANYCH'!$T:$T,AD$406,'BAZA DANYCH'!$K:$K,$C502,'BAZA DANYCH'!$A:$A,$A502,'BAZA DANYCH'!$F:$F,STATYSTYKI!$B502)</f>
        <v>0</v>
      </c>
      <c r="AE502" s="85">
        <f>SUMIFS('BAZA DANYCH'!$AA:$AA,'BAZA DANYCH'!$T:$T,AE$406,'BAZA DANYCH'!$K:$K,$C502,'BAZA DANYCH'!$A:$A,$A502,'BAZA DANYCH'!$F:$F,STATYSTYKI!$B502)</f>
        <v>0</v>
      </c>
      <c r="AF502" s="85">
        <f>SUMIFS('BAZA DANYCH'!$AA:$AA,'BAZA DANYCH'!$T:$T,AF$406,'BAZA DANYCH'!$K:$K,$C502,'BAZA DANYCH'!$A:$A,$A502,'BAZA DANYCH'!$F:$F,STATYSTYKI!$B502)</f>
        <v>6</v>
      </c>
      <c r="AG502" s="85">
        <f>SUMIFS('BAZA DANYCH'!$AA:$AA,'BAZA DANYCH'!$T:$T,AG$406,'BAZA DANYCH'!$K:$K,$C502,'BAZA DANYCH'!$A:$A,$A502,'BAZA DANYCH'!$F:$F,STATYSTYKI!$B502)</f>
        <v>0</v>
      </c>
      <c r="AH502" s="85">
        <f>SUMIFS('BAZA DANYCH'!$AA:$AA,'BAZA DANYCH'!$T:$T,AH$406,'BAZA DANYCH'!$K:$K,$C502,'BAZA DANYCH'!$A:$A,$A502,'BAZA DANYCH'!$F:$F,STATYSTYKI!$B502)</f>
        <v>0</v>
      </c>
      <c r="AI502" s="85">
        <f>SUMIFS('BAZA DANYCH'!$AA:$AA,'BAZA DANYCH'!$T:$T,AI$406,'BAZA DANYCH'!$K:$K,$C502,'BAZA DANYCH'!$A:$A,$A502,'BAZA DANYCH'!$F:$F,STATYSTYKI!$B502)</f>
        <v>10</v>
      </c>
      <c r="AJ502" s="85">
        <f>SUMIFS('BAZA DANYCH'!$AA:$AA,'BAZA DANYCH'!$T:$T,AJ$406,'BAZA DANYCH'!$K:$K,$C502,'BAZA DANYCH'!$A:$A,$A502,'BAZA DANYCH'!$F:$F,STATYSTYKI!$B502)</f>
        <v>10</v>
      </c>
    </row>
    <row r="503" spans="1:36" x14ac:dyDescent="0.2">
      <c r="A503" s="87" t="str">
        <f t="shared" ref="A503:C503" si="131">A296</f>
        <v>Strzelin</v>
      </c>
      <c r="B503" s="87" t="str">
        <f t="shared" si="131"/>
        <v>rk_14_DK39</v>
      </c>
      <c r="C503" s="87" t="str">
        <f t="shared" si="131"/>
        <v>Polbus</v>
      </c>
      <c r="D503" s="129">
        <f t="shared" si="100"/>
        <v>40</v>
      </c>
      <c r="E503" s="85">
        <f>SUMIFS('BAZA DANYCH'!$AA:$AA,'BAZA DANYCH'!$T:$T,E$406,'BAZA DANYCH'!$K:$K,$C503,'BAZA DANYCH'!$A:$A,$A503,'BAZA DANYCH'!$F:$F,STATYSTYKI!$B503)</f>
        <v>0</v>
      </c>
      <c r="F503" s="85">
        <f>SUMIFS('BAZA DANYCH'!$AA:$AA,'BAZA DANYCH'!$T:$T,F$406,'BAZA DANYCH'!$K:$K,$C503,'BAZA DANYCH'!$A:$A,$A503,'BAZA DANYCH'!$F:$F,STATYSTYKI!$B503)</f>
        <v>0</v>
      </c>
      <c r="G503" s="85">
        <f>SUMIFS('BAZA DANYCH'!$AA:$AA,'BAZA DANYCH'!$T:$T,G$406,'BAZA DANYCH'!$K:$K,$C503,'BAZA DANYCH'!$A:$A,$A503,'BAZA DANYCH'!$F:$F,STATYSTYKI!$B503)</f>
        <v>0</v>
      </c>
      <c r="H503" s="85">
        <f>SUMIFS('BAZA DANYCH'!$AA:$AA,'BAZA DANYCH'!$T:$T,H$406,'BAZA DANYCH'!$K:$K,$C503,'BAZA DANYCH'!$A:$A,$A503,'BAZA DANYCH'!$F:$F,STATYSTYKI!$B503)</f>
        <v>0</v>
      </c>
      <c r="I503" s="85">
        <f>SUMIFS('BAZA DANYCH'!$AA:$AA,'BAZA DANYCH'!$T:$T,I$406,'BAZA DANYCH'!$K:$K,$C503,'BAZA DANYCH'!$A:$A,$A503,'BAZA DANYCH'!$F:$F,STATYSTYKI!$B503)</f>
        <v>6</v>
      </c>
      <c r="J503" s="85">
        <f>SUMIFS('BAZA DANYCH'!$AA:$AA,'BAZA DANYCH'!$T:$T,J$406,'BAZA DANYCH'!$K:$K,$C503,'BAZA DANYCH'!$A:$A,$A503,'BAZA DANYCH'!$F:$F,STATYSTYKI!$B503)</f>
        <v>0</v>
      </c>
      <c r="K503" s="85">
        <f>SUMIFS('BAZA DANYCH'!$AA:$AA,'BAZA DANYCH'!$T:$T,K$406,'BAZA DANYCH'!$K:$K,$C503,'BAZA DANYCH'!$A:$A,$A503,'BAZA DANYCH'!$F:$F,STATYSTYKI!$B503)</f>
        <v>0</v>
      </c>
      <c r="L503" s="85">
        <f>SUMIFS('BAZA DANYCH'!$AA:$AA,'BAZA DANYCH'!$T:$T,L$406,'BAZA DANYCH'!$K:$K,$C503,'BAZA DANYCH'!$A:$A,$A503,'BAZA DANYCH'!$F:$F,STATYSTYKI!$B503)</f>
        <v>0</v>
      </c>
      <c r="M503" s="85">
        <f>SUMIFS('BAZA DANYCH'!$AA:$AA,'BAZA DANYCH'!$T:$T,M$406,'BAZA DANYCH'!$K:$K,$C503,'BAZA DANYCH'!$A:$A,$A503,'BAZA DANYCH'!$F:$F,STATYSTYKI!$B503)</f>
        <v>0</v>
      </c>
      <c r="N503" s="85">
        <f>SUMIFS('BAZA DANYCH'!$AA:$AA,'BAZA DANYCH'!$T:$T,N$406,'BAZA DANYCH'!$K:$K,$C503,'BAZA DANYCH'!$A:$A,$A503,'BAZA DANYCH'!$F:$F,STATYSTYKI!$B503)</f>
        <v>0</v>
      </c>
      <c r="O503" s="85">
        <f>SUMIFS('BAZA DANYCH'!$AA:$AA,'BAZA DANYCH'!$T:$T,O$406,'BAZA DANYCH'!$K:$K,$C503,'BAZA DANYCH'!$A:$A,$A503,'BAZA DANYCH'!$F:$F,STATYSTYKI!$B503)</f>
        <v>0</v>
      </c>
      <c r="P503" s="85">
        <f>SUMIFS('BAZA DANYCH'!$AA:$AA,'BAZA DANYCH'!$T:$T,P$406,'BAZA DANYCH'!$K:$K,$C503,'BAZA DANYCH'!$A:$A,$A503,'BAZA DANYCH'!$F:$F,STATYSTYKI!$B503)</f>
        <v>0</v>
      </c>
      <c r="Q503" s="85">
        <f>SUMIFS('BAZA DANYCH'!$AA:$AA,'BAZA DANYCH'!$T:$T,Q$406,'BAZA DANYCH'!$K:$K,$C503,'BAZA DANYCH'!$A:$A,$A503,'BAZA DANYCH'!$F:$F,STATYSTYKI!$B503)</f>
        <v>0</v>
      </c>
      <c r="R503" s="85">
        <f>SUMIFS('BAZA DANYCH'!$AA:$AA,'BAZA DANYCH'!$T:$T,R$406,'BAZA DANYCH'!$K:$K,$C503,'BAZA DANYCH'!$A:$A,$A503,'BAZA DANYCH'!$F:$F,STATYSTYKI!$B503)</f>
        <v>0</v>
      </c>
      <c r="S503" s="85">
        <f>SUMIFS('BAZA DANYCH'!$AA:$AA,'BAZA DANYCH'!$T:$T,S$406,'BAZA DANYCH'!$K:$K,$C503,'BAZA DANYCH'!$A:$A,$A503,'BAZA DANYCH'!$F:$F,STATYSTYKI!$B503)</f>
        <v>0</v>
      </c>
      <c r="T503" s="85">
        <f>SUMIFS('BAZA DANYCH'!$AA:$AA,'BAZA DANYCH'!$T:$T,T$406,'BAZA DANYCH'!$K:$K,$C503,'BAZA DANYCH'!$A:$A,$A503,'BAZA DANYCH'!$F:$F,STATYSTYKI!$B503)</f>
        <v>0</v>
      </c>
      <c r="U503" s="85">
        <f>SUMIFS('BAZA DANYCH'!$AA:$AA,'BAZA DANYCH'!$T:$T,U$406,'BAZA DANYCH'!$K:$K,$C503,'BAZA DANYCH'!$A:$A,$A503,'BAZA DANYCH'!$F:$F,STATYSTYKI!$B503)</f>
        <v>0</v>
      </c>
      <c r="V503" s="85">
        <f>SUMIFS('BAZA DANYCH'!$AA:$AA,'BAZA DANYCH'!$T:$T,V$406,'BAZA DANYCH'!$K:$K,$C503,'BAZA DANYCH'!$A:$A,$A503,'BAZA DANYCH'!$F:$F,STATYSTYKI!$B503)</f>
        <v>0</v>
      </c>
      <c r="W503" s="85">
        <f>SUMIFS('BAZA DANYCH'!$AA:$AA,'BAZA DANYCH'!$T:$T,W$406,'BAZA DANYCH'!$K:$K,$C503,'BAZA DANYCH'!$A:$A,$A503,'BAZA DANYCH'!$F:$F,STATYSTYKI!$B503)</f>
        <v>0</v>
      </c>
      <c r="X503" s="85">
        <f>SUMIFS('BAZA DANYCH'!$AA:$AA,'BAZA DANYCH'!$T:$T,X$406,'BAZA DANYCH'!$K:$K,$C503,'BAZA DANYCH'!$A:$A,$A503,'BAZA DANYCH'!$F:$F,STATYSTYKI!$B503)</f>
        <v>0</v>
      </c>
      <c r="Y503" s="85">
        <f>SUMIFS('BAZA DANYCH'!$AA:$AA,'BAZA DANYCH'!$T:$T,Y$406,'BAZA DANYCH'!$K:$K,$C503,'BAZA DANYCH'!$A:$A,$A503,'BAZA DANYCH'!$F:$F,STATYSTYKI!$B503)</f>
        <v>28</v>
      </c>
      <c r="Z503" s="85">
        <f>SUMIFS('BAZA DANYCH'!$AA:$AA,'BAZA DANYCH'!$T:$T,Z$406,'BAZA DANYCH'!$K:$K,$C503,'BAZA DANYCH'!$A:$A,$A503,'BAZA DANYCH'!$F:$F,STATYSTYKI!$B503)</f>
        <v>0</v>
      </c>
      <c r="AA503" s="85">
        <f>SUMIFS('BAZA DANYCH'!$AA:$AA,'BAZA DANYCH'!$T:$T,AA$406,'BAZA DANYCH'!$K:$K,$C503,'BAZA DANYCH'!$A:$A,$A503,'BAZA DANYCH'!$F:$F,STATYSTYKI!$B503)</f>
        <v>0</v>
      </c>
      <c r="AB503" s="85">
        <f>SUMIFS('BAZA DANYCH'!$AA:$AA,'BAZA DANYCH'!$T:$T,AB$406,'BAZA DANYCH'!$K:$K,$C503,'BAZA DANYCH'!$A:$A,$A503,'BAZA DANYCH'!$F:$F,STATYSTYKI!$B503)</f>
        <v>0</v>
      </c>
      <c r="AC503" s="85">
        <f>SUMIFS('BAZA DANYCH'!$AA:$AA,'BAZA DANYCH'!$T:$T,AC$406,'BAZA DANYCH'!$K:$K,$C503,'BAZA DANYCH'!$A:$A,$A503,'BAZA DANYCH'!$F:$F,STATYSTYKI!$B503)</f>
        <v>0</v>
      </c>
      <c r="AD503" s="85">
        <f>SUMIFS('BAZA DANYCH'!$AA:$AA,'BAZA DANYCH'!$T:$T,AD$406,'BAZA DANYCH'!$K:$K,$C503,'BAZA DANYCH'!$A:$A,$A503,'BAZA DANYCH'!$F:$F,STATYSTYKI!$B503)</f>
        <v>0</v>
      </c>
      <c r="AE503" s="85">
        <f>SUMIFS('BAZA DANYCH'!$AA:$AA,'BAZA DANYCH'!$T:$T,AE$406,'BAZA DANYCH'!$K:$K,$C503,'BAZA DANYCH'!$A:$A,$A503,'BAZA DANYCH'!$F:$F,STATYSTYKI!$B503)</f>
        <v>0</v>
      </c>
      <c r="AF503" s="85">
        <f>SUMIFS('BAZA DANYCH'!$AA:$AA,'BAZA DANYCH'!$T:$T,AF$406,'BAZA DANYCH'!$K:$K,$C503,'BAZA DANYCH'!$A:$A,$A503,'BAZA DANYCH'!$F:$F,STATYSTYKI!$B503)</f>
        <v>0</v>
      </c>
      <c r="AG503" s="85">
        <f>SUMIFS('BAZA DANYCH'!$AA:$AA,'BAZA DANYCH'!$T:$T,AG$406,'BAZA DANYCH'!$K:$K,$C503,'BAZA DANYCH'!$A:$A,$A503,'BAZA DANYCH'!$F:$F,STATYSTYKI!$B503)</f>
        <v>6</v>
      </c>
      <c r="AH503" s="85">
        <f>SUMIFS('BAZA DANYCH'!$AA:$AA,'BAZA DANYCH'!$T:$T,AH$406,'BAZA DANYCH'!$K:$K,$C503,'BAZA DANYCH'!$A:$A,$A503,'BAZA DANYCH'!$F:$F,STATYSTYKI!$B503)</f>
        <v>0</v>
      </c>
      <c r="AI503" s="85">
        <f>SUMIFS('BAZA DANYCH'!$AA:$AA,'BAZA DANYCH'!$T:$T,AI$406,'BAZA DANYCH'!$K:$K,$C503,'BAZA DANYCH'!$A:$A,$A503,'BAZA DANYCH'!$F:$F,STATYSTYKI!$B503)</f>
        <v>0</v>
      </c>
      <c r="AJ503" s="85">
        <f>SUMIFS('BAZA DANYCH'!$AA:$AA,'BAZA DANYCH'!$T:$T,AJ$406,'BAZA DANYCH'!$K:$K,$C503,'BAZA DANYCH'!$A:$A,$A503,'BAZA DANYCH'!$F:$F,STATYSTYKI!$B503)</f>
        <v>0</v>
      </c>
    </row>
    <row r="504" spans="1:36" x14ac:dyDescent="0.2">
      <c r="A504" s="87" t="str">
        <f t="shared" ref="A504:C504" si="132">A297</f>
        <v>Strzelin</v>
      </c>
      <c r="B504" s="87" t="str">
        <f t="shared" si="132"/>
        <v>rk_14_DK39</v>
      </c>
      <c r="C504" s="87" t="str">
        <f t="shared" si="132"/>
        <v>LAND</v>
      </c>
      <c r="D504" s="129">
        <f t="shared" ref="D504:D535" si="133">SUM(E504:T504,U504:AJ504,)</f>
        <v>8</v>
      </c>
      <c r="E504" s="85">
        <f>SUMIFS('BAZA DANYCH'!$AA:$AA,'BAZA DANYCH'!$T:$T,E$406,'BAZA DANYCH'!$K:$K,$C504,'BAZA DANYCH'!$A:$A,$A504,'BAZA DANYCH'!$F:$F,STATYSTYKI!$B504)</f>
        <v>0</v>
      </c>
      <c r="F504" s="85">
        <f>SUMIFS('BAZA DANYCH'!$AA:$AA,'BAZA DANYCH'!$T:$T,F$406,'BAZA DANYCH'!$K:$K,$C504,'BAZA DANYCH'!$A:$A,$A504,'BAZA DANYCH'!$F:$F,STATYSTYKI!$B504)</f>
        <v>0</v>
      </c>
      <c r="G504" s="85">
        <f>SUMIFS('BAZA DANYCH'!$AA:$AA,'BAZA DANYCH'!$T:$T,G$406,'BAZA DANYCH'!$K:$K,$C504,'BAZA DANYCH'!$A:$A,$A504,'BAZA DANYCH'!$F:$F,STATYSTYKI!$B504)</f>
        <v>0</v>
      </c>
      <c r="H504" s="85">
        <f>SUMIFS('BAZA DANYCH'!$AA:$AA,'BAZA DANYCH'!$T:$T,H$406,'BAZA DANYCH'!$K:$K,$C504,'BAZA DANYCH'!$A:$A,$A504,'BAZA DANYCH'!$F:$F,STATYSTYKI!$B504)</f>
        <v>0</v>
      </c>
      <c r="I504" s="85">
        <f>SUMIFS('BAZA DANYCH'!$AA:$AA,'BAZA DANYCH'!$T:$T,I$406,'BAZA DANYCH'!$K:$K,$C504,'BAZA DANYCH'!$A:$A,$A504,'BAZA DANYCH'!$F:$F,STATYSTYKI!$B504)</f>
        <v>0</v>
      </c>
      <c r="J504" s="85">
        <f>SUMIFS('BAZA DANYCH'!$AA:$AA,'BAZA DANYCH'!$T:$T,J$406,'BAZA DANYCH'!$K:$K,$C504,'BAZA DANYCH'!$A:$A,$A504,'BAZA DANYCH'!$F:$F,STATYSTYKI!$B504)</f>
        <v>8</v>
      </c>
      <c r="K504" s="85">
        <f>SUMIFS('BAZA DANYCH'!$AA:$AA,'BAZA DANYCH'!$T:$T,K$406,'BAZA DANYCH'!$K:$K,$C504,'BAZA DANYCH'!$A:$A,$A504,'BAZA DANYCH'!$F:$F,STATYSTYKI!$B504)</f>
        <v>0</v>
      </c>
      <c r="L504" s="85">
        <f>SUMIFS('BAZA DANYCH'!$AA:$AA,'BAZA DANYCH'!$T:$T,L$406,'BAZA DANYCH'!$K:$K,$C504,'BAZA DANYCH'!$A:$A,$A504,'BAZA DANYCH'!$F:$F,STATYSTYKI!$B504)</f>
        <v>0</v>
      </c>
      <c r="M504" s="85">
        <f>SUMIFS('BAZA DANYCH'!$AA:$AA,'BAZA DANYCH'!$T:$T,M$406,'BAZA DANYCH'!$K:$K,$C504,'BAZA DANYCH'!$A:$A,$A504,'BAZA DANYCH'!$F:$F,STATYSTYKI!$B504)</f>
        <v>0</v>
      </c>
      <c r="N504" s="85">
        <f>SUMIFS('BAZA DANYCH'!$AA:$AA,'BAZA DANYCH'!$T:$T,N$406,'BAZA DANYCH'!$K:$K,$C504,'BAZA DANYCH'!$A:$A,$A504,'BAZA DANYCH'!$F:$F,STATYSTYKI!$B504)</f>
        <v>0</v>
      </c>
      <c r="O504" s="85">
        <f>SUMIFS('BAZA DANYCH'!$AA:$AA,'BAZA DANYCH'!$T:$T,O$406,'BAZA DANYCH'!$K:$K,$C504,'BAZA DANYCH'!$A:$A,$A504,'BAZA DANYCH'!$F:$F,STATYSTYKI!$B504)</f>
        <v>0</v>
      </c>
      <c r="P504" s="85">
        <f>SUMIFS('BAZA DANYCH'!$AA:$AA,'BAZA DANYCH'!$T:$T,P$406,'BAZA DANYCH'!$K:$K,$C504,'BAZA DANYCH'!$A:$A,$A504,'BAZA DANYCH'!$F:$F,STATYSTYKI!$B504)</f>
        <v>0</v>
      </c>
      <c r="Q504" s="85">
        <f>SUMIFS('BAZA DANYCH'!$AA:$AA,'BAZA DANYCH'!$T:$T,Q$406,'BAZA DANYCH'!$K:$K,$C504,'BAZA DANYCH'!$A:$A,$A504,'BAZA DANYCH'!$F:$F,STATYSTYKI!$B504)</f>
        <v>0</v>
      </c>
      <c r="R504" s="85">
        <f>SUMIFS('BAZA DANYCH'!$AA:$AA,'BAZA DANYCH'!$T:$T,R$406,'BAZA DANYCH'!$K:$K,$C504,'BAZA DANYCH'!$A:$A,$A504,'BAZA DANYCH'!$F:$F,STATYSTYKI!$B504)</f>
        <v>0</v>
      </c>
      <c r="S504" s="85">
        <f>SUMIFS('BAZA DANYCH'!$AA:$AA,'BAZA DANYCH'!$T:$T,S$406,'BAZA DANYCH'!$K:$K,$C504,'BAZA DANYCH'!$A:$A,$A504,'BAZA DANYCH'!$F:$F,STATYSTYKI!$B504)</f>
        <v>0</v>
      </c>
      <c r="T504" s="85">
        <f>SUMIFS('BAZA DANYCH'!$AA:$AA,'BAZA DANYCH'!$T:$T,T$406,'BAZA DANYCH'!$K:$K,$C504,'BAZA DANYCH'!$A:$A,$A504,'BAZA DANYCH'!$F:$F,STATYSTYKI!$B504)</f>
        <v>0</v>
      </c>
      <c r="U504" s="85">
        <f>SUMIFS('BAZA DANYCH'!$AA:$AA,'BAZA DANYCH'!$T:$T,U$406,'BAZA DANYCH'!$K:$K,$C504,'BAZA DANYCH'!$A:$A,$A504,'BAZA DANYCH'!$F:$F,STATYSTYKI!$B504)</f>
        <v>0</v>
      </c>
      <c r="V504" s="85">
        <f>SUMIFS('BAZA DANYCH'!$AA:$AA,'BAZA DANYCH'!$T:$T,V$406,'BAZA DANYCH'!$K:$K,$C504,'BAZA DANYCH'!$A:$A,$A504,'BAZA DANYCH'!$F:$F,STATYSTYKI!$B504)</f>
        <v>0</v>
      </c>
      <c r="W504" s="85">
        <f>SUMIFS('BAZA DANYCH'!$AA:$AA,'BAZA DANYCH'!$T:$T,W$406,'BAZA DANYCH'!$K:$K,$C504,'BAZA DANYCH'!$A:$A,$A504,'BAZA DANYCH'!$F:$F,STATYSTYKI!$B504)</f>
        <v>0</v>
      </c>
      <c r="X504" s="85">
        <f>SUMIFS('BAZA DANYCH'!$AA:$AA,'BAZA DANYCH'!$T:$T,X$406,'BAZA DANYCH'!$K:$K,$C504,'BAZA DANYCH'!$A:$A,$A504,'BAZA DANYCH'!$F:$F,STATYSTYKI!$B504)</f>
        <v>0</v>
      </c>
      <c r="Y504" s="85">
        <f>SUMIFS('BAZA DANYCH'!$AA:$AA,'BAZA DANYCH'!$T:$T,Y$406,'BAZA DANYCH'!$K:$K,$C504,'BAZA DANYCH'!$A:$A,$A504,'BAZA DANYCH'!$F:$F,STATYSTYKI!$B504)</f>
        <v>0</v>
      </c>
      <c r="Z504" s="85">
        <f>SUMIFS('BAZA DANYCH'!$AA:$AA,'BAZA DANYCH'!$T:$T,Z$406,'BAZA DANYCH'!$K:$K,$C504,'BAZA DANYCH'!$A:$A,$A504,'BAZA DANYCH'!$F:$F,STATYSTYKI!$B504)</f>
        <v>0</v>
      </c>
      <c r="AA504" s="85">
        <f>SUMIFS('BAZA DANYCH'!$AA:$AA,'BAZA DANYCH'!$T:$T,AA$406,'BAZA DANYCH'!$K:$K,$C504,'BAZA DANYCH'!$A:$A,$A504,'BAZA DANYCH'!$F:$F,STATYSTYKI!$B504)</f>
        <v>0</v>
      </c>
      <c r="AB504" s="85">
        <f>SUMIFS('BAZA DANYCH'!$AA:$AA,'BAZA DANYCH'!$T:$T,AB$406,'BAZA DANYCH'!$K:$K,$C504,'BAZA DANYCH'!$A:$A,$A504,'BAZA DANYCH'!$F:$F,STATYSTYKI!$B504)</f>
        <v>0</v>
      </c>
      <c r="AC504" s="85">
        <f>SUMIFS('BAZA DANYCH'!$AA:$AA,'BAZA DANYCH'!$T:$T,AC$406,'BAZA DANYCH'!$K:$K,$C504,'BAZA DANYCH'!$A:$A,$A504,'BAZA DANYCH'!$F:$F,STATYSTYKI!$B504)</f>
        <v>0</v>
      </c>
      <c r="AD504" s="85">
        <f>SUMIFS('BAZA DANYCH'!$AA:$AA,'BAZA DANYCH'!$T:$T,AD$406,'BAZA DANYCH'!$K:$K,$C504,'BAZA DANYCH'!$A:$A,$A504,'BAZA DANYCH'!$F:$F,STATYSTYKI!$B504)</f>
        <v>0</v>
      </c>
      <c r="AE504" s="85">
        <f>SUMIFS('BAZA DANYCH'!$AA:$AA,'BAZA DANYCH'!$T:$T,AE$406,'BAZA DANYCH'!$K:$K,$C504,'BAZA DANYCH'!$A:$A,$A504,'BAZA DANYCH'!$F:$F,STATYSTYKI!$B504)</f>
        <v>0</v>
      </c>
      <c r="AF504" s="85">
        <f>SUMIFS('BAZA DANYCH'!$AA:$AA,'BAZA DANYCH'!$T:$T,AF$406,'BAZA DANYCH'!$K:$K,$C504,'BAZA DANYCH'!$A:$A,$A504,'BAZA DANYCH'!$F:$F,STATYSTYKI!$B504)</f>
        <v>0</v>
      </c>
      <c r="AG504" s="85">
        <f>SUMIFS('BAZA DANYCH'!$AA:$AA,'BAZA DANYCH'!$T:$T,AG$406,'BAZA DANYCH'!$K:$K,$C504,'BAZA DANYCH'!$A:$A,$A504,'BAZA DANYCH'!$F:$F,STATYSTYKI!$B504)</f>
        <v>0</v>
      </c>
      <c r="AH504" s="85">
        <f>SUMIFS('BAZA DANYCH'!$AA:$AA,'BAZA DANYCH'!$T:$T,AH$406,'BAZA DANYCH'!$K:$K,$C504,'BAZA DANYCH'!$A:$A,$A504,'BAZA DANYCH'!$F:$F,STATYSTYKI!$B504)</f>
        <v>0</v>
      </c>
      <c r="AI504" s="85">
        <f>SUMIFS('BAZA DANYCH'!$AA:$AA,'BAZA DANYCH'!$T:$T,AI$406,'BAZA DANYCH'!$K:$K,$C504,'BAZA DANYCH'!$A:$A,$A504,'BAZA DANYCH'!$F:$F,STATYSTYKI!$B504)</f>
        <v>0</v>
      </c>
      <c r="AJ504" s="85">
        <f>SUMIFS('BAZA DANYCH'!$AA:$AA,'BAZA DANYCH'!$T:$T,AJ$406,'BAZA DANYCH'!$K:$K,$C504,'BAZA DANYCH'!$A:$A,$A504,'BAZA DANYCH'!$F:$F,STATYSTYKI!$B504)</f>
        <v>0</v>
      </c>
    </row>
    <row r="505" spans="1:36" x14ac:dyDescent="0.2">
      <c r="A505" s="87" t="str">
        <f t="shared" ref="A505:C505" si="134">A298</f>
        <v>Strzelin</v>
      </c>
      <c r="B505" s="87" t="str">
        <f t="shared" si="134"/>
        <v>rk_14_DK39</v>
      </c>
      <c r="C505" s="87" t="str">
        <f t="shared" si="134"/>
        <v xml:space="preserve"> Szkolny</v>
      </c>
      <c r="D505" s="129">
        <f t="shared" si="133"/>
        <v>6</v>
      </c>
      <c r="E505" s="85">
        <f>SUMIFS('BAZA DANYCH'!$AA:$AA,'BAZA DANYCH'!$T:$T,E$406,'BAZA DANYCH'!$K:$K,$C505,'BAZA DANYCH'!$A:$A,$A505,'BAZA DANYCH'!$F:$F,STATYSTYKI!$B505)</f>
        <v>0</v>
      </c>
      <c r="F505" s="85">
        <f>SUMIFS('BAZA DANYCH'!$AA:$AA,'BAZA DANYCH'!$T:$T,F$406,'BAZA DANYCH'!$K:$K,$C505,'BAZA DANYCH'!$A:$A,$A505,'BAZA DANYCH'!$F:$F,STATYSTYKI!$B505)</f>
        <v>0</v>
      </c>
      <c r="G505" s="85">
        <f>SUMIFS('BAZA DANYCH'!$AA:$AA,'BAZA DANYCH'!$T:$T,G$406,'BAZA DANYCH'!$K:$K,$C505,'BAZA DANYCH'!$A:$A,$A505,'BAZA DANYCH'!$F:$F,STATYSTYKI!$B505)</f>
        <v>0</v>
      </c>
      <c r="H505" s="85">
        <f>SUMIFS('BAZA DANYCH'!$AA:$AA,'BAZA DANYCH'!$T:$T,H$406,'BAZA DANYCH'!$K:$K,$C505,'BAZA DANYCH'!$A:$A,$A505,'BAZA DANYCH'!$F:$F,STATYSTYKI!$B505)</f>
        <v>0</v>
      </c>
      <c r="I505" s="85">
        <f>SUMIFS('BAZA DANYCH'!$AA:$AA,'BAZA DANYCH'!$T:$T,I$406,'BAZA DANYCH'!$K:$K,$C505,'BAZA DANYCH'!$A:$A,$A505,'BAZA DANYCH'!$F:$F,STATYSTYKI!$B505)</f>
        <v>0</v>
      </c>
      <c r="J505" s="85">
        <f>SUMIFS('BAZA DANYCH'!$AA:$AA,'BAZA DANYCH'!$T:$T,J$406,'BAZA DANYCH'!$K:$K,$C505,'BAZA DANYCH'!$A:$A,$A505,'BAZA DANYCH'!$F:$F,STATYSTYKI!$B505)</f>
        <v>0</v>
      </c>
      <c r="K505" s="85">
        <f>SUMIFS('BAZA DANYCH'!$AA:$AA,'BAZA DANYCH'!$T:$T,K$406,'BAZA DANYCH'!$K:$K,$C505,'BAZA DANYCH'!$A:$A,$A505,'BAZA DANYCH'!$F:$F,STATYSTYKI!$B505)</f>
        <v>0</v>
      </c>
      <c r="L505" s="85">
        <f>SUMIFS('BAZA DANYCH'!$AA:$AA,'BAZA DANYCH'!$T:$T,L$406,'BAZA DANYCH'!$K:$K,$C505,'BAZA DANYCH'!$A:$A,$A505,'BAZA DANYCH'!$F:$F,STATYSTYKI!$B505)</f>
        <v>0</v>
      </c>
      <c r="M505" s="85">
        <f>SUMIFS('BAZA DANYCH'!$AA:$AA,'BAZA DANYCH'!$T:$T,M$406,'BAZA DANYCH'!$K:$K,$C505,'BAZA DANYCH'!$A:$A,$A505,'BAZA DANYCH'!$F:$F,STATYSTYKI!$B505)</f>
        <v>0</v>
      </c>
      <c r="N505" s="85">
        <f>SUMIFS('BAZA DANYCH'!$AA:$AA,'BAZA DANYCH'!$T:$T,N$406,'BAZA DANYCH'!$K:$K,$C505,'BAZA DANYCH'!$A:$A,$A505,'BAZA DANYCH'!$F:$F,STATYSTYKI!$B505)</f>
        <v>0</v>
      </c>
      <c r="O505" s="85">
        <f>SUMIFS('BAZA DANYCH'!$AA:$AA,'BAZA DANYCH'!$T:$T,O$406,'BAZA DANYCH'!$K:$K,$C505,'BAZA DANYCH'!$A:$A,$A505,'BAZA DANYCH'!$F:$F,STATYSTYKI!$B505)</f>
        <v>0</v>
      </c>
      <c r="P505" s="85">
        <f>SUMIFS('BAZA DANYCH'!$AA:$AA,'BAZA DANYCH'!$T:$T,P$406,'BAZA DANYCH'!$K:$K,$C505,'BAZA DANYCH'!$A:$A,$A505,'BAZA DANYCH'!$F:$F,STATYSTYKI!$B505)</f>
        <v>0</v>
      </c>
      <c r="Q505" s="85">
        <f>SUMIFS('BAZA DANYCH'!$AA:$AA,'BAZA DANYCH'!$T:$T,Q$406,'BAZA DANYCH'!$K:$K,$C505,'BAZA DANYCH'!$A:$A,$A505,'BAZA DANYCH'!$F:$F,STATYSTYKI!$B505)</f>
        <v>0</v>
      </c>
      <c r="R505" s="85">
        <f>SUMIFS('BAZA DANYCH'!$AA:$AA,'BAZA DANYCH'!$T:$T,R$406,'BAZA DANYCH'!$K:$K,$C505,'BAZA DANYCH'!$A:$A,$A505,'BAZA DANYCH'!$F:$F,STATYSTYKI!$B505)</f>
        <v>0</v>
      </c>
      <c r="S505" s="85">
        <f>SUMIFS('BAZA DANYCH'!$AA:$AA,'BAZA DANYCH'!$T:$T,S$406,'BAZA DANYCH'!$K:$K,$C505,'BAZA DANYCH'!$A:$A,$A505,'BAZA DANYCH'!$F:$F,STATYSTYKI!$B505)</f>
        <v>0</v>
      </c>
      <c r="T505" s="85">
        <f>SUMIFS('BAZA DANYCH'!$AA:$AA,'BAZA DANYCH'!$T:$T,T$406,'BAZA DANYCH'!$K:$K,$C505,'BAZA DANYCH'!$A:$A,$A505,'BAZA DANYCH'!$F:$F,STATYSTYKI!$B505)</f>
        <v>0</v>
      </c>
      <c r="U505" s="85">
        <f>SUMIFS('BAZA DANYCH'!$AA:$AA,'BAZA DANYCH'!$T:$T,U$406,'BAZA DANYCH'!$K:$K,$C505,'BAZA DANYCH'!$A:$A,$A505,'BAZA DANYCH'!$F:$F,STATYSTYKI!$B505)</f>
        <v>0</v>
      </c>
      <c r="V505" s="85">
        <f>SUMIFS('BAZA DANYCH'!$AA:$AA,'BAZA DANYCH'!$T:$T,V$406,'BAZA DANYCH'!$K:$K,$C505,'BAZA DANYCH'!$A:$A,$A505,'BAZA DANYCH'!$F:$F,STATYSTYKI!$B505)</f>
        <v>0</v>
      </c>
      <c r="W505" s="85">
        <f>SUMIFS('BAZA DANYCH'!$AA:$AA,'BAZA DANYCH'!$T:$T,W$406,'BAZA DANYCH'!$K:$K,$C505,'BAZA DANYCH'!$A:$A,$A505,'BAZA DANYCH'!$F:$F,STATYSTYKI!$B505)</f>
        <v>0</v>
      </c>
      <c r="X505" s="85">
        <f>SUMIFS('BAZA DANYCH'!$AA:$AA,'BAZA DANYCH'!$T:$T,X$406,'BAZA DANYCH'!$K:$K,$C505,'BAZA DANYCH'!$A:$A,$A505,'BAZA DANYCH'!$F:$F,STATYSTYKI!$B505)</f>
        <v>0</v>
      </c>
      <c r="Y505" s="85">
        <f>SUMIFS('BAZA DANYCH'!$AA:$AA,'BAZA DANYCH'!$T:$T,Y$406,'BAZA DANYCH'!$K:$K,$C505,'BAZA DANYCH'!$A:$A,$A505,'BAZA DANYCH'!$F:$F,STATYSTYKI!$B505)</f>
        <v>6</v>
      </c>
      <c r="Z505" s="85">
        <f>SUMIFS('BAZA DANYCH'!$AA:$AA,'BAZA DANYCH'!$T:$T,Z$406,'BAZA DANYCH'!$K:$K,$C505,'BAZA DANYCH'!$A:$A,$A505,'BAZA DANYCH'!$F:$F,STATYSTYKI!$B505)</f>
        <v>0</v>
      </c>
      <c r="AA505" s="85">
        <f>SUMIFS('BAZA DANYCH'!$AA:$AA,'BAZA DANYCH'!$T:$T,AA$406,'BAZA DANYCH'!$K:$K,$C505,'BAZA DANYCH'!$A:$A,$A505,'BAZA DANYCH'!$F:$F,STATYSTYKI!$B505)</f>
        <v>0</v>
      </c>
      <c r="AB505" s="85">
        <f>SUMIFS('BAZA DANYCH'!$AA:$AA,'BAZA DANYCH'!$T:$T,AB$406,'BAZA DANYCH'!$K:$K,$C505,'BAZA DANYCH'!$A:$A,$A505,'BAZA DANYCH'!$F:$F,STATYSTYKI!$B505)</f>
        <v>0</v>
      </c>
      <c r="AC505" s="85">
        <f>SUMIFS('BAZA DANYCH'!$AA:$AA,'BAZA DANYCH'!$T:$T,AC$406,'BAZA DANYCH'!$K:$K,$C505,'BAZA DANYCH'!$A:$A,$A505,'BAZA DANYCH'!$F:$F,STATYSTYKI!$B505)</f>
        <v>0</v>
      </c>
      <c r="AD505" s="85">
        <f>SUMIFS('BAZA DANYCH'!$AA:$AA,'BAZA DANYCH'!$T:$T,AD$406,'BAZA DANYCH'!$K:$K,$C505,'BAZA DANYCH'!$A:$A,$A505,'BAZA DANYCH'!$F:$F,STATYSTYKI!$B505)</f>
        <v>0</v>
      </c>
      <c r="AE505" s="85">
        <f>SUMIFS('BAZA DANYCH'!$AA:$AA,'BAZA DANYCH'!$T:$T,AE$406,'BAZA DANYCH'!$K:$K,$C505,'BAZA DANYCH'!$A:$A,$A505,'BAZA DANYCH'!$F:$F,STATYSTYKI!$B505)</f>
        <v>0</v>
      </c>
      <c r="AF505" s="85">
        <f>SUMIFS('BAZA DANYCH'!$AA:$AA,'BAZA DANYCH'!$T:$T,AF$406,'BAZA DANYCH'!$K:$K,$C505,'BAZA DANYCH'!$A:$A,$A505,'BAZA DANYCH'!$F:$F,STATYSTYKI!$B505)</f>
        <v>0</v>
      </c>
      <c r="AG505" s="85">
        <f>SUMIFS('BAZA DANYCH'!$AA:$AA,'BAZA DANYCH'!$T:$T,AG$406,'BAZA DANYCH'!$K:$K,$C505,'BAZA DANYCH'!$A:$A,$A505,'BAZA DANYCH'!$F:$F,STATYSTYKI!$B505)</f>
        <v>0</v>
      </c>
      <c r="AH505" s="85">
        <f>SUMIFS('BAZA DANYCH'!$AA:$AA,'BAZA DANYCH'!$T:$T,AH$406,'BAZA DANYCH'!$K:$K,$C505,'BAZA DANYCH'!$A:$A,$A505,'BAZA DANYCH'!$F:$F,STATYSTYKI!$B505)</f>
        <v>0</v>
      </c>
      <c r="AI505" s="85">
        <f>SUMIFS('BAZA DANYCH'!$AA:$AA,'BAZA DANYCH'!$T:$T,AI$406,'BAZA DANYCH'!$K:$K,$C505,'BAZA DANYCH'!$A:$A,$A505,'BAZA DANYCH'!$F:$F,STATYSTYKI!$B505)</f>
        <v>0</v>
      </c>
      <c r="AJ505" s="85">
        <f>SUMIFS('BAZA DANYCH'!$AA:$AA,'BAZA DANYCH'!$T:$T,AJ$406,'BAZA DANYCH'!$K:$K,$C505,'BAZA DANYCH'!$A:$A,$A505,'BAZA DANYCH'!$F:$F,STATYSTYKI!$B505)</f>
        <v>0</v>
      </c>
    </row>
    <row r="506" spans="1:36" x14ac:dyDescent="0.2">
      <c r="A506" s="87" t="str">
        <f t="shared" ref="A506:C506" si="135">A299</f>
        <v>Strzelin</v>
      </c>
      <c r="B506" s="87" t="str">
        <f t="shared" si="135"/>
        <v>rk_14_DK39</v>
      </c>
      <c r="C506" s="87" t="str">
        <f t="shared" si="135"/>
        <v>Marecki</v>
      </c>
      <c r="D506" s="129">
        <f t="shared" si="133"/>
        <v>2</v>
      </c>
      <c r="E506" s="85">
        <f>SUMIFS('BAZA DANYCH'!$AA:$AA,'BAZA DANYCH'!$T:$T,E$406,'BAZA DANYCH'!$K:$K,$C506,'BAZA DANYCH'!$A:$A,$A506,'BAZA DANYCH'!$F:$F,STATYSTYKI!$B506)</f>
        <v>0</v>
      </c>
      <c r="F506" s="85">
        <f>SUMIFS('BAZA DANYCH'!$AA:$AA,'BAZA DANYCH'!$T:$T,F$406,'BAZA DANYCH'!$K:$K,$C506,'BAZA DANYCH'!$A:$A,$A506,'BAZA DANYCH'!$F:$F,STATYSTYKI!$B506)</f>
        <v>0</v>
      </c>
      <c r="G506" s="85">
        <f>SUMIFS('BAZA DANYCH'!$AA:$AA,'BAZA DANYCH'!$T:$T,G$406,'BAZA DANYCH'!$K:$K,$C506,'BAZA DANYCH'!$A:$A,$A506,'BAZA DANYCH'!$F:$F,STATYSTYKI!$B506)</f>
        <v>0</v>
      </c>
      <c r="H506" s="85">
        <f>SUMIFS('BAZA DANYCH'!$AA:$AA,'BAZA DANYCH'!$T:$T,H$406,'BAZA DANYCH'!$K:$K,$C506,'BAZA DANYCH'!$A:$A,$A506,'BAZA DANYCH'!$F:$F,STATYSTYKI!$B506)</f>
        <v>0</v>
      </c>
      <c r="I506" s="85">
        <f>SUMIFS('BAZA DANYCH'!$AA:$AA,'BAZA DANYCH'!$T:$T,I$406,'BAZA DANYCH'!$K:$K,$C506,'BAZA DANYCH'!$A:$A,$A506,'BAZA DANYCH'!$F:$F,STATYSTYKI!$B506)</f>
        <v>0</v>
      </c>
      <c r="J506" s="85">
        <f>SUMIFS('BAZA DANYCH'!$AA:$AA,'BAZA DANYCH'!$T:$T,J$406,'BAZA DANYCH'!$K:$K,$C506,'BAZA DANYCH'!$A:$A,$A506,'BAZA DANYCH'!$F:$F,STATYSTYKI!$B506)</f>
        <v>0</v>
      </c>
      <c r="K506" s="85">
        <f>SUMIFS('BAZA DANYCH'!$AA:$AA,'BAZA DANYCH'!$T:$T,K$406,'BAZA DANYCH'!$K:$K,$C506,'BAZA DANYCH'!$A:$A,$A506,'BAZA DANYCH'!$F:$F,STATYSTYKI!$B506)</f>
        <v>0</v>
      </c>
      <c r="L506" s="85">
        <f>SUMIFS('BAZA DANYCH'!$AA:$AA,'BAZA DANYCH'!$T:$T,L$406,'BAZA DANYCH'!$K:$K,$C506,'BAZA DANYCH'!$A:$A,$A506,'BAZA DANYCH'!$F:$F,STATYSTYKI!$B506)</f>
        <v>0</v>
      </c>
      <c r="M506" s="85">
        <f>SUMIFS('BAZA DANYCH'!$AA:$AA,'BAZA DANYCH'!$T:$T,M$406,'BAZA DANYCH'!$K:$K,$C506,'BAZA DANYCH'!$A:$A,$A506,'BAZA DANYCH'!$F:$F,STATYSTYKI!$B506)</f>
        <v>0</v>
      </c>
      <c r="N506" s="85">
        <f>SUMIFS('BAZA DANYCH'!$AA:$AA,'BAZA DANYCH'!$T:$T,N$406,'BAZA DANYCH'!$K:$K,$C506,'BAZA DANYCH'!$A:$A,$A506,'BAZA DANYCH'!$F:$F,STATYSTYKI!$B506)</f>
        <v>0</v>
      </c>
      <c r="O506" s="85">
        <f>SUMIFS('BAZA DANYCH'!$AA:$AA,'BAZA DANYCH'!$T:$T,O$406,'BAZA DANYCH'!$K:$K,$C506,'BAZA DANYCH'!$A:$A,$A506,'BAZA DANYCH'!$F:$F,STATYSTYKI!$B506)</f>
        <v>0</v>
      </c>
      <c r="P506" s="85">
        <f>SUMIFS('BAZA DANYCH'!$AA:$AA,'BAZA DANYCH'!$T:$T,P$406,'BAZA DANYCH'!$K:$K,$C506,'BAZA DANYCH'!$A:$A,$A506,'BAZA DANYCH'!$F:$F,STATYSTYKI!$B506)</f>
        <v>0</v>
      </c>
      <c r="Q506" s="85">
        <f>SUMIFS('BAZA DANYCH'!$AA:$AA,'BAZA DANYCH'!$T:$T,Q$406,'BAZA DANYCH'!$K:$K,$C506,'BAZA DANYCH'!$A:$A,$A506,'BAZA DANYCH'!$F:$F,STATYSTYKI!$B506)</f>
        <v>0</v>
      </c>
      <c r="R506" s="85">
        <f>SUMIFS('BAZA DANYCH'!$AA:$AA,'BAZA DANYCH'!$T:$T,R$406,'BAZA DANYCH'!$K:$K,$C506,'BAZA DANYCH'!$A:$A,$A506,'BAZA DANYCH'!$F:$F,STATYSTYKI!$B506)</f>
        <v>0</v>
      </c>
      <c r="S506" s="85">
        <f>SUMIFS('BAZA DANYCH'!$AA:$AA,'BAZA DANYCH'!$T:$T,S$406,'BAZA DANYCH'!$K:$K,$C506,'BAZA DANYCH'!$A:$A,$A506,'BAZA DANYCH'!$F:$F,STATYSTYKI!$B506)</f>
        <v>0</v>
      </c>
      <c r="T506" s="85">
        <f>SUMIFS('BAZA DANYCH'!$AA:$AA,'BAZA DANYCH'!$T:$T,T$406,'BAZA DANYCH'!$K:$K,$C506,'BAZA DANYCH'!$A:$A,$A506,'BAZA DANYCH'!$F:$F,STATYSTYKI!$B506)</f>
        <v>0</v>
      </c>
      <c r="U506" s="85">
        <f>SUMIFS('BAZA DANYCH'!$AA:$AA,'BAZA DANYCH'!$T:$T,U$406,'BAZA DANYCH'!$K:$K,$C506,'BAZA DANYCH'!$A:$A,$A506,'BAZA DANYCH'!$F:$F,STATYSTYKI!$B506)</f>
        <v>0</v>
      </c>
      <c r="V506" s="85">
        <f>SUMIFS('BAZA DANYCH'!$AA:$AA,'BAZA DANYCH'!$T:$T,V$406,'BAZA DANYCH'!$K:$K,$C506,'BAZA DANYCH'!$A:$A,$A506,'BAZA DANYCH'!$F:$F,STATYSTYKI!$B506)</f>
        <v>0</v>
      </c>
      <c r="W506" s="85">
        <f>SUMIFS('BAZA DANYCH'!$AA:$AA,'BAZA DANYCH'!$T:$T,W$406,'BAZA DANYCH'!$K:$K,$C506,'BAZA DANYCH'!$A:$A,$A506,'BAZA DANYCH'!$F:$F,STATYSTYKI!$B506)</f>
        <v>0</v>
      </c>
      <c r="X506" s="85">
        <f>SUMIFS('BAZA DANYCH'!$AA:$AA,'BAZA DANYCH'!$T:$T,X$406,'BAZA DANYCH'!$K:$K,$C506,'BAZA DANYCH'!$A:$A,$A506,'BAZA DANYCH'!$F:$F,STATYSTYKI!$B506)</f>
        <v>0</v>
      </c>
      <c r="Y506" s="85">
        <f>SUMIFS('BAZA DANYCH'!$AA:$AA,'BAZA DANYCH'!$T:$T,Y$406,'BAZA DANYCH'!$K:$K,$C506,'BAZA DANYCH'!$A:$A,$A506,'BAZA DANYCH'!$F:$F,STATYSTYKI!$B506)</f>
        <v>2</v>
      </c>
      <c r="Z506" s="85">
        <f>SUMIFS('BAZA DANYCH'!$AA:$AA,'BAZA DANYCH'!$T:$T,Z$406,'BAZA DANYCH'!$K:$K,$C506,'BAZA DANYCH'!$A:$A,$A506,'BAZA DANYCH'!$F:$F,STATYSTYKI!$B506)</f>
        <v>0</v>
      </c>
      <c r="AA506" s="85">
        <f>SUMIFS('BAZA DANYCH'!$AA:$AA,'BAZA DANYCH'!$T:$T,AA$406,'BAZA DANYCH'!$K:$K,$C506,'BAZA DANYCH'!$A:$A,$A506,'BAZA DANYCH'!$F:$F,STATYSTYKI!$B506)</f>
        <v>0</v>
      </c>
      <c r="AB506" s="85">
        <f>SUMIFS('BAZA DANYCH'!$AA:$AA,'BAZA DANYCH'!$T:$T,AB$406,'BAZA DANYCH'!$K:$K,$C506,'BAZA DANYCH'!$A:$A,$A506,'BAZA DANYCH'!$F:$F,STATYSTYKI!$B506)</f>
        <v>0</v>
      </c>
      <c r="AC506" s="85">
        <f>SUMIFS('BAZA DANYCH'!$AA:$AA,'BAZA DANYCH'!$T:$T,AC$406,'BAZA DANYCH'!$K:$K,$C506,'BAZA DANYCH'!$A:$A,$A506,'BAZA DANYCH'!$F:$F,STATYSTYKI!$B506)</f>
        <v>0</v>
      </c>
      <c r="AD506" s="85">
        <f>SUMIFS('BAZA DANYCH'!$AA:$AA,'BAZA DANYCH'!$T:$T,AD$406,'BAZA DANYCH'!$K:$K,$C506,'BAZA DANYCH'!$A:$A,$A506,'BAZA DANYCH'!$F:$F,STATYSTYKI!$B506)</f>
        <v>0</v>
      </c>
      <c r="AE506" s="85">
        <f>SUMIFS('BAZA DANYCH'!$AA:$AA,'BAZA DANYCH'!$T:$T,AE$406,'BAZA DANYCH'!$K:$K,$C506,'BAZA DANYCH'!$A:$A,$A506,'BAZA DANYCH'!$F:$F,STATYSTYKI!$B506)</f>
        <v>0</v>
      </c>
      <c r="AF506" s="85">
        <f>SUMIFS('BAZA DANYCH'!$AA:$AA,'BAZA DANYCH'!$T:$T,AF$406,'BAZA DANYCH'!$K:$K,$C506,'BAZA DANYCH'!$A:$A,$A506,'BAZA DANYCH'!$F:$F,STATYSTYKI!$B506)</f>
        <v>0</v>
      </c>
      <c r="AG506" s="85">
        <f>SUMIFS('BAZA DANYCH'!$AA:$AA,'BAZA DANYCH'!$T:$T,AG$406,'BAZA DANYCH'!$K:$K,$C506,'BAZA DANYCH'!$A:$A,$A506,'BAZA DANYCH'!$F:$F,STATYSTYKI!$B506)</f>
        <v>0</v>
      </c>
      <c r="AH506" s="85">
        <f>SUMIFS('BAZA DANYCH'!$AA:$AA,'BAZA DANYCH'!$T:$T,AH$406,'BAZA DANYCH'!$K:$K,$C506,'BAZA DANYCH'!$A:$A,$A506,'BAZA DANYCH'!$F:$F,STATYSTYKI!$B506)</f>
        <v>0</v>
      </c>
      <c r="AI506" s="85">
        <f>SUMIFS('BAZA DANYCH'!$AA:$AA,'BAZA DANYCH'!$T:$T,AI$406,'BAZA DANYCH'!$K:$K,$C506,'BAZA DANYCH'!$A:$A,$A506,'BAZA DANYCH'!$F:$F,STATYSTYKI!$B506)</f>
        <v>0</v>
      </c>
      <c r="AJ506" s="85">
        <f>SUMIFS('BAZA DANYCH'!$AA:$AA,'BAZA DANYCH'!$T:$T,AJ$406,'BAZA DANYCH'!$K:$K,$C506,'BAZA DANYCH'!$A:$A,$A506,'BAZA DANYCH'!$F:$F,STATYSTYKI!$B506)</f>
        <v>0</v>
      </c>
    </row>
    <row r="507" spans="1:36" x14ac:dyDescent="0.2">
      <c r="A507" s="87" t="str">
        <f t="shared" ref="A507:C507" si="136">A300</f>
        <v>Strzelin</v>
      </c>
      <c r="B507" s="87" t="str">
        <f t="shared" si="136"/>
        <v>rk_14_DK39</v>
      </c>
      <c r="C507" s="87" t="str">
        <f t="shared" si="136"/>
        <v>Szydziu Travel</v>
      </c>
      <c r="D507" s="129">
        <f t="shared" si="133"/>
        <v>0</v>
      </c>
      <c r="E507" s="85">
        <f>SUMIFS('BAZA DANYCH'!$AA:$AA,'BAZA DANYCH'!$T:$T,E$406,'BAZA DANYCH'!$K:$K,$C507,'BAZA DANYCH'!$A:$A,$A507,'BAZA DANYCH'!$F:$F,STATYSTYKI!$B507)</f>
        <v>0</v>
      </c>
      <c r="F507" s="85">
        <f>SUMIFS('BAZA DANYCH'!$AA:$AA,'BAZA DANYCH'!$T:$T,F$406,'BAZA DANYCH'!$K:$K,$C507,'BAZA DANYCH'!$A:$A,$A507,'BAZA DANYCH'!$F:$F,STATYSTYKI!$B507)</f>
        <v>0</v>
      </c>
      <c r="G507" s="85">
        <f>SUMIFS('BAZA DANYCH'!$AA:$AA,'BAZA DANYCH'!$T:$T,G$406,'BAZA DANYCH'!$K:$K,$C507,'BAZA DANYCH'!$A:$A,$A507,'BAZA DANYCH'!$F:$F,STATYSTYKI!$B507)</f>
        <v>0</v>
      </c>
      <c r="H507" s="85">
        <f>SUMIFS('BAZA DANYCH'!$AA:$AA,'BAZA DANYCH'!$T:$T,H$406,'BAZA DANYCH'!$K:$K,$C507,'BAZA DANYCH'!$A:$A,$A507,'BAZA DANYCH'!$F:$F,STATYSTYKI!$B507)</f>
        <v>0</v>
      </c>
      <c r="I507" s="85">
        <f>SUMIFS('BAZA DANYCH'!$AA:$AA,'BAZA DANYCH'!$T:$T,I$406,'BAZA DANYCH'!$K:$K,$C507,'BAZA DANYCH'!$A:$A,$A507,'BAZA DANYCH'!$F:$F,STATYSTYKI!$B507)</f>
        <v>0</v>
      </c>
      <c r="J507" s="85">
        <f>SUMIFS('BAZA DANYCH'!$AA:$AA,'BAZA DANYCH'!$T:$T,J$406,'BAZA DANYCH'!$K:$K,$C507,'BAZA DANYCH'!$A:$A,$A507,'BAZA DANYCH'!$F:$F,STATYSTYKI!$B507)</f>
        <v>0</v>
      </c>
      <c r="K507" s="85">
        <f>SUMIFS('BAZA DANYCH'!$AA:$AA,'BAZA DANYCH'!$T:$T,K$406,'BAZA DANYCH'!$K:$K,$C507,'BAZA DANYCH'!$A:$A,$A507,'BAZA DANYCH'!$F:$F,STATYSTYKI!$B507)</f>
        <v>0</v>
      </c>
      <c r="L507" s="85">
        <f>SUMIFS('BAZA DANYCH'!$AA:$AA,'BAZA DANYCH'!$T:$T,L$406,'BAZA DANYCH'!$K:$K,$C507,'BAZA DANYCH'!$A:$A,$A507,'BAZA DANYCH'!$F:$F,STATYSTYKI!$B507)</f>
        <v>0</v>
      </c>
      <c r="M507" s="85">
        <f>SUMIFS('BAZA DANYCH'!$AA:$AA,'BAZA DANYCH'!$T:$T,M$406,'BAZA DANYCH'!$K:$K,$C507,'BAZA DANYCH'!$A:$A,$A507,'BAZA DANYCH'!$F:$F,STATYSTYKI!$B507)</f>
        <v>0</v>
      </c>
      <c r="N507" s="85">
        <f>SUMIFS('BAZA DANYCH'!$AA:$AA,'BAZA DANYCH'!$T:$T,N$406,'BAZA DANYCH'!$K:$K,$C507,'BAZA DANYCH'!$A:$A,$A507,'BAZA DANYCH'!$F:$F,STATYSTYKI!$B507)</f>
        <v>0</v>
      </c>
      <c r="O507" s="85">
        <f>SUMIFS('BAZA DANYCH'!$AA:$AA,'BAZA DANYCH'!$T:$T,O$406,'BAZA DANYCH'!$K:$K,$C507,'BAZA DANYCH'!$A:$A,$A507,'BAZA DANYCH'!$F:$F,STATYSTYKI!$B507)</f>
        <v>0</v>
      </c>
      <c r="P507" s="85">
        <f>SUMIFS('BAZA DANYCH'!$AA:$AA,'BAZA DANYCH'!$T:$T,P$406,'BAZA DANYCH'!$K:$K,$C507,'BAZA DANYCH'!$A:$A,$A507,'BAZA DANYCH'!$F:$F,STATYSTYKI!$B507)</f>
        <v>0</v>
      </c>
      <c r="Q507" s="85">
        <f>SUMIFS('BAZA DANYCH'!$AA:$AA,'BAZA DANYCH'!$T:$T,Q$406,'BAZA DANYCH'!$K:$K,$C507,'BAZA DANYCH'!$A:$A,$A507,'BAZA DANYCH'!$F:$F,STATYSTYKI!$B507)</f>
        <v>0</v>
      </c>
      <c r="R507" s="85">
        <f>SUMIFS('BAZA DANYCH'!$AA:$AA,'BAZA DANYCH'!$T:$T,R$406,'BAZA DANYCH'!$K:$K,$C507,'BAZA DANYCH'!$A:$A,$A507,'BAZA DANYCH'!$F:$F,STATYSTYKI!$B507)</f>
        <v>0</v>
      </c>
      <c r="S507" s="85">
        <f>SUMIFS('BAZA DANYCH'!$AA:$AA,'BAZA DANYCH'!$T:$T,S$406,'BAZA DANYCH'!$K:$K,$C507,'BAZA DANYCH'!$A:$A,$A507,'BAZA DANYCH'!$F:$F,STATYSTYKI!$B507)</f>
        <v>0</v>
      </c>
      <c r="T507" s="85">
        <f>SUMIFS('BAZA DANYCH'!$AA:$AA,'BAZA DANYCH'!$T:$T,T$406,'BAZA DANYCH'!$K:$K,$C507,'BAZA DANYCH'!$A:$A,$A507,'BAZA DANYCH'!$F:$F,STATYSTYKI!$B507)</f>
        <v>0</v>
      </c>
      <c r="U507" s="85">
        <f>SUMIFS('BAZA DANYCH'!$AA:$AA,'BAZA DANYCH'!$T:$T,U$406,'BAZA DANYCH'!$K:$K,$C507,'BAZA DANYCH'!$A:$A,$A507,'BAZA DANYCH'!$F:$F,STATYSTYKI!$B507)</f>
        <v>0</v>
      </c>
      <c r="V507" s="85">
        <f>SUMIFS('BAZA DANYCH'!$AA:$AA,'BAZA DANYCH'!$T:$T,V$406,'BAZA DANYCH'!$K:$K,$C507,'BAZA DANYCH'!$A:$A,$A507,'BAZA DANYCH'!$F:$F,STATYSTYKI!$B507)</f>
        <v>0</v>
      </c>
      <c r="W507" s="85">
        <f>SUMIFS('BAZA DANYCH'!$AA:$AA,'BAZA DANYCH'!$T:$T,W$406,'BAZA DANYCH'!$K:$K,$C507,'BAZA DANYCH'!$A:$A,$A507,'BAZA DANYCH'!$F:$F,STATYSTYKI!$B507)</f>
        <v>0</v>
      </c>
      <c r="X507" s="85">
        <f>SUMIFS('BAZA DANYCH'!$AA:$AA,'BAZA DANYCH'!$T:$T,X$406,'BAZA DANYCH'!$K:$K,$C507,'BAZA DANYCH'!$A:$A,$A507,'BAZA DANYCH'!$F:$F,STATYSTYKI!$B507)</f>
        <v>0</v>
      </c>
      <c r="Y507" s="85">
        <f>SUMIFS('BAZA DANYCH'!$AA:$AA,'BAZA DANYCH'!$T:$T,Y$406,'BAZA DANYCH'!$K:$K,$C507,'BAZA DANYCH'!$A:$A,$A507,'BAZA DANYCH'!$F:$F,STATYSTYKI!$B507)</f>
        <v>0</v>
      </c>
      <c r="Z507" s="85">
        <f>SUMIFS('BAZA DANYCH'!$AA:$AA,'BAZA DANYCH'!$T:$T,Z$406,'BAZA DANYCH'!$K:$K,$C507,'BAZA DANYCH'!$A:$A,$A507,'BAZA DANYCH'!$F:$F,STATYSTYKI!$B507)</f>
        <v>0</v>
      </c>
      <c r="AA507" s="85">
        <f>SUMIFS('BAZA DANYCH'!$AA:$AA,'BAZA DANYCH'!$T:$T,AA$406,'BAZA DANYCH'!$K:$K,$C507,'BAZA DANYCH'!$A:$A,$A507,'BAZA DANYCH'!$F:$F,STATYSTYKI!$B507)</f>
        <v>0</v>
      </c>
      <c r="AB507" s="85">
        <f>SUMIFS('BAZA DANYCH'!$AA:$AA,'BAZA DANYCH'!$T:$T,AB$406,'BAZA DANYCH'!$K:$K,$C507,'BAZA DANYCH'!$A:$A,$A507,'BAZA DANYCH'!$F:$F,STATYSTYKI!$B507)</f>
        <v>0</v>
      </c>
      <c r="AC507" s="85">
        <f>SUMIFS('BAZA DANYCH'!$AA:$AA,'BAZA DANYCH'!$T:$T,AC$406,'BAZA DANYCH'!$K:$K,$C507,'BAZA DANYCH'!$A:$A,$A507,'BAZA DANYCH'!$F:$F,STATYSTYKI!$B507)</f>
        <v>0</v>
      </c>
      <c r="AD507" s="85">
        <f>SUMIFS('BAZA DANYCH'!$AA:$AA,'BAZA DANYCH'!$T:$T,AD$406,'BAZA DANYCH'!$K:$K,$C507,'BAZA DANYCH'!$A:$A,$A507,'BAZA DANYCH'!$F:$F,STATYSTYKI!$B507)</f>
        <v>0</v>
      </c>
      <c r="AE507" s="85">
        <f>SUMIFS('BAZA DANYCH'!$AA:$AA,'BAZA DANYCH'!$T:$T,AE$406,'BAZA DANYCH'!$K:$K,$C507,'BAZA DANYCH'!$A:$A,$A507,'BAZA DANYCH'!$F:$F,STATYSTYKI!$B507)</f>
        <v>0</v>
      </c>
      <c r="AF507" s="85">
        <f>SUMIFS('BAZA DANYCH'!$AA:$AA,'BAZA DANYCH'!$T:$T,AF$406,'BAZA DANYCH'!$K:$K,$C507,'BAZA DANYCH'!$A:$A,$A507,'BAZA DANYCH'!$F:$F,STATYSTYKI!$B507)</f>
        <v>0</v>
      </c>
      <c r="AG507" s="85">
        <f>SUMIFS('BAZA DANYCH'!$AA:$AA,'BAZA DANYCH'!$T:$T,AG$406,'BAZA DANYCH'!$K:$K,$C507,'BAZA DANYCH'!$A:$A,$A507,'BAZA DANYCH'!$F:$F,STATYSTYKI!$B507)</f>
        <v>0</v>
      </c>
      <c r="AH507" s="85">
        <f>SUMIFS('BAZA DANYCH'!$AA:$AA,'BAZA DANYCH'!$T:$T,AH$406,'BAZA DANYCH'!$K:$K,$C507,'BAZA DANYCH'!$A:$A,$A507,'BAZA DANYCH'!$F:$F,STATYSTYKI!$B507)</f>
        <v>0</v>
      </c>
      <c r="AI507" s="85">
        <f>SUMIFS('BAZA DANYCH'!$AA:$AA,'BAZA DANYCH'!$T:$T,AI$406,'BAZA DANYCH'!$K:$K,$C507,'BAZA DANYCH'!$A:$A,$A507,'BAZA DANYCH'!$F:$F,STATYSTYKI!$B507)</f>
        <v>0</v>
      </c>
      <c r="AJ507" s="85">
        <f>SUMIFS('BAZA DANYCH'!$AA:$AA,'BAZA DANYCH'!$T:$T,AJ$406,'BAZA DANYCH'!$K:$K,$C507,'BAZA DANYCH'!$A:$A,$A507,'BAZA DANYCH'!$F:$F,STATYSTYKI!$B507)</f>
        <v>0</v>
      </c>
    </row>
    <row r="508" spans="1:36" x14ac:dyDescent="0.2">
      <c r="A508" s="87" t="str">
        <f t="shared" ref="A508:C508" si="137">A301</f>
        <v>Strzelin</v>
      </c>
      <c r="B508" s="87" t="str">
        <f t="shared" si="137"/>
        <v>rk_14_DK39</v>
      </c>
      <c r="C508" s="87" t="str">
        <f t="shared" si="137"/>
        <v>Pegaz</v>
      </c>
      <c r="D508" s="129">
        <f t="shared" si="133"/>
        <v>6</v>
      </c>
      <c r="E508" s="85">
        <f>SUMIFS('BAZA DANYCH'!$AA:$AA,'BAZA DANYCH'!$T:$T,E$406,'BAZA DANYCH'!$K:$K,$C508,'BAZA DANYCH'!$A:$A,$A508,'BAZA DANYCH'!$F:$F,STATYSTYKI!$B508)</f>
        <v>0</v>
      </c>
      <c r="F508" s="85">
        <f>SUMIFS('BAZA DANYCH'!$AA:$AA,'BAZA DANYCH'!$T:$T,F$406,'BAZA DANYCH'!$K:$K,$C508,'BAZA DANYCH'!$A:$A,$A508,'BAZA DANYCH'!$F:$F,STATYSTYKI!$B508)</f>
        <v>0</v>
      </c>
      <c r="G508" s="85">
        <f>SUMIFS('BAZA DANYCH'!$AA:$AA,'BAZA DANYCH'!$T:$T,G$406,'BAZA DANYCH'!$K:$K,$C508,'BAZA DANYCH'!$A:$A,$A508,'BAZA DANYCH'!$F:$F,STATYSTYKI!$B508)</f>
        <v>0</v>
      </c>
      <c r="H508" s="85">
        <f>SUMIFS('BAZA DANYCH'!$AA:$AA,'BAZA DANYCH'!$T:$T,H$406,'BAZA DANYCH'!$K:$K,$C508,'BAZA DANYCH'!$A:$A,$A508,'BAZA DANYCH'!$F:$F,STATYSTYKI!$B508)</f>
        <v>0</v>
      </c>
      <c r="I508" s="85">
        <f>SUMIFS('BAZA DANYCH'!$AA:$AA,'BAZA DANYCH'!$T:$T,I$406,'BAZA DANYCH'!$K:$K,$C508,'BAZA DANYCH'!$A:$A,$A508,'BAZA DANYCH'!$F:$F,STATYSTYKI!$B508)</f>
        <v>0</v>
      </c>
      <c r="J508" s="85">
        <f>SUMIFS('BAZA DANYCH'!$AA:$AA,'BAZA DANYCH'!$T:$T,J$406,'BAZA DANYCH'!$K:$K,$C508,'BAZA DANYCH'!$A:$A,$A508,'BAZA DANYCH'!$F:$F,STATYSTYKI!$B508)</f>
        <v>0</v>
      </c>
      <c r="K508" s="85">
        <f>SUMIFS('BAZA DANYCH'!$AA:$AA,'BAZA DANYCH'!$T:$T,K$406,'BAZA DANYCH'!$K:$K,$C508,'BAZA DANYCH'!$A:$A,$A508,'BAZA DANYCH'!$F:$F,STATYSTYKI!$B508)</f>
        <v>0</v>
      </c>
      <c r="L508" s="85">
        <f>SUMIFS('BAZA DANYCH'!$AA:$AA,'BAZA DANYCH'!$T:$T,L$406,'BAZA DANYCH'!$K:$K,$C508,'BAZA DANYCH'!$A:$A,$A508,'BAZA DANYCH'!$F:$F,STATYSTYKI!$B508)</f>
        <v>0</v>
      </c>
      <c r="M508" s="85">
        <f>SUMIFS('BAZA DANYCH'!$AA:$AA,'BAZA DANYCH'!$T:$T,M$406,'BAZA DANYCH'!$K:$K,$C508,'BAZA DANYCH'!$A:$A,$A508,'BAZA DANYCH'!$F:$F,STATYSTYKI!$B508)</f>
        <v>0</v>
      </c>
      <c r="N508" s="85">
        <f>SUMIFS('BAZA DANYCH'!$AA:$AA,'BAZA DANYCH'!$T:$T,N$406,'BAZA DANYCH'!$K:$K,$C508,'BAZA DANYCH'!$A:$A,$A508,'BAZA DANYCH'!$F:$F,STATYSTYKI!$B508)</f>
        <v>0</v>
      </c>
      <c r="O508" s="85">
        <f>SUMIFS('BAZA DANYCH'!$AA:$AA,'BAZA DANYCH'!$T:$T,O$406,'BAZA DANYCH'!$K:$K,$C508,'BAZA DANYCH'!$A:$A,$A508,'BAZA DANYCH'!$F:$F,STATYSTYKI!$B508)</f>
        <v>0</v>
      </c>
      <c r="P508" s="85">
        <f>SUMIFS('BAZA DANYCH'!$AA:$AA,'BAZA DANYCH'!$T:$T,P$406,'BAZA DANYCH'!$K:$K,$C508,'BAZA DANYCH'!$A:$A,$A508,'BAZA DANYCH'!$F:$F,STATYSTYKI!$B508)</f>
        <v>0</v>
      </c>
      <c r="Q508" s="85">
        <f>SUMIFS('BAZA DANYCH'!$AA:$AA,'BAZA DANYCH'!$T:$T,Q$406,'BAZA DANYCH'!$K:$K,$C508,'BAZA DANYCH'!$A:$A,$A508,'BAZA DANYCH'!$F:$F,STATYSTYKI!$B508)</f>
        <v>0</v>
      </c>
      <c r="R508" s="85">
        <f>SUMIFS('BAZA DANYCH'!$AA:$AA,'BAZA DANYCH'!$T:$T,R$406,'BAZA DANYCH'!$K:$K,$C508,'BAZA DANYCH'!$A:$A,$A508,'BAZA DANYCH'!$F:$F,STATYSTYKI!$B508)</f>
        <v>0</v>
      </c>
      <c r="S508" s="85">
        <f>SUMIFS('BAZA DANYCH'!$AA:$AA,'BAZA DANYCH'!$T:$T,S$406,'BAZA DANYCH'!$K:$K,$C508,'BAZA DANYCH'!$A:$A,$A508,'BAZA DANYCH'!$F:$F,STATYSTYKI!$B508)</f>
        <v>0</v>
      </c>
      <c r="T508" s="85">
        <f>SUMIFS('BAZA DANYCH'!$AA:$AA,'BAZA DANYCH'!$T:$T,T$406,'BAZA DANYCH'!$K:$K,$C508,'BAZA DANYCH'!$A:$A,$A508,'BAZA DANYCH'!$F:$F,STATYSTYKI!$B508)</f>
        <v>0</v>
      </c>
      <c r="U508" s="85">
        <f>SUMIFS('BAZA DANYCH'!$AA:$AA,'BAZA DANYCH'!$T:$T,U$406,'BAZA DANYCH'!$K:$K,$C508,'BAZA DANYCH'!$A:$A,$A508,'BAZA DANYCH'!$F:$F,STATYSTYKI!$B508)</f>
        <v>0</v>
      </c>
      <c r="V508" s="85">
        <f>SUMIFS('BAZA DANYCH'!$AA:$AA,'BAZA DANYCH'!$T:$T,V$406,'BAZA DANYCH'!$K:$K,$C508,'BAZA DANYCH'!$A:$A,$A508,'BAZA DANYCH'!$F:$F,STATYSTYKI!$B508)</f>
        <v>0</v>
      </c>
      <c r="W508" s="85">
        <f>SUMIFS('BAZA DANYCH'!$AA:$AA,'BAZA DANYCH'!$T:$T,W$406,'BAZA DANYCH'!$K:$K,$C508,'BAZA DANYCH'!$A:$A,$A508,'BAZA DANYCH'!$F:$F,STATYSTYKI!$B508)</f>
        <v>0</v>
      </c>
      <c r="X508" s="85">
        <f>SUMIFS('BAZA DANYCH'!$AA:$AA,'BAZA DANYCH'!$T:$T,X$406,'BAZA DANYCH'!$K:$K,$C508,'BAZA DANYCH'!$A:$A,$A508,'BAZA DANYCH'!$F:$F,STATYSTYKI!$B508)</f>
        <v>0</v>
      </c>
      <c r="Y508" s="85">
        <f>SUMIFS('BAZA DANYCH'!$AA:$AA,'BAZA DANYCH'!$T:$T,Y$406,'BAZA DANYCH'!$K:$K,$C508,'BAZA DANYCH'!$A:$A,$A508,'BAZA DANYCH'!$F:$F,STATYSTYKI!$B508)</f>
        <v>0</v>
      </c>
      <c r="Z508" s="85">
        <f>SUMIFS('BAZA DANYCH'!$AA:$AA,'BAZA DANYCH'!$T:$T,Z$406,'BAZA DANYCH'!$K:$K,$C508,'BAZA DANYCH'!$A:$A,$A508,'BAZA DANYCH'!$F:$F,STATYSTYKI!$B508)</f>
        <v>0</v>
      </c>
      <c r="AA508" s="85">
        <f>SUMIFS('BAZA DANYCH'!$AA:$AA,'BAZA DANYCH'!$T:$T,AA$406,'BAZA DANYCH'!$K:$K,$C508,'BAZA DANYCH'!$A:$A,$A508,'BAZA DANYCH'!$F:$F,STATYSTYKI!$B508)</f>
        <v>0</v>
      </c>
      <c r="AB508" s="85">
        <f>SUMIFS('BAZA DANYCH'!$AA:$AA,'BAZA DANYCH'!$T:$T,AB$406,'BAZA DANYCH'!$K:$K,$C508,'BAZA DANYCH'!$A:$A,$A508,'BAZA DANYCH'!$F:$F,STATYSTYKI!$B508)</f>
        <v>0</v>
      </c>
      <c r="AC508" s="85">
        <f>SUMIFS('BAZA DANYCH'!$AA:$AA,'BAZA DANYCH'!$T:$T,AC$406,'BAZA DANYCH'!$K:$K,$C508,'BAZA DANYCH'!$A:$A,$A508,'BAZA DANYCH'!$F:$F,STATYSTYKI!$B508)</f>
        <v>6</v>
      </c>
      <c r="AD508" s="85">
        <f>SUMIFS('BAZA DANYCH'!$AA:$AA,'BAZA DANYCH'!$T:$T,AD$406,'BAZA DANYCH'!$K:$K,$C508,'BAZA DANYCH'!$A:$A,$A508,'BAZA DANYCH'!$F:$F,STATYSTYKI!$B508)</f>
        <v>0</v>
      </c>
      <c r="AE508" s="85">
        <f>SUMIFS('BAZA DANYCH'!$AA:$AA,'BAZA DANYCH'!$T:$T,AE$406,'BAZA DANYCH'!$K:$K,$C508,'BAZA DANYCH'!$A:$A,$A508,'BAZA DANYCH'!$F:$F,STATYSTYKI!$B508)</f>
        <v>0</v>
      </c>
      <c r="AF508" s="85">
        <f>SUMIFS('BAZA DANYCH'!$AA:$AA,'BAZA DANYCH'!$T:$T,AF$406,'BAZA DANYCH'!$K:$K,$C508,'BAZA DANYCH'!$A:$A,$A508,'BAZA DANYCH'!$F:$F,STATYSTYKI!$B508)</f>
        <v>0</v>
      </c>
      <c r="AG508" s="85">
        <f>SUMIFS('BAZA DANYCH'!$AA:$AA,'BAZA DANYCH'!$T:$T,AG$406,'BAZA DANYCH'!$K:$K,$C508,'BAZA DANYCH'!$A:$A,$A508,'BAZA DANYCH'!$F:$F,STATYSTYKI!$B508)</f>
        <v>0</v>
      </c>
      <c r="AH508" s="85">
        <f>SUMIFS('BAZA DANYCH'!$AA:$AA,'BAZA DANYCH'!$T:$T,AH$406,'BAZA DANYCH'!$K:$K,$C508,'BAZA DANYCH'!$A:$A,$A508,'BAZA DANYCH'!$F:$F,STATYSTYKI!$B508)</f>
        <v>0</v>
      </c>
      <c r="AI508" s="85">
        <f>SUMIFS('BAZA DANYCH'!$AA:$AA,'BAZA DANYCH'!$T:$T,AI$406,'BAZA DANYCH'!$K:$K,$C508,'BAZA DANYCH'!$A:$A,$A508,'BAZA DANYCH'!$F:$F,STATYSTYKI!$B508)</f>
        <v>0</v>
      </c>
      <c r="AJ508" s="85">
        <f>SUMIFS('BAZA DANYCH'!$AA:$AA,'BAZA DANYCH'!$T:$T,AJ$406,'BAZA DANYCH'!$K:$K,$C508,'BAZA DANYCH'!$A:$A,$A508,'BAZA DANYCH'!$F:$F,STATYSTYKI!$B508)</f>
        <v>0</v>
      </c>
    </row>
    <row r="509" spans="1:36" x14ac:dyDescent="0.2">
      <c r="A509" s="87" t="str">
        <f t="shared" ref="A509:C509" si="138">A302</f>
        <v>Strzelin</v>
      </c>
      <c r="B509" s="87" t="str">
        <f t="shared" si="138"/>
        <v>rk_14_DK39</v>
      </c>
      <c r="C509" s="87" t="str">
        <f t="shared" si="138"/>
        <v>Guliwer</v>
      </c>
      <c r="D509" s="129">
        <f t="shared" si="133"/>
        <v>0</v>
      </c>
      <c r="E509" s="85">
        <f>SUMIFS('BAZA DANYCH'!$AA:$AA,'BAZA DANYCH'!$T:$T,E$406,'BAZA DANYCH'!$K:$K,$C509,'BAZA DANYCH'!$A:$A,$A509,'BAZA DANYCH'!$F:$F,STATYSTYKI!$B509)</f>
        <v>0</v>
      </c>
      <c r="F509" s="85">
        <f>SUMIFS('BAZA DANYCH'!$AA:$AA,'BAZA DANYCH'!$T:$T,F$406,'BAZA DANYCH'!$K:$K,$C509,'BAZA DANYCH'!$A:$A,$A509,'BAZA DANYCH'!$F:$F,STATYSTYKI!$B509)</f>
        <v>0</v>
      </c>
      <c r="G509" s="85">
        <f>SUMIFS('BAZA DANYCH'!$AA:$AA,'BAZA DANYCH'!$T:$T,G$406,'BAZA DANYCH'!$K:$K,$C509,'BAZA DANYCH'!$A:$A,$A509,'BAZA DANYCH'!$F:$F,STATYSTYKI!$B509)</f>
        <v>0</v>
      </c>
      <c r="H509" s="85">
        <f>SUMIFS('BAZA DANYCH'!$AA:$AA,'BAZA DANYCH'!$T:$T,H$406,'BAZA DANYCH'!$K:$K,$C509,'BAZA DANYCH'!$A:$A,$A509,'BAZA DANYCH'!$F:$F,STATYSTYKI!$B509)</f>
        <v>0</v>
      </c>
      <c r="I509" s="85">
        <f>SUMIFS('BAZA DANYCH'!$AA:$AA,'BAZA DANYCH'!$T:$T,I$406,'BAZA DANYCH'!$K:$K,$C509,'BAZA DANYCH'!$A:$A,$A509,'BAZA DANYCH'!$F:$F,STATYSTYKI!$B509)</f>
        <v>0</v>
      </c>
      <c r="J509" s="85">
        <f>SUMIFS('BAZA DANYCH'!$AA:$AA,'BAZA DANYCH'!$T:$T,J$406,'BAZA DANYCH'!$K:$K,$C509,'BAZA DANYCH'!$A:$A,$A509,'BAZA DANYCH'!$F:$F,STATYSTYKI!$B509)</f>
        <v>0</v>
      </c>
      <c r="K509" s="85">
        <f>SUMIFS('BAZA DANYCH'!$AA:$AA,'BAZA DANYCH'!$T:$T,K$406,'BAZA DANYCH'!$K:$K,$C509,'BAZA DANYCH'!$A:$A,$A509,'BAZA DANYCH'!$F:$F,STATYSTYKI!$B509)</f>
        <v>0</v>
      </c>
      <c r="L509" s="85">
        <f>SUMIFS('BAZA DANYCH'!$AA:$AA,'BAZA DANYCH'!$T:$T,L$406,'BAZA DANYCH'!$K:$K,$C509,'BAZA DANYCH'!$A:$A,$A509,'BAZA DANYCH'!$F:$F,STATYSTYKI!$B509)</f>
        <v>0</v>
      </c>
      <c r="M509" s="85">
        <f>SUMIFS('BAZA DANYCH'!$AA:$AA,'BAZA DANYCH'!$T:$T,M$406,'BAZA DANYCH'!$K:$K,$C509,'BAZA DANYCH'!$A:$A,$A509,'BAZA DANYCH'!$F:$F,STATYSTYKI!$B509)</f>
        <v>0</v>
      </c>
      <c r="N509" s="85">
        <f>SUMIFS('BAZA DANYCH'!$AA:$AA,'BAZA DANYCH'!$T:$T,N$406,'BAZA DANYCH'!$K:$K,$C509,'BAZA DANYCH'!$A:$A,$A509,'BAZA DANYCH'!$F:$F,STATYSTYKI!$B509)</f>
        <v>0</v>
      </c>
      <c r="O509" s="85">
        <f>SUMIFS('BAZA DANYCH'!$AA:$AA,'BAZA DANYCH'!$T:$T,O$406,'BAZA DANYCH'!$K:$K,$C509,'BAZA DANYCH'!$A:$A,$A509,'BAZA DANYCH'!$F:$F,STATYSTYKI!$B509)</f>
        <v>0</v>
      </c>
      <c r="P509" s="85">
        <f>SUMIFS('BAZA DANYCH'!$AA:$AA,'BAZA DANYCH'!$T:$T,P$406,'BAZA DANYCH'!$K:$K,$C509,'BAZA DANYCH'!$A:$A,$A509,'BAZA DANYCH'!$F:$F,STATYSTYKI!$B509)</f>
        <v>0</v>
      </c>
      <c r="Q509" s="85">
        <f>SUMIFS('BAZA DANYCH'!$AA:$AA,'BAZA DANYCH'!$T:$T,Q$406,'BAZA DANYCH'!$K:$K,$C509,'BAZA DANYCH'!$A:$A,$A509,'BAZA DANYCH'!$F:$F,STATYSTYKI!$B509)</f>
        <v>0</v>
      </c>
      <c r="R509" s="85">
        <f>SUMIFS('BAZA DANYCH'!$AA:$AA,'BAZA DANYCH'!$T:$T,R$406,'BAZA DANYCH'!$K:$K,$C509,'BAZA DANYCH'!$A:$A,$A509,'BAZA DANYCH'!$F:$F,STATYSTYKI!$B509)</f>
        <v>0</v>
      </c>
      <c r="S509" s="85">
        <f>SUMIFS('BAZA DANYCH'!$AA:$AA,'BAZA DANYCH'!$T:$T,S$406,'BAZA DANYCH'!$K:$K,$C509,'BAZA DANYCH'!$A:$A,$A509,'BAZA DANYCH'!$F:$F,STATYSTYKI!$B509)</f>
        <v>0</v>
      </c>
      <c r="T509" s="85">
        <f>SUMIFS('BAZA DANYCH'!$AA:$AA,'BAZA DANYCH'!$T:$T,T$406,'BAZA DANYCH'!$K:$K,$C509,'BAZA DANYCH'!$A:$A,$A509,'BAZA DANYCH'!$F:$F,STATYSTYKI!$B509)</f>
        <v>0</v>
      </c>
      <c r="U509" s="85">
        <f>SUMIFS('BAZA DANYCH'!$AA:$AA,'BAZA DANYCH'!$T:$T,U$406,'BAZA DANYCH'!$K:$K,$C509,'BAZA DANYCH'!$A:$A,$A509,'BAZA DANYCH'!$F:$F,STATYSTYKI!$B509)</f>
        <v>0</v>
      </c>
      <c r="V509" s="85">
        <f>SUMIFS('BAZA DANYCH'!$AA:$AA,'BAZA DANYCH'!$T:$T,V$406,'BAZA DANYCH'!$K:$K,$C509,'BAZA DANYCH'!$A:$A,$A509,'BAZA DANYCH'!$F:$F,STATYSTYKI!$B509)</f>
        <v>0</v>
      </c>
      <c r="W509" s="85">
        <f>SUMIFS('BAZA DANYCH'!$AA:$AA,'BAZA DANYCH'!$T:$T,W$406,'BAZA DANYCH'!$K:$K,$C509,'BAZA DANYCH'!$A:$A,$A509,'BAZA DANYCH'!$F:$F,STATYSTYKI!$B509)</f>
        <v>0</v>
      </c>
      <c r="X509" s="85">
        <f>SUMIFS('BAZA DANYCH'!$AA:$AA,'BAZA DANYCH'!$T:$T,X$406,'BAZA DANYCH'!$K:$K,$C509,'BAZA DANYCH'!$A:$A,$A509,'BAZA DANYCH'!$F:$F,STATYSTYKI!$B509)</f>
        <v>0</v>
      </c>
      <c r="Y509" s="85">
        <f>SUMIFS('BAZA DANYCH'!$AA:$AA,'BAZA DANYCH'!$T:$T,Y$406,'BAZA DANYCH'!$K:$K,$C509,'BAZA DANYCH'!$A:$A,$A509,'BAZA DANYCH'!$F:$F,STATYSTYKI!$B509)</f>
        <v>0</v>
      </c>
      <c r="Z509" s="85">
        <f>SUMIFS('BAZA DANYCH'!$AA:$AA,'BAZA DANYCH'!$T:$T,Z$406,'BAZA DANYCH'!$K:$K,$C509,'BAZA DANYCH'!$A:$A,$A509,'BAZA DANYCH'!$F:$F,STATYSTYKI!$B509)</f>
        <v>0</v>
      </c>
      <c r="AA509" s="85">
        <f>SUMIFS('BAZA DANYCH'!$AA:$AA,'BAZA DANYCH'!$T:$T,AA$406,'BAZA DANYCH'!$K:$K,$C509,'BAZA DANYCH'!$A:$A,$A509,'BAZA DANYCH'!$F:$F,STATYSTYKI!$B509)</f>
        <v>0</v>
      </c>
      <c r="AB509" s="85">
        <f>SUMIFS('BAZA DANYCH'!$AA:$AA,'BAZA DANYCH'!$T:$T,AB$406,'BAZA DANYCH'!$K:$K,$C509,'BAZA DANYCH'!$A:$A,$A509,'BAZA DANYCH'!$F:$F,STATYSTYKI!$B509)</f>
        <v>0</v>
      </c>
      <c r="AC509" s="85">
        <f>SUMIFS('BAZA DANYCH'!$AA:$AA,'BAZA DANYCH'!$T:$T,AC$406,'BAZA DANYCH'!$K:$K,$C509,'BAZA DANYCH'!$A:$A,$A509,'BAZA DANYCH'!$F:$F,STATYSTYKI!$B509)</f>
        <v>0</v>
      </c>
      <c r="AD509" s="85">
        <f>SUMIFS('BAZA DANYCH'!$AA:$AA,'BAZA DANYCH'!$T:$T,AD$406,'BAZA DANYCH'!$K:$K,$C509,'BAZA DANYCH'!$A:$A,$A509,'BAZA DANYCH'!$F:$F,STATYSTYKI!$B509)</f>
        <v>0</v>
      </c>
      <c r="AE509" s="85">
        <f>SUMIFS('BAZA DANYCH'!$AA:$AA,'BAZA DANYCH'!$T:$T,AE$406,'BAZA DANYCH'!$K:$K,$C509,'BAZA DANYCH'!$A:$A,$A509,'BAZA DANYCH'!$F:$F,STATYSTYKI!$B509)</f>
        <v>0</v>
      </c>
      <c r="AF509" s="85">
        <f>SUMIFS('BAZA DANYCH'!$AA:$AA,'BAZA DANYCH'!$T:$T,AF$406,'BAZA DANYCH'!$K:$K,$C509,'BAZA DANYCH'!$A:$A,$A509,'BAZA DANYCH'!$F:$F,STATYSTYKI!$B509)</f>
        <v>0</v>
      </c>
      <c r="AG509" s="85">
        <f>SUMIFS('BAZA DANYCH'!$AA:$AA,'BAZA DANYCH'!$T:$T,AG$406,'BAZA DANYCH'!$K:$K,$C509,'BAZA DANYCH'!$A:$A,$A509,'BAZA DANYCH'!$F:$F,STATYSTYKI!$B509)</f>
        <v>0</v>
      </c>
      <c r="AH509" s="85">
        <f>SUMIFS('BAZA DANYCH'!$AA:$AA,'BAZA DANYCH'!$T:$T,AH$406,'BAZA DANYCH'!$K:$K,$C509,'BAZA DANYCH'!$A:$A,$A509,'BAZA DANYCH'!$F:$F,STATYSTYKI!$B509)</f>
        <v>0</v>
      </c>
      <c r="AI509" s="85">
        <f>SUMIFS('BAZA DANYCH'!$AA:$AA,'BAZA DANYCH'!$T:$T,AI$406,'BAZA DANYCH'!$K:$K,$C509,'BAZA DANYCH'!$A:$A,$A509,'BAZA DANYCH'!$F:$F,STATYSTYKI!$B509)</f>
        <v>0</v>
      </c>
      <c r="AJ509" s="85">
        <f>SUMIFS('BAZA DANYCH'!$AA:$AA,'BAZA DANYCH'!$T:$T,AJ$406,'BAZA DANYCH'!$K:$K,$C509,'BAZA DANYCH'!$A:$A,$A509,'BAZA DANYCH'!$F:$F,STATYSTYKI!$B509)</f>
        <v>0</v>
      </c>
    </row>
    <row r="510" spans="1:36" x14ac:dyDescent="0.2">
      <c r="A510" s="87" t="str">
        <f t="shared" ref="A510:C510" si="139">A303</f>
        <v>Strzelin</v>
      </c>
      <c r="B510" s="87" t="str">
        <f t="shared" si="139"/>
        <v>rk_14_DK39</v>
      </c>
      <c r="C510" s="87" t="str">
        <f t="shared" si="139"/>
        <v>Sindbad</v>
      </c>
      <c r="D510" s="129">
        <f t="shared" si="133"/>
        <v>18</v>
      </c>
      <c r="E510" s="85">
        <f>SUMIFS('BAZA DANYCH'!$AA:$AA,'BAZA DANYCH'!$T:$T,E$406,'BAZA DANYCH'!$K:$K,$C510,'BAZA DANYCH'!$A:$A,$A510,'BAZA DANYCH'!$F:$F,STATYSTYKI!$B510)</f>
        <v>0</v>
      </c>
      <c r="F510" s="85">
        <f>SUMIFS('BAZA DANYCH'!$AA:$AA,'BAZA DANYCH'!$T:$T,F$406,'BAZA DANYCH'!$K:$K,$C510,'BAZA DANYCH'!$A:$A,$A510,'BAZA DANYCH'!$F:$F,STATYSTYKI!$B510)</f>
        <v>0</v>
      </c>
      <c r="G510" s="85">
        <f>SUMIFS('BAZA DANYCH'!$AA:$AA,'BAZA DANYCH'!$T:$T,G$406,'BAZA DANYCH'!$K:$K,$C510,'BAZA DANYCH'!$A:$A,$A510,'BAZA DANYCH'!$F:$F,STATYSTYKI!$B510)</f>
        <v>0</v>
      </c>
      <c r="H510" s="85">
        <f>SUMIFS('BAZA DANYCH'!$AA:$AA,'BAZA DANYCH'!$T:$T,H$406,'BAZA DANYCH'!$K:$K,$C510,'BAZA DANYCH'!$A:$A,$A510,'BAZA DANYCH'!$F:$F,STATYSTYKI!$B510)</f>
        <v>0</v>
      </c>
      <c r="I510" s="85">
        <f>SUMIFS('BAZA DANYCH'!$AA:$AA,'BAZA DANYCH'!$T:$T,I$406,'BAZA DANYCH'!$K:$K,$C510,'BAZA DANYCH'!$A:$A,$A510,'BAZA DANYCH'!$F:$F,STATYSTYKI!$B510)</f>
        <v>0</v>
      </c>
      <c r="J510" s="85">
        <f>SUMIFS('BAZA DANYCH'!$AA:$AA,'BAZA DANYCH'!$T:$T,J$406,'BAZA DANYCH'!$K:$K,$C510,'BAZA DANYCH'!$A:$A,$A510,'BAZA DANYCH'!$F:$F,STATYSTYKI!$B510)</f>
        <v>0</v>
      </c>
      <c r="K510" s="85">
        <f>SUMIFS('BAZA DANYCH'!$AA:$AA,'BAZA DANYCH'!$T:$T,K$406,'BAZA DANYCH'!$K:$K,$C510,'BAZA DANYCH'!$A:$A,$A510,'BAZA DANYCH'!$F:$F,STATYSTYKI!$B510)</f>
        <v>0</v>
      </c>
      <c r="L510" s="85">
        <f>SUMIFS('BAZA DANYCH'!$AA:$AA,'BAZA DANYCH'!$T:$T,L$406,'BAZA DANYCH'!$K:$K,$C510,'BAZA DANYCH'!$A:$A,$A510,'BAZA DANYCH'!$F:$F,STATYSTYKI!$B510)</f>
        <v>0</v>
      </c>
      <c r="M510" s="85">
        <f>SUMIFS('BAZA DANYCH'!$AA:$AA,'BAZA DANYCH'!$T:$T,M$406,'BAZA DANYCH'!$K:$K,$C510,'BAZA DANYCH'!$A:$A,$A510,'BAZA DANYCH'!$F:$F,STATYSTYKI!$B510)</f>
        <v>0</v>
      </c>
      <c r="N510" s="85">
        <f>SUMIFS('BAZA DANYCH'!$AA:$AA,'BAZA DANYCH'!$T:$T,N$406,'BAZA DANYCH'!$K:$K,$C510,'BAZA DANYCH'!$A:$A,$A510,'BAZA DANYCH'!$F:$F,STATYSTYKI!$B510)</f>
        <v>0</v>
      </c>
      <c r="O510" s="85">
        <f>SUMIFS('BAZA DANYCH'!$AA:$AA,'BAZA DANYCH'!$T:$T,O$406,'BAZA DANYCH'!$K:$K,$C510,'BAZA DANYCH'!$A:$A,$A510,'BAZA DANYCH'!$F:$F,STATYSTYKI!$B510)</f>
        <v>0</v>
      </c>
      <c r="P510" s="85">
        <f>SUMIFS('BAZA DANYCH'!$AA:$AA,'BAZA DANYCH'!$T:$T,P$406,'BAZA DANYCH'!$K:$K,$C510,'BAZA DANYCH'!$A:$A,$A510,'BAZA DANYCH'!$F:$F,STATYSTYKI!$B510)</f>
        <v>0</v>
      </c>
      <c r="Q510" s="85">
        <f>SUMIFS('BAZA DANYCH'!$AA:$AA,'BAZA DANYCH'!$T:$T,Q$406,'BAZA DANYCH'!$K:$K,$C510,'BAZA DANYCH'!$A:$A,$A510,'BAZA DANYCH'!$F:$F,STATYSTYKI!$B510)</f>
        <v>0</v>
      </c>
      <c r="R510" s="85">
        <f>SUMIFS('BAZA DANYCH'!$AA:$AA,'BAZA DANYCH'!$T:$T,R$406,'BAZA DANYCH'!$K:$K,$C510,'BAZA DANYCH'!$A:$A,$A510,'BAZA DANYCH'!$F:$F,STATYSTYKI!$B510)</f>
        <v>0</v>
      </c>
      <c r="S510" s="85">
        <f>SUMIFS('BAZA DANYCH'!$AA:$AA,'BAZA DANYCH'!$T:$T,S$406,'BAZA DANYCH'!$K:$K,$C510,'BAZA DANYCH'!$A:$A,$A510,'BAZA DANYCH'!$F:$F,STATYSTYKI!$B510)</f>
        <v>0</v>
      </c>
      <c r="T510" s="85">
        <f>SUMIFS('BAZA DANYCH'!$AA:$AA,'BAZA DANYCH'!$T:$T,T$406,'BAZA DANYCH'!$K:$K,$C510,'BAZA DANYCH'!$A:$A,$A510,'BAZA DANYCH'!$F:$F,STATYSTYKI!$B510)</f>
        <v>0</v>
      </c>
      <c r="U510" s="85">
        <f>SUMIFS('BAZA DANYCH'!$AA:$AA,'BAZA DANYCH'!$T:$T,U$406,'BAZA DANYCH'!$K:$K,$C510,'BAZA DANYCH'!$A:$A,$A510,'BAZA DANYCH'!$F:$F,STATYSTYKI!$B510)</f>
        <v>0</v>
      </c>
      <c r="V510" s="85">
        <f>SUMIFS('BAZA DANYCH'!$AA:$AA,'BAZA DANYCH'!$T:$T,V$406,'BAZA DANYCH'!$K:$K,$C510,'BAZA DANYCH'!$A:$A,$A510,'BAZA DANYCH'!$F:$F,STATYSTYKI!$B510)</f>
        <v>0</v>
      </c>
      <c r="W510" s="85">
        <f>SUMIFS('BAZA DANYCH'!$AA:$AA,'BAZA DANYCH'!$T:$T,W$406,'BAZA DANYCH'!$K:$K,$C510,'BAZA DANYCH'!$A:$A,$A510,'BAZA DANYCH'!$F:$F,STATYSTYKI!$B510)</f>
        <v>0</v>
      </c>
      <c r="X510" s="85">
        <f>SUMIFS('BAZA DANYCH'!$AA:$AA,'BAZA DANYCH'!$T:$T,X$406,'BAZA DANYCH'!$K:$K,$C510,'BAZA DANYCH'!$A:$A,$A510,'BAZA DANYCH'!$F:$F,STATYSTYKI!$B510)</f>
        <v>0</v>
      </c>
      <c r="Y510" s="85">
        <f>SUMIFS('BAZA DANYCH'!$AA:$AA,'BAZA DANYCH'!$T:$T,Y$406,'BAZA DANYCH'!$K:$K,$C510,'BAZA DANYCH'!$A:$A,$A510,'BAZA DANYCH'!$F:$F,STATYSTYKI!$B510)</f>
        <v>0</v>
      </c>
      <c r="Z510" s="85">
        <f>SUMIFS('BAZA DANYCH'!$AA:$AA,'BAZA DANYCH'!$T:$T,Z$406,'BAZA DANYCH'!$K:$K,$C510,'BAZA DANYCH'!$A:$A,$A510,'BAZA DANYCH'!$F:$F,STATYSTYKI!$B510)</f>
        <v>0</v>
      </c>
      <c r="AA510" s="85">
        <f>SUMIFS('BAZA DANYCH'!$AA:$AA,'BAZA DANYCH'!$T:$T,AA$406,'BAZA DANYCH'!$K:$K,$C510,'BAZA DANYCH'!$A:$A,$A510,'BAZA DANYCH'!$F:$F,STATYSTYKI!$B510)</f>
        <v>0</v>
      </c>
      <c r="AB510" s="85">
        <f>SUMIFS('BAZA DANYCH'!$AA:$AA,'BAZA DANYCH'!$T:$T,AB$406,'BAZA DANYCH'!$K:$K,$C510,'BAZA DANYCH'!$A:$A,$A510,'BAZA DANYCH'!$F:$F,STATYSTYKI!$B510)</f>
        <v>0</v>
      </c>
      <c r="AC510" s="85">
        <f>SUMIFS('BAZA DANYCH'!$AA:$AA,'BAZA DANYCH'!$T:$T,AC$406,'BAZA DANYCH'!$K:$K,$C510,'BAZA DANYCH'!$A:$A,$A510,'BAZA DANYCH'!$F:$F,STATYSTYKI!$B510)</f>
        <v>0</v>
      </c>
      <c r="AD510" s="85">
        <f>SUMIFS('BAZA DANYCH'!$AA:$AA,'BAZA DANYCH'!$T:$T,AD$406,'BAZA DANYCH'!$K:$K,$C510,'BAZA DANYCH'!$A:$A,$A510,'BAZA DANYCH'!$F:$F,STATYSTYKI!$B510)</f>
        <v>0</v>
      </c>
      <c r="AE510" s="85">
        <f>SUMIFS('BAZA DANYCH'!$AA:$AA,'BAZA DANYCH'!$T:$T,AE$406,'BAZA DANYCH'!$K:$K,$C510,'BAZA DANYCH'!$A:$A,$A510,'BAZA DANYCH'!$F:$F,STATYSTYKI!$B510)</f>
        <v>0</v>
      </c>
      <c r="AF510" s="85">
        <f>SUMIFS('BAZA DANYCH'!$AA:$AA,'BAZA DANYCH'!$T:$T,AF$406,'BAZA DANYCH'!$K:$K,$C510,'BAZA DANYCH'!$A:$A,$A510,'BAZA DANYCH'!$F:$F,STATYSTYKI!$B510)</f>
        <v>0</v>
      </c>
      <c r="AG510" s="85">
        <f>SUMIFS('BAZA DANYCH'!$AA:$AA,'BAZA DANYCH'!$T:$T,AG$406,'BAZA DANYCH'!$K:$K,$C510,'BAZA DANYCH'!$A:$A,$A510,'BAZA DANYCH'!$F:$F,STATYSTYKI!$B510)</f>
        <v>0</v>
      </c>
      <c r="AH510" s="85">
        <f>SUMIFS('BAZA DANYCH'!$AA:$AA,'BAZA DANYCH'!$T:$T,AH$406,'BAZA DANYCH'!$K:$K,$C510,'BAZA DANYCH'!$A:$A,$A510,'BAZA DANYCH'!$F:$F,STATYSTYKI!$B510)</f>
        <v>0</v>
      </c>
      <c r="AI510" s="85">
        <f>SUMIFS('BAZA DANYCH'!$AA:$AA,'BAZA DANYCH'!$T:$T,AI$406,'BAZA DANYCH'!$K:$K,$C510,'BAZA DANYCH'!$A:$A,$A510,'BAZA DANYCH'!$F:$F,STATYSTYKI!$B510)</f>
        <v>18</v>
      </c>
      <c r="AJ510" s="85">
        <f>SUMIFS('BAZA DANYCH'!$AA:$AA,'BAZA DANYCH'!$T:$T,AJ$406,'BAZA DANYCH'!$K:$K,$C510,'BAZA DANYCH'!$A:$A,$A510,'BAZA DANYCH'!$F:$F,STATYSTYKI!$B510)</f>
        <v>0</v>
      </c>
    </row>
    <row r="511" spans="1:36" x14ac:dyDescent="0.2">
      <c r="A511" s="87" t="str">
        <f t="shared" ref="A511:C511" si="140">A304</f>
        <v>Strzelin</v>
      </c>
      <c r="B511" s="87" t="str">
        <f t="shared" si="140"/>
        <v>rk_14_DK39</v>
      </c>
      <c r="C511" s="87" t="str">
        <f t="shared" si="140"/>
        <v>MAR TRAVEL</v>
      </c>
      <c r="D511" s="129">
        <f t="shared" si="133"/>
        <v>10</v>
      </c>
      <c r="E511" s="85">
        <f>SUMIFS('BAZA DANYCH'!$AA:$AA,'BAZA DANYCH'!$T:$T,E$406,'BAZA DANYCH'!$K:$K,$C511,'BAZA DANYCH'!$A:$A,$A511,'BAZA DANYCH'!$F:$F,STATYSTYKI!$B511)</f>
        <v>0</v>
      </c>
      <c r="F511" s="85">
        <f>SUMIFS('BAZA DANYCH'!$AA:$AA,'BAZA DANYCH'!$T:$T,F$406,'BAZA DANYCH'!$K:$K,$C511,'BAZA DANYCH'!$A:$A,$A511,'BAZA DANYCH'!$F:$F,STATYSTYKI!$B511)</f>
        <v>0</v>
      </c>
      <c r="G511" s="85">
        <f>SUMIFS('BAZA DANYCH'!$AA:$AA,'BAZA DANYCH'!$T:$T,G$406,'BAZA DANYCH'!$K:$K,$C511,'BAZA DANYCH'!$A:$A,$A511,'BAZA DANYCH'!$F:$F,STATYSTYKI!$B511)</f>
        <v>0</v>
      </c>
      <c r="H511" s="85">
        <f>SUMIFS('BAZA DANYCH'!$AA:$AA,'BAZA DANYCH'!$T:$T,H$406,'BAZA DANYCH'!$K:$K,$C511,'BAZA DANYCH'!$A:$A,$A511,'BAZA DANYCH'!$F:$F,STATYSTYKI!$B511)</f>
        <v>0</v>
      </c>
      <c r="I511" s="85">
        <f>SUMIFS('BAZA DANYCH'!$AA:$AA,'BAZA DANYCH'!$T:$T,I$406,'BAZA DANYCH'!$K:$K,$C511,'BAZA DANYCH'!$A:$A,$A511,'BAZA DANYCH'!$F:$F,STATYSTYKI!$B511)</f>
        <v>0</v>
      </c>
      <c r="J511" s="85">
        <f>SUMIFS('BAZA DANYCH'!$AA:$AA,'BAZA DANYCH'!$T:$T,J$406,'BAZA DANYCH'!$K:$K,$C511,'BAZA DANYCH'!$A:$A,$A511,'BAZA DANYCH'!$F:$F,STATYSTYKI!$B511)</f>
        <v>0</v>
      </c>
      <c r="K511" s="85">
        <f>SUMIFS('BAZA DANYCH'!$AA:$AA,'BAZA DANYCH'!$T:$T,K$406,'BAZA DANYCH'!$K:$K,$C511,'BAZA DANYCH'!$A:$A,$A511,'BAZA DANYCH'!$F:$F,STATYSTYKI!$B511)</f>
        <v>0</v>
      </c>
      <c r="L511" s="85">
        <f>SUMIFS('BAZA DANYCH'!$AA:$AA,'BAZA DANYCH'!$T:$T,L$406,'BAZA DANYCH'!$K:$K,$C511,'BAZA DANYCH'!$A:$A,$A511,'BAZA DANYCH'!$F:$F,STATYSTYKI!$B511)</f>
        <v>10</v>
      </c>
      <c r="M511" s="85">
        <f>SUMIFS('BAZA DANYCH'!$AA:$AA,'BAZA DANYCH'!$T:$T,M$406,'BAZA DANYCH'!$K:$K,$C511,'BAZA DANYCH'!$A:$A,$A511,'BAZA DANYCH'!$F:$F,STATYSTYKI!$B511)</f>
        <v>0</v>
      </c>
      <c r="N511" s="85">
        <f>SUMIFS('BAZA DANYCH'!$AA:$AA,'BAZA DANYCH'!$T:$T,N$406,'BAZA DANYCH'!$K:$K,$C511,'BAZA DANYCH'!$A:$A,$A511,'BAZA DANYCH'!$F:$F,STATYSTYKI!$B511)</f>
        <v>0</v>
      </c>
      <c r="O511" s="85">
        <f>SUMIFS('BAZA DANYCH'!$AA:$AA,'BAZA DANYCH'!$T:$T,O$406,'BAZA DANYCH'!$K:$K,$C511,'BAZA DANYCH'!$A:$A,$A511,'BAZA DANYCH'!$F:$F,STATYSTYKI!$B511)</f>
        <v>0</v>
      </c>
      <c r="P511" s="85">
        <f>SUMIFS('BAZA DANYCH'!$AA:$AA,'BAZA DANYCH'!$T:$T,P$406,'BAZA DANYCH'!$K:$K,$C511,'BAZA DANYCH'!$A:$A,$A511,'BAZA DANYCH'!$F:$F,STATYSTYKI!$B511)</f>
        <v>0</v>
      </c>
      <c r="Q511" s="85">
        <f>SUMIFS('BAZA DANYCH'!$AA:$AA,'BAZA DANYCH'!$T:$T,Q$406,'BAZA DANYCH'!$K:$K,$C511,'BAZA DANYCH'!$A:$A,$A511,'BAZA DANYCH'!$F:$F,STATYSTYKI!$B511)</f>
        <v>0</v>
      </c>
      <c r="R511" s="85">
        <f>SUMIFS('BAZA DANYCH'!$AA:$AA,'BAZA DANYCH'!$T:$T,R$406,'BAZA DANYCH'!$K:$K,$C511,'BAZA DANYCH'!$A:$A,$A511,'BAZA DANYCH'!$F:$F,STATYSTYKI!$B511)</f>
        <v>0</v>
      </c>
      <c r="S511" s="85">
        <f>SUMIFS('BAZA DANYCH'!$AA:$AA,'BAZA DANYCH'!$T:$T,S$406,'BAZA DANYCH'!$K:$K,$C511,'BAZA DANYCH'!$A:$A,$A511,'BAZA DANYCH'!$F:$F,STATYSTYKI!$B511)</f>
        <v>0</v>
      </c>
      <c r="T511" s="85">
        <f>SUMIFS('BAZA DANYCH'!$AA:$AA,'BAZA DANYCH'!$T:$T,T$406,'BAZA DANYCH'!$K:$K,$C511,'BAZA DANYCH'!$A:$A,$A511,'BAZA DANYCH'!$F:$F,STATYSTYKI!$B511)</f>
        <v>0</v>
      </c>
      <c r="U511" s="85">
        <f>SUMIFS('BAZA DANYCH'!$AA:$AA,'BAZA DANYCH'!$T:$T,U$406,'BAZA DANYCH'!$K:$K,$C511,'BAZA DANYCH'!$A:$A,$A511,'BAZA DANYCH'!$F:$F,STATYSTYKI!$B511)</f>
        <v>0</v>
      </c>
      <c r="V511" s="85">
        <f>SUMIFS('BAZA DANYCH'!$AA:$AA,'BAZA DANYCH'!$T:$T,V$406,'BAZA DANYCH'!$K:$K,$C511,'BAZA DANYCH'!$A:$A,$A511,'BAZA DANYCH'!$F:$F,STATYSTYKI!$B511)</f>
        <v>0</v>
      </c>
      <c r="W511" s="85">
        <f>SUMIFS('BAZA DANYCH'!$AA:$AA,'BAZA DANYCH'!$T:$T,W$406,'BAZA DANYCH'!$K:$K,$C511,'BAZA DANYCH'!$A:$A,$A511,'BAZA DANYCH'!$F:$F,STATYSTYKI!$B511)</f>
        <v>0</v>
      </c>
      <c r="X511" s="85">
        <f>SUMIFS('BAZA DANYCH'!$AA:$AA,'BAZA DANYCH'!$T:$T,X$406,'BAZA DANYCH'!$K:$K,$C511,'BAZA DANYCH'!$A:$A,$A511,'BAZA DANYCH'!$F:$F,STATYSTYKI!$B511)</f>
        <v>0</v>
      </c>
      <c r="Y511" s="85">
        <f>SUMIFS('BAZA DANYCH'!$AA:$AA,'BAZA DANYCH'!$T:$T,Y$406,'BAZA DANYCH'!$K:$K,$C511,'BAZA DANYCH'!$A:$A,$A511,'BAZA DANYCH'!$F:$F,STATYSTYKI!$B511)</f>
        <v>0</v>
      </c>
      <c r="Z511" s="85">
        <f>SUMIFS('BAZA DANYCH'!$AA:$AA,'BAZA DANYCH'!$T:$T,Z$406,'BAZA DANYCH'!$K:$K,$C511,'BAZA DANYCH'!$A:$A,$A511,'BAZA DANYCH'!$F:$F,STATYSTYKI!$B511)</f>
        <v>0</v>
      </c>
      <c r="AA511" s="85">
        <f>SUMIFS('BAZA DANYCH'!$AA:$AA,'BAZA DANYCH'!$T:$T,AA$406,'BAZA DANYCH'!$K:$K,$C511,'BAZA DANYCH'!$A:$A,$A511,'BAZA DANYCH'!$F:$F,STATYSTYKI!$B511)</f>
        <v>0</v>
      </c>
      <c r="AB511" s="85">
        <f>SUMIFS('BAZA DANYCH'!$AA:$AA,'BAZA DANYCH'!$T:$T,AB$406,'BAZA DANYCH'!$K:$K,$C511,'BAZA DANYCH'!$A:$A,$A511,'BAZA DANYCH'!$F:$F,STATYSTYKI!$B511)</f>
        <v>0</v>
      </c>
      <c r="AC511" s="85">
        <f>SUMIFS('BAZA DANYCH'!$AA:$AA,'BAZA DANYCH'!$T:$T,AC$406,'BAZA DANYCH'!$K:$K,$C511,'BAZA DANYCH'!$A:$A,$A511,'BAZA DANYCH'!$F:$F,STATYSTYKI!$B511)</f>
        <v>0</v>
      </c>
      <c r="AD511" s="85">
        <f>SUMIFS('BAZA DANYCH'!$AA:$AA,'BAZA DANYCH'!$T:$T,AD$406,'BAZA DANYCH'!$K:$K,$C511,'BAZA DANYCH'!$A:$A,$A511,'BAZA DANYCH'!$F:$F,STATYSTYKI!$B511)</f>
        <v>0</v>
      </c>
      <c r="AE511" s="85">
        <f>SUMIFS('BAZA DANYCH'!$AA:$AA,'BAZA DANYCH'!$T:$T,AE$406,'BAZA DANYCH'!$K:$K,$C511,'BAZA DANYCH'!$A:$A,$A511,'BAZA DANYCH'!$F:$F,STATYSTYKI!$B511)</f>
        <v>0</v>
      </c>
      <c r="AF511" s="85">
        <f>SUMIFS('BAZA DANYCH'!$AA:$AA,'BAZA DANYCH'!$T:$T,AF$406,'BAZA DANYCH'!$K:$K,$C511,'BAZA DANYCH'!$A:$A,$A511,'BAZA DANYCH'!$F:$F,STATYSTYKI!$B511)</f>
        <v>0</v>
      </c>
      <c r="AG511" s="85">
        <f>SUMIFS('BAZA DANYCH'!$AA:$AA,'BAZA DANYCH'!$T:$T,AG$406,'BAZA DANYCH'!$K:$K,$C511,'BAZA DANYCH'!$A:$A,$A511,'BAZA DANYCH'!$F:$F,STATYSTYKI!$B511)</f>
        <v>0</v>
      </c>
      <c r="AH511" s="85">
        <f>SUMIFS('BAZA DANYCH'!$AA:$AA,'BAZA DANYCH'!$T:$T,AH$406,'BAZA DANYCH'!$K:$K,$C511,'BAZA DANYCH'!$A:$A,$A511,'BAZA DANYCH'!$F:$F,STATYSTYKI!$B511)</f>
        <v>0</v>
      </c>
      <c r="AI511" s="85">
        <f>SUMIFS('BAZA DANYCH'!$AA:$AA,'BAZA DANYCH'!$T:$T,AI$406,'BAZA DANYCH'!$K:$K,$C511,'BAZA DANYCH'!$A:$A,$A511,'BAZA DANYCH'!$F:$F,STATYSTYKI!$B511)</f>
        <v>0</v>
      </c>
      <c r="AJ511" s="85">
        <f>SUMIFS('BAZA DANYCH'!$AA:$AA,'BAZA DANYCH'!$T:$T,AJ$406,'BAZA DANYCH'!$K:$K,$C511,'BAZA DANYCH'!$A:$A,$A511,'BAZA DANYCH'!$F:$F,STATYSTYKI!$B511)</f>
        <v>0</v>
      </c>
    </row>
    <row r="512" spans="1:36" x14ac:dyDescent="0.2">
      <c r="A512" s="87" t="str">
        <f t="shared" ref="A512:C512" si="141">A305</f>
        <v>Strzelin</v>
      </c>
      <c r="B512" s="87" t="str">
        <f t="shared" si="141"/>
        <v>rk_14_DK39</v>
      </c>
      <c r="C512" s="87" t="str">
        <f t="shared" si="141"/>
        <v>ARRIVABUS</v>
      </c>
      <c r="D512" s="129">
        <f t="shared" si="133"/>
        <v>50</v>
      </c>
      <c r="E512" s="85">
        <f>SUMIFS('BAZA DANYCH'!$AA:$AA,'BAZA DANYCH'!$T:$T,E$406,'BAZA DANYCH'!$K:$K,$C512,'BAZA DANYCH'!$A:$A,$A512,'BAZA DANYCH'!$F:$F,STATYSTYKI!$B512)</f>
        <v>0</v>
      </c>
      <c r="F512" s="85">
        <f>SUMIFS('BAZA DANYCH'!$AA:$AA,'BAZA DANYCH'!$T:$T,F$406,'BAZA DANYCH'!$K:$K,$C512,'BAZA DANYCH'!$A:$A,$A512,'BAZA DANYCH'!$F:$F,STATYSTYKI!$B512)</f>
        <v>0</v>
      </c>
      <c r="G512" s="85">
        <f>SUMIFS('BAZA DANYCH'!$AA:$AA,'BAZA DANYCH'!$T:$T,G$406,'BAZA DANYCH'!$K:$K,$C512,'BAZA DANYCH'!$A:$A,$A512,'BAZA DANYCH'!$F:$F,STATYSTYKI!$B512)</f>
        <v>0</v>
      </c>
      <c r="H512" s="85">
        <f>SUMIFS('BAZA DANYCH'!$AA:$AA,'BAZA DANYCH'!$T:$T,H$406,'BAZA DANYCH'!$K:$K,$C512,'BAZA DANYCH'!$A:$A,$A512,'BAZA DANYCH'!$F:$F,STATYSTYKI!$B512)</f>
        <v>0</v>
      </c>
      <c r="I512" s="85">
        <f>SUMIFS('BAZA DANYCH'!$AA:$AA,'BAZA DANYCH'!$T:$T,I$406,'BAZA DANYCH'!$K:$K,$C512,'BAZA DANYCH'!$A:$A,$A512,'BAZA DANYCH'!$F:$F,STATYSTYKI!$B512)</f>
        <v>0</v>
      </c>
      <c r="J512" s="85">
        <f>SUMIFS('BAZA DANYCH'!$AA:$AA,'BAZA DANYCH'!$T:$T,J$406,'BAZA DANYCH'!$K:$K,$C512,'BAZA DANYCH'!$A:$A,$A512,'BAZA DANYCH'!$F:$F,STATYSTYKI!$B512)</f>
        <v>0</v>
      </c>
      <c r="K512" s="85">
        <f>SUMIFS('BAZA DANYCH'!$AA:$AA,'BAZA DANYCH'!$T:$T,K$406,'BAZA DANYCH'!$K:$K,$C512,'BAZA DANYCH'!$A:$A,$A512,'BAZA DANYCH'!$F:$F,STATYSTYKI!$B512)</f>
        <v>0</v>
      </c>
      <c r="L512" s="85">
        <f>SUMIFS('BAZA DANYCH'!$AA:$AA,'BAZA DANYCH'!$T:$T,L$406,'BAZA DANYCH'!$K:$K,$C512,'BAZA DANYCH'!$A:$A,$A512,'BAZA DANYCH'!$F:$F,STATYSTYKI!$B512)</f>
        <v>0</v>
      </c>
      <c r="M512" s="85">
        <f>SUMIFS('BAZA DANYCH'!$AA:$AA,'BAZA DANYCH'!$T:$T,M$406,'BAZA DANYCH'!$K:$K,$C512,'BAZA DANYCH'!$A:$A,$A512,'BAZA DANYCH'!$F:$F,STATYSTYKI!$B512)</f>
        <v>0</v>
      </c>
      <c r="N512" s="85">
        <f>SUMIFS('BAZA DANYCH'!$AA:$AA,'BAZA DANYCH'!$T:$T,N$406,'BAZA DANYCH'!$K:$K,$C512,'BAZA DANYCH'!$A:$A,$A512,'BAZA DANYCH'!$F:$F,STATYSTYKI!$B512)</f>
        <v>0</v>
      </c>
      <c r="O512" s="85">
        <f>SUMIFS('BAZA DANYCH'!$AA:$AA,'BAZA DANYCH'!$T:$T,O$406,'BAZA DANYCH'!$K:$K,$C512,'BAZA DANYCH'!$A:$A,$A512,'BAZA DANYCH'!$F:$F,STATYSTYKI!$B512)</f>
        <v>0</v>
      </c>
      <c r="P512" s="85">
        <f>SUMIFS('BAZA DANYCH'!$AA:$AA,'BAZA DANYCH'!$T:$T,P$406,'BAZA DANYCH'!$K:$K,$C512,'BAZA DANYCH'!$A:$A,$A512,'BAZA DANYCH'!$F:$F,STATYSTYKI!$B512)</f>
        <v>0</v>
      </c>
      <c r="Q512" s="85">
        <f>SUMIFS('BAZA DANYCH'!$AA:$AA,'BAZA DANYCH'!$T:$T,Q$406,'BAZA DANYCH'!$K:$K,$C512,'BAZA DANYCH'!$A:$A,$A512,'BAZA DANYCH'!$F:$F,STATYSTYKI!$B512)</f>
        <v>0</v>
      </c>
      <c r="R512" s="85">
        <f>SUMIFS('BAZA DANYCH'!$AA:$AA,'BAZA DANYCH'!$T:$T,R$406,'BAZA DANYCH'!$K:$K,$C512,'BAZA DANYCH'!$A:$A,$A512,'BAZA DANYCH'!$F:$F,STATYSTYKI!$B512)</f>
        <v>0</v>
      </c>
      <c r="S512" s="85">
        <f>SUMIFS('BAZA DANYCH'!$AA:$AA,'BAZA DANYCH'!$T:$T,S$406,'BAZA DANYCH'!$K:$K,$C512,'BAZA DANYCH'!$A:$A,$A512,'BAZA DANYCH'!$F:$F,STATYSTYKI!$B512)</f>
        <v>0</v>
      </c>
      <c r="T512" s="85">
        <f>SUMIFS('BAZA DANYCH'!$AA:$AA,'BAZA DANYCH'!$T:$T,T$406,'BAZA DANYCH'!$K:$K,$C512,'BAZA DANYCH'!$A:$A,$A512,'BAZA DANYCH'!$F:$F,STATYSTYKI!$B512)</f>
        <v>0</v>
      </c>
      <c r="U512" s="85">
        <f>SUMIFS('BAZA DANYCH'!$AA:$AA,'BAZA DANYCH'!$T:$T,U$406,'BAZA DANYCH'!$K:$K,$C512,'BAZA DANYCH'!$A:$A,$A512,'BAZA DANYCH'!$F:$F,STATYSTYKI!$B512)</f>
        <v>0</v>
      </c>
      <c r="V512" s="85">
        <f>SUMIFS('BAZA DANYCH'!$AA:$AA,'BAZA DANYCH'!$T:$T,V$406,'BAZA DANYCH'!$K:$K,$C512,'BAZA DANYCH'!$A:$A,$A512,'BAZA DANYCH'!$F:$F,STATYSTYKI!$B512)</f>
        <v>50</v>
      </c>
      <c r="W512" s="85">
        <f>SUMIFS('BAZA DANYCH'!$AA:$AA,'BAZA DANYCH'!$T:$T,W$406,'BAZA DANYCH'!$K:$K,$C512,'BAZA DANYCH'!$A:$A,$A512,'BAZA DANYCH'!$F:$F,STATYSTYKI!$B512)</f>
        <v>0</v>
      </c>
      <c r="X512" s="85">
        <f>SUMIFS('BAZA DANYCH'!$AA:$AA,'BAZA DANYCH'!$T:$T,X$406,'BAZA DANYCH'!$K:$K,$C512,'BAZA DANYCH'!$A:$A,$A512,'BAZA DANYCH'!$F:$F,STATYSTYKI!$B512)</f>
        <v>0</v>
      </c>
      <c r="Y512" s="85">
        <f>SUMIFS('BAZA DANYCH'!$AA:$AA,'BAZA DANYCH'!$T:$T,Y$406,'BAZA DANYCH'!$K:$K,$C512,'BAZA DANYCH'!$A:$A,$A512,'BAZA DANYCH'!$F:$F,STATYSTYKI!$B512)</f>
        <v>0</v>
      </c>
      <c r="Z512" s="85">
        <f>SUMIFS('BAZA DANYCH'!$AA:$AA,'BAZA DANYCH'!$T:$T,Z$406,'BAZA DANYCH'!$K:$K,$C512,'BAZA DANYCH'!$A:$A,$A512,'BAZA DANYCH'!$F:$F,STATYSTYKI!$B512)</f>
        <v>0</v>
      </c>
      <c r="AA512" s="85">
        <f>SUMIFS('BAZA DANYCH'!$AA:$AA,'BAZA DANYCH'!$T:$T,AA$406,'BAZA DANYCH'!$K:$K,$C512,'BAZA DANYCH'!$A:$A,$A512,'BAZA DANYCH'!$F:$F,STATYSTYKI!$B512)</f>
        <v>0</v>
      </c>
      <c r="AB512" s="85">
        <f>SUMIFS('BAZA DANYCH'!$AA:$AA,'BAZA DANYCH'!$T:$T,AB$406,'BAZA DANYCH'!$K:$K,$C512,'BAZA DANYCH'!$A:$A,$A512,'BAZA DANYCH'!$F:$F,STATYSTYKI!$B512)</f>
        <v>0</v>
      </c>
      <c r="AC512" s="85">
        <f>SUMIFS('BAZA DANYCH'!$AA:$AA,'BAZA DANYCH'!$T:$T,AC$406,'BAZA DANYCH'!$K:$K,$C512,'BAZA DANYCH'!$A:$A,$A512,'BAZA DANYCH'!$F:$F,STATYSTYKI!$B512)</f>
        <v>0</v>
      </c>
      <c r="AD512" s="85">
        <f>SUMIFS('BAZA DANYCH'!$AA:$AA,'BAZA DANYCH'!$T:$T,AD$406,'BAZA DANYCH'!$K:$K,$C512,'BAZA DANYCH'!$A:$A,$A512,'BAZA DANYCH'!$F:$F,STATYSTYKI!$B512)</f>
        <v>0</v>
      </c>
      <c r="AE512" s="85">
        <f>SUMIFS('BAZA DANYCH'!$AA:$AA,'BAZA DANYCH'!$T:$T,AE$406,'BAZA DANYCH'!$K:$K,$C512,'BAZA DANYCH'!$A:$A,$A512,'BAZA DANYCH'!$F:$F,STATYSTYKI!$B512)</f>
        <v>0</v>
      </c>
      <c r="AF512" s="85">
        <f>SUMIFS('BAZA DANYCH'!$AA:$AA,'BAZA DANYCH'!$T:$T,AF$406,'BAZA DANYCH'!$K:$K,$C512,'BAZA DANYCH'!$A:$A,$A512,'BAZA DANYCH'!$F:$F,STATYSTYKI!$B512)</f>
        <v>0</v>
      </c>
      <c r="AG512" s="85">
        <f>SUMIFS('BAZA DANYCH'!$AA:$AA,'BAZA DANYCH'!$T:$T,AG$406,'BAZA DANYCH'!$K:$K,$C512,'BAZA DANYCH'!$A:$A,$A512,'BAZA DANYCH'!$F:$F,STATYSTYKI!$B512)</f>
        <v>0</v>
      </c>
      <c r="AH512" s="85">
        <f>SUMIFS('BAZA DANYCH'!$AA:$AA,'BAZA DANYCH'!$T:$T,AH$406,'BAZA DANYCH'!$K:$K,$C512,'BAZA DANYCH'!$A:$A,$A512,'BAZA DANYCH'!$F:$F,STATYSTYKI!$B512)</f>
        <v>0</v>
      </c>
      <c r="AI512" s="85">
        <f>SUMIFS('BAZA DANYCH'!$AA:$AA,'BAZA DANYCH'!$T:$T,AI$406,'BAZA DANYCH'!$K:$K,$C512,'BAZA DANYCH'!$A:$A,$A512,'BAZA DANYCH'!$F:$F,STATYSTYKI!$B512)</f>
        <v>0</v>
      </c>
      <c r="AJ512" s="85">
        <f>SUMIFS('BAZA DANYCH'!$AA:$AA,'BAZA DANYCH'!$T:$T,AJ$406,'BAZA DANYCH'!$K:$K,$C512,'BAZA DANYCH'!$A:$A,$A512,'BAZA DANYCH'!$F:$F,STATYSTYKI!$B512)</f>
        <v>0</v>
      </c>
    </row>
    <row r="513" spans="1:36" x14ac:dyDescent="0.2">
      <c r="A513" s="87" t="str">
        <f t="shared" ref="A513:C513" si="142">A306</f>
        <v>Strzelin</v>
      </c>
      <c r="B513" s="87" t="str">
        <f t="shared" si="142"/>
        <v>rk_14_DK39</v>
      </c>
      <c r="C513" s="87" t="str">
        <f t="shared" si="142"/>
        <v>Vesper</v>
      </c>
      <c r="D513" s="129">
        <f t="shared" si="133"/>
        <v>28</v>
      </c>
      <c r="E513" s="85">
        <f>SUMIFS('BAZA DANYCH'!$AA:$AA,'BAZA DANYCH'!$T:$T,E$406,'BAZA DANYCH'!$K:$K,$C513,'BAZA DANYCH'!$A:$A,$A513,'BAZA DANYCH'!$F:$F,STATYSTYKI!$B513)</f>
        <v>0</v>
      </c>
      <c r="F513" s="85">
        <f>SUMIFS('BAZA DANYCH'!$AA:$AA,'BAZA DANYCH'!$T:$T,F$406,'BAZA DANYCH'!$K:$K,$C513,'BAZA DANYCH'!$A:$A,$A513,'BAZA DANYCH'!$F:$F,STATYSTYKI!$B513)</f>
        <v>0</v>
      </c>
      <c r="G513" s="85">
        <f>SUMIFS('BAZA DANYCH'!$AA:$AA,'BAZA DANYCH'!$T:$T,G$406,'BAZA DANYCH'!$K:$K,$C513,'BAZA DANYCH'!$A:$A,$A513,'BAZA DANYCH'!$F:$F,STATYSTYKI!$B513)</f>
        <v>0</v>
      </c>
      <c r="H513" s="85">
        <f>SUMIFS('BAZA DANYCH'!$AA:$AA,'BAZA DANYCH'!$T:$T,H$406,'BAZA DANYCH'!$K:$K,$C513,'BAZA DANYCH'!$A:$A,$A513,'BAZA DANYCH'!$F:$F,STATYSTYKI!$B513)</f>
        <v>0</v>
      </c>
      <c r="I513" s="85">
        <f>SUMIFS('BAZA DANYCH'!$AA:$AA,'BAZA DANYCH'!$T:$T,I$406,'BAZA DANYCH'!$K:$K,$C513,'BAZA DANYCH'!$A:$A,$A513,'BAZA DANYCH'!$F:$F,STATYSTYKI!$B513)</f>
        <v>0</v>
      </c>
      <c r="J513" s="85">
        <f>SUMIFS('BAZA DANYCH'!$AA:$AA,'BAZA DANYCH'!$T:$T,J$406,'BAZA DANYCH'!$K:$K,$C513,'BAZA DANYCH'!$A:$A,$A513,'BAZA DANYCH'!$F:$F,STATYSTYKI!$B513)</f>
        <v>0</v>
      </c>
      <c r="K513" s="85">
        <f>SUMIFS('BAZA DANYCH'!$AA:$AA,'BAZA DANYCH'!$T:$T,K$406,'BAZA DANYCH'!$K:$K,$C513,'BAZA DANYCH'!$A:$A,$A513,'BAZA DANYCH'!$F:$F,STATYSTYKI!$B513)</f>
        <v>0</v>
      </c>
      <c r="L513" s="85">
        <f>SUMIFS('BAZA DANYCH'!$AA:$AA,'BAZA DANYCH'!$T:$T,L$406,'BAZA DANYCH'!$K:$K,$C513,'BAZA DANYCH'!$A:$A,$A513,'BAZA DANYCH'!$F:$F,STATYSTYKI!$B513)</f>
        <v>0</v>
      </c>
      <c r="M513" s="85">
        <f>SUMIFS('BAZA DANYCH'!$AA:$AA,'BAZA DANYCH'!$T:$T,M$406,'BAZA DANYCH'!$K:$K,$C513,'BAZA DANYCH'!$A:$A,$A513,'BAZA DANYCH'!$F:$F,STATYSTYKI!$B513)</f>
        <v>0</v>
      </c>
      <c r="N513" s="85">
        <f>SUMIFS('BAZA DANYCH'!$AA:$AA,'BAZA DANYCH'!$T:$T,N$406,'BAZA DANYCH'!$K:$K,$C513,'BAZA DANYCH'!$A:$A,$A513,'BAZA DANYCH'!$F:$F,STATYSTYKI!$B513)</f>
        <v>0</v>
      </c>
      <c r="O513" s="85">
        <f>SUMIFS('BAZA DANYCH'!$AA:$AA,'BAZA DANYCH'!$T:$T,O$406,'BAZA DANYCH'!$K:$K,$C513,'BAZA DANYCH'!$A:$A,$A513,'BAZA DANYCH'!$F:$F,STATYSTYKI!$B513)</f>
        <v>0</v>
      </c>
      <c r="P513" s="85">
        <f>SUMIFS('BAZA DANYCH'!$AA:$AA,'BAZA DANYCH'!$T:$T,P$406,'BAZA DANYCH'!$K:$K,$C513,'BAZA DANYCH'!$A:$A,$A513,'BAZA DANYCH'!$F:$F,STATYSTYKI!$B513)</f>
        <v>0</v>
      </c>
      <c r="Q513" s="85">
        <f>SUMIFS('BAZA DANYCH'!$AA:$AA,'BAZA DANYCH'!$T:$T,Q$406,'BAZA DANYCH'!$K:$K,$C513,'BAZA DANYCH'!$A:$A,$A513,'BAZA DANYCH'!$F:$F,STATYSTYKI!$B513)</f>
        <v>0</v>
      </c>
      <c r="R513" s="85">
        <f>SUMIFS('BAZA DANYCH'!$AA:$AA,'BAZA DANYCH'!$T:$T,R$406,'BAZA DANYCH'!$K:$K,$C513,'BAZA DANYCH'!$A:$A,$A513,'BAZA DANYCH'!$F:$F,STATYSTYKI!$B513)</f>
        <v>0</v>
      </c>
      <c r="S513" s="85">
        <f>SUMIFS('BAZA DANYCH'!$AA:$AA,'BAZA DANYCH'!$T:$T,S$406,'BAZA DANYCH'!$K:$K,$C513,'BAZA DANYCH'!$A:$A,$A513,'BAZA DANYCH'!$F:$F,STATYSTYKI!$B513)</f>
        <v>0</v>
      </c>
      <c r="T513" s="85">
        <f>SUMIFS('BAZA DANYCH'!$AA:$AA,'BAZA DANYCH'!$T:$T,T$406,'BAZA DANYCH'!$K:$K,$C513,'BAZA DANYCH'!$A:$A,$A513,'BAZA DANYCH'!$F:$F,STATYSTYKI!$B513)</f>
        <v>0</v>
      </c>
      <c r="U513" s="85">
        <f>SUMIFS('BAZA DANYCH'!$AA:$AA,'BAZA DANYCH'!$T:$T,U$406,'BAZA DANYCH'!$K:$K,$C513,'BAZA DANYCH'!$A:$A,$A513,'BAZA DANYCH'!$F:$F,STATYSTYKI!$B513)</f>
        <v>0</v>
      </c>
      <c r="V513" s="85">
        <f>SUMIFS('BAZA DANYCH'!$AA:$AA,'BAZA DANYCH'!$T:$T,V$406,'BAZA DANYCH'!$K:$K,$C513,'BAZA DANYCH'!$A:$A,$A513,'BAZA DANYCH'!$F:$F,STATYSTYKI!$B513)</f>
        <v>0</v>
      </c>
      <c r="W513" s="85">
        <f>SUMIFS('BAZA DANYCH'!$AA:$AA,'BAZA DANYCH'!$T:$T,W$406,'BAZA DANYCH'!$K:$K,$C513,'BAZA DANYCH'!$A:$A,$A513,'BAZA DANYCH'!$F:$F,STATYSTYKI!$B513)</f>
        <v>0</v>
      </c>
      <c r="X513" s="85">
        <f>SUMIFS('BAZA DANYCH'!$AA:$AA,'BAZA DANYCH'!$T:$T,X$406,'BAZA DANYCH'!$K:$K,$C513,'BAZA DANYCH'!$A:$A,$A513,'BAZA DANYCH'!$F:$F,STATYSTYKI!$B513)</f>
        <v>0</v>
      </c>
      <c r="Y513" s="85">
        <f>SUMIFS('BAZA DANYCH'!$AA:$AA,'BAZA DANYCH'!$T:$T,Y$406,'BAZA DANYCH'!$K:$K,$C513,'BAZA DANYCH'!$A:$A,$A513,'BAZA DANYCH'!$F:$F,STATYSTYKI!$B513)</f>
        <v>0</v>
      </c>
      <c r="Z513" s="85">
        <f>SUMIFS('BAZA DANYCH'!$AA:$AA,'BAZA DANYCH'!$T:$T,Z$406,'BAZA DANYCH'!$K:$K,$C513,'BAZA DANYCH'!$A:$A,$A513,'BAZA DANYCH'!$F:$F,STATYSTYKI!$B513)</f>
        <v>0</v>
      </c>
      <c r="AA513" s="85">
        <f>SUMIFS('BAZA DANYCH'!$AA:$AA,'BAZA DANYCH'!$T:$T,AA$406,'BAZA DANYCH'!$K:$K,$C513,'BAZA DANYCH'!$A:$A,$A513,'BAZA DANYCH'!$F:$F,STATYSTYKI!$B513)</f>
        <v>0</v>
      </c>
      <c r="AB513" s="85">
        <f>SUMIFS('BAZA DANYCH'!$AA:$AA,'BAZA DANYCH'!$T:$T,AB$406,'BAZA DANYCH'!$K:$K,$C513,'BAZA DANYCH'!$A:$A,$A513,'BAZA DANYCH'!$F:$F,STATYSTYKI!$B513)</f>
        <v>0</v>
      </c>
      <c r="AC513" s="85">
        <f>SUMIFS('BAZA DANYCH'!$AA:$AA,'BAZA DANYCH'!$T:$T,AC$406,'BAZA DANYCH'!$K:$K,$C513,'BAZA DANYCH'!$A:$A,$A513,'BAZA DANYCH'!$F:$F,STATYSTYKI!$B513)</f>
        <v>28</v>
      </c>
      <c r="AD513" s="85">
        <f>SUMIFS('BAZA DANYCH'!$AA:$AA,'BAZA DANYCH'!$T:$T,AD$406,'BAZA DANYCH'!$K:$K,$C513,'BAZA DANYCH'!$A:$A,$A513,'BAZA DANYCH'!$F:$F,STATYSTYKI!$B513)</f>
        <v>0</v>
      </c>
      <c r="AE513" s="85">
        <f>SUMIFS('BAZA DANYCH'!$AA:$AA,'BAZA DANYCH'!$T:$T,AE$406,'BAZA DANYCH'!$K:$K,$C513,'BAZA DANYCH'!$A:$A,$A513,'BAZA DANYCH'!$F:$F,STATYSTYKI!$B513)</f>
        <v>0</v>
      </c>
      <c r="AF513" s="85">
        <f>SUMIFS('BAZA DANYCH'!$AA:$AA,'BAZA DANYCH'!$T:$T,AF$406,'BAZA DANYCH'!$K:$K,$C513,'BAZA DANYCH'!$A:$A,$A513,'BAZA DANYCH'!$F:$F,STATYSTYKI!$B513)</f>
        <v>0</v>
      </c>
      <c r="AG513" s="85">
        <f>SUMIFS('BAZA DANYCH'!$AA:$AA,'BAZA DANYCH'!$T:$T,AG$406,'BAZA DANYCH'!$K:$K,$C513,'BAZA DANYCH'!$A:$A,$A513,'BAZA DANYCH'!$F:$F,STATYSTYKI!$B513)</f>
        <v>0</v>
      </c>
      <c r="AH513" s="85">
        <f>SUMIFS('BAZA DANYCH'!$AA:$AA,'BAZA DANYCH'!$T:$T,AH$406,'BAZA DANYCH'!$K:$K,$C513,'BAZA DANYCH'!$A:$A,$A513,'BAZA DANYCH'!$F:$F,STATYSTYKI!$B513)</f>
        <v>0</v>
      </c>
      <c r="AI513" s="85">
        <f>SUMIFS('BAZA DANYCH'!$AA:$AA,'BAZA DANYCH'!$T:$T,AI$406,'BAZA DANYCH'!$K:$K,$C513,'BAZA DANYCH'!$A:$A,$A513,'BAZA DANYCH'!$F:$F,STATYSTYKI!$B513)</f>
        <v>0</v>
      </c>
      <c r="AJ513" s="85">
        <f>SUMIFS('BAZA DANYCH'!$AA:$AA,'BAZA DANYCH'!$T:$T,AJ$406,'BAZA DANYCH'!$K:$K,$C513,'BAZA DANYCH'!$A:$A,$A513,'BAZA DANYCH'!$F:$F,STATYSTYKI!$B513)</f>
        <v>0</v>
      </c>
    </row>
    <row r="514" spans="1:36" x14ac:dyDescent="0.2">
      <c r="A514" s="87" t="str">
        <f t="shared" ref="A514:C514" si="143">A307</f>
        <v>Kobierzyce</v>
      </c>
      <c r="B514" s="87" t="str">
        <f t="shared" si="143"/>
        <v>rk_15_DK8</v>
      </c>
      <c r="C514" s="87" t="str">
        <f t="shared" si="143"/>
        <v>Daniel</v>
      </c>
      <c r="D514" s="129">
        <f t="shared" si="133"/>
        <v>56</v>
      </c>
      <c r="E514" s="85">
        <f>SUMIFS('BAZA DANYCH'!$AA:$AA,'BAZA DANYCH'!$T:$T,E$406,'BAZA DANYCH'!$K:$K,$C514,'BAZA DANYCH'!$A:$A,$A514,'BAZA DANYCH'!$F:$F,STATYSTYKI!$B514)</f>
        <v>6</v>
      </c>
      <c r="F514" s="85">
        <f>SUMIFS('BAZA DANYCH'!$AA:$AA,'BAZA DANYCH'!$T:$T,F$406,'BAZA DANYCH'!$K:$K,$C514,'BAZA DANYCH'!$A:$A,$A514,'BAZA DANYCH'!$F:$F,STATYSTYKI!$B514)</f>
        <v>0</v>
      </c>
      <c r="G514" s="85">
        <f>SUMIFS('BAZA DANYCH'!$AA:$AA,'BAZA DANYCH'!$T:$T,G$406,'BAZA DANYCH'!$K:$K,$C514,'BAZA DANYCH'!$A:$A,$A514,'BAZA DANYCH'!$F:$F,STATYSTYKI!$B514)</f>
        <v>0</v>
      </c>
      <c r="H514" s="85">
        <f>SUMIFS('BAZA DANYCH'!$AA:$AA,'BAZA DANYCH'!$T:$T,H$406,'BAZA DANYCH'!$K:$K,$C514,'BAZA DANYCH'!$A:$A,$A514,'BAZA DANYCH'!$F:$F,STATYSTYKI!$B514)</f>
        <v>10</v>
      </c>
      <c r="I514" s="85">
        <f>SUMIFS('BAZA DANYCH'!$AA:$AA,'BAZA DANYCH'!$T:$T,I$406,'BAZA DANYCH'!$K:$K,$C514,'BAZA DANYCH'!$A:$A,$A514,'BAZA DANYCH'!$F:$F,STATYSTYKI!$B514)</f>
        <v>0</v>
      </c>
      <c r="J514" s="85">
        <f>SUMIFS('BAZA DANYCH'!$AA:$AA,'BAZA DANYCH'!$T:$T,J$406,'BAZA DANYCH'!$K:$K,$C514,'BAZA DANYCH'!$A:$A,$A514,'BAZA DANYCH'!$F:$F,STATYSTYKI!$B514)</f>
        <v>0</v>
      </c>
      <c r="K514" s="85">
        <f>SUMIFS('BAZA DANYCH'!$AA:$AA,'BAZA DANYCH'!$T:$T,K$406,'BAZA DANYCH'!$K:$K,$C514,'BAZA DANYCH'!$A:$A,$A514,'BAZA DANYCH'!$F:$F,STATYSTYKI!$B514)</f>
        <v>6</v>
      </c>
      <c r="L514" s="85">
        <f>SUMIFS('BAZA DANYCH'!$AA:$AA,'BAZA DANYCH'!$T:$T,L$406,'BAZA DANYCH'!$K:$K,$C514,'BAZA DANYCH'!$A:$A,$A514,'BAZA DANYCH'!$F:$F,STATYSTYKI!$B514)</f>
        <v>0</v>
      </c>
      <c r="M514" s="85">
        <f>SUMIFS('BAZA DANYCH'!$AA:$AA,'BAZA DANYCH'!$T:$T,M$406,'BAZA DANYCH'!$K:$K,$C514,'BAZA DANYCH'!$A:$A,$A514,'BAZA DANYCH'!$F:$F,STATYSTYKI!$B514)</f>
        <v>0</v>
      </c>
      <c r="N514" s="85">
        <f>SUMIFS('BAZA DANYCH'!$AA:$AA,'BAZA DANYCH'!$T:$T,N$406,'BAZA DANYCH'!$K:$K,$C514,'BAZA DANYCH'!$A:$A,$A514,'BAZA DANYCH'!$F:$F,STATYSTYKI!$B514)</f>
        <v>0</v>
      </c>
      <c r="O514" s="85">
        <f>SUMIFS('BAZA DANYCH'!$AA:$AA,'BAZA DANYCH'!$T:$T,O$406,'BAZA DANYCH'!$K:$K,$C514,'BAZA DANYCH'!$A:$A,$A514,'BAZA DANYCH'!$F:$F,STATYSTYKI!$B514)</f>
        <v>0</v>
      </c>
      <c r="P514" s="85">
        <f>SUMIFS('BAZA DANYCH'!$AA:$AA,'BAZA DANYCH'!$T:$T,P$406,'BAZA DANYCH'!$K:$K,$C514,'BAZA DANYCH'!$A:$A,$A514,'BAZA DANYCH'!$F:$F,STATYSTYKI!$B514)</f>
        <v>0</v>
      </c>
      <c r="Q514" s="85">
        <f>SUMIFS('BAZA DANYCH'!$AA:$AA,'BAZA DANYCH'!$T:$T,Q$406,'BAZA DANYCH'!$K:$K,$C514,'BAZA DANYCH'!$A:$A,$A514,'BAZA DANYCH'!$F:$F,STATYSTYKI!$B514)</f>
        <v>0</v>
      </c>
      <c r="R514" s="85">
        <f>SUMIFS('BAZA DANYCH'!$AA:$AA,'BAZA DANYCH'!$T:$T,R$406,'BAZA DANYCH'!$K:$K,$C514,'BAZA DANYCH'!$A:$A,$A514,'BAZA DANYCH'!$F:$F,STATYSTYKI!$B514)</f>
        <v>0</v>
      </c>
      <c r="S514" s="85">
        <f>SUMIFS('BAZA DANYCH'!$AA:$AA,'BAZA DANYCH'!$T:$T,S$406,'BAZA DANYCH'!$K:$K,$C514,'BAZA DANYCH'!$A:$A,$A514,'BAZA DANYCH'!$F:$F,STATYSTYKI!$B514)</f>
        <v>0</v>
      </c>
      <c r="T514" s="85">
        <f>SUMIFS('BAZA DANYCH'!$AA:$AA,'BAZA DANYCH'!$T:$T,T$406,'BAZA DANYCH'!$K:$K,$C514,'BAZA DANYCH'!$A:$A,$A514,'BAZA DANYCH'!$F:$F,STATYSTYKI!$B514)</f>
        <v>0</v>
      </c>
      <c r="U514" s="85">
        <f>SUMIFS('BAZA DANYCH'!$AA:$AA,'BAZA DANYCH'!$T:$T,U$406,'BAZA DANYCH'!$K:$K,$C514,'BAZA DANYCH'!$A:$A,$A514,'BAZA DANYCH'!$F:$F,STATYSTYKI!$B514)</f>
        <v>0</v>
      </c>
      <c r="V514" s="85">
        <f>SUMIFS('BAZA DANYCH'!$AA:$AA,'BAZA DANYCH'!$T:$T,V$406,'BAZA DANYCH'!$K:$K,$C514,'BAZA DANYCH'!$A:$A,$A514,'BAZA DANYCH'!$F:$F,STATYSTYKI!$B514)</f>
        <v>0</v>
      </c>
      <c r="W514" s="85">
        <f>SUMIFS('BAZA DANYCH'!$AA:$AA,'BAZA DANYCH'!$T:$T,W$406,'BAZA DANYCH'!$K:$K,$C514,'BAZA DANYCH'!$A:$A,$A514,'BAZA DANYCH'!$F:$F,STATYSTYKI!$B514)</f>
        <v>0</v>
      </c>
      <c r="X514" s="85">
        <f>SUMIFS('BAZA DANYCH'!$AA:$AA,'BAZA DANYCH'!$T:$T,X$406,'BAZA DANYCH'!$K:$K,$C514,'BAZA DANYCH'!$A:$A,$A514,'BAZA DANYCH'!$F:$F,STATYSTYKI!$B514)</f>
        <v>0</v>
      </c>
      <c r="Y514" s="85">
        <f>SUMIFS('BAZA DANYCH'!$AA:$AA,'BAZA DANYCH'!$T:$T,Y$406,'BAZA DANYCH'!$K:$K,$C514,'BAZA DANYCH'!$A:$A,$A514,'BAZA DANYCH'!$F:$F,STATYSTYKI!$B514)</f>
        <v>0</v>
      </c>
      <c r="Z514" s="85">
        <f>SUMIFS('BAZA DANYCH'!$AA:$AA,'BAZA DANYCH'!$T:$T,Z$406,'BAZA DANYCH'!$K:$K,$C514,'BAZA DANYCH'!$A:$A,$A514,'BAZA DANYCH'!$F:$F,STATYSTYKI!$B514)</f>
        <v>0</v>
      </c>
      <c r="AA514" s="85">
        <f>SUMIFS('BAZA DANYCH'!$AA:$AA,'BAZA DANYCH'!$T:$T,AA$406,'BAZA DANYCH'!$K:$K,$C514,'BAZA DANYCH'!$A:$A,$A514,'BAZA DANYCH'!$F:$F,STATYSTYKI!$B514)</f>
        <v>28</v>
      </c>
      <c r="AB514" s="85">
        <f>SUMIFS('BAZA DANYCH'!$AA:$AA,'BAZA DANYCH'!$T:$T,AB$406,'BAZA DANYCH'!$K:$K,$C514,'BAZA DANYCH'!$A:$A,$A514,'BAZA DANYCH'!$F:$F,STATYSTYKI!$B514)</f>
        <v>0</v>
      </c>
      <c r="AC514" s="85">
        <f>SUMIFS('BAZA DANYCH'!$AA:$AA,'BAZA DANYCH'!$T:$T,AC$406,'BAZA DANYCH'!$K:$K,$C514,'BAZA DANYCH'!$A:$A,$A514,'BAZA DANYCH'!$F:$F,STATYSTYKI!$B514)</f>
        <v>0</v>
      </c>
      <c r="AD514" s="85">
        <f>SUMIFS('BAZA DANYCH'!$AA:$AA,'BAZA DANYCH'!$T:$T,AD$406,'BAZA DANYCH'!$K:$K,$C514,'BAZA DANYCH'!$A:$A,$A514,'BAZA DANYCH'!$F:$F,STATYSTYKI!$B514)</f>
        <v>0</v>
      </c>
      <c r="AE514" s="85">
        <f>SUMIFS('BAZA DANYCH'!$AA:$AA,'BAZA DANYCH'!$T:$T,AE$406,'BAZA DANYCH'!$K:$K,$C514,'BAZA DANYCH'!$A:$A,$A514,'BAZA DANYCH'!$F:$F,STATYSTYKI!$B514)</f>
        <v>0</v>
      </c>
      <c r="AF514" s="85">
        <f>SUMIFS('BAZA DANYCH'!$AA:$AA,'BAZA DANYCH'!$T:$T,AF$406,'BAZA DANYCH'!$K:$K,$C514,'BAZA DANYCH'!$A:$A,$A514,'BAZA DANYCH'!$F:$F,STATYSTYKI!$B514)</f>
        <v>0</v>
      </c>
      <c r="AG514" s="85">
        <f>SUMIFS('BAZA DANYCH'!$AA:$AA,'BAZA DANYCH'!$T:$T,AG$406,'BAZA DANYCH'!$K:$K,$C514,'BAZA DANYCH'!$A:$A,$A514,'BAZA DANYCH'!$F:$F,STATYSTYKI!$B514)</f>
        <v>6</v>
      </c>
      <c r="AH514" s="85">
        <f>SUMIFS('BAZA DANYCH'!$AA:$AA,'BAZA DANYCH'!$T:$T,AH$406,'BAZA DANYCH'!$K:$K,$C514,'BAZA DANYCH'!$A:$A,$A514,'BAZA DANYCH'!$F:$F,STATYSTYKI!$B514)</f>
        <v>0</v>
      </c>
      <c r="AI514" s="85">
        <f>SUMIFS('BAZA DANYCH'!$AA:$AA,'BAZA DANYCH'!$T:$T,AI$406,'BAZA DANYCH'!$K:$K,$C514,'BAZA DANYCH'!$A:$A,$A514,'BAZA DANYCH'!$F:$F,STATYSTYKI!$B514)</f>
        <v>0</v>
      </c>
      <c r="AJ514" s="85">
        <f>SUMIFS('BAZA DANYCH'!$AA:$AA,'BAZA DANYCH'!$T:$T,AJ$406,'BAZA DANYCH'!$K:$K,$C514,'BAZA DANYCH'!$A:$A,$A514,'BAZA DANYCH'!$F:$F,STATYSTYKI!$B514)</f>
        <v>0</v>
      </c>
    </row>
    <row r="515" spans="1:36" x14ac:dyDescent="0.2">
      <c r="A515" s="87" t="str">
        <f t="shared" ref="A515:C515" si="144">A308</f>
        <v>Kobierzyce</v>
      </c>
      <c r="B515" s="87" t="str">
        <f t="shared" si="144"/>
        <v>rk_15_DK8</v>
      </c>
      <c r="C515" s="87" t="str">
        <f t="shared" si="144"/>
        <v>Mundi</v>
      </c>
      <c r="D515" s="129">
        <f t="shared" si="133"/>
        <v>136</v>
      </c>
      <c r="E515" s="85">
        <f>SUMIFS('BAZA DANYCH'!$AA:$AA,'BAZA DANYCH'!$T:$T,E$406,'BAZA DANYCH'!$K:$K,$C515,'BAZA DANYCH'!$A:$A,$A515,'BAZA DANYCH'!$F:$F,STATYSTYKI!$B515)</f>
        <v>50</v>
      </c>
      <c r="F515" s="85">
        <f>SUMIFS('BAZA DANYCH'!$AA:$AA,'BAZA DANYCH'!$T:$T,F$406,'BAZA DANYCH'!$K:$K,$C515,'BAZA DANYCH'!$A:$A,$A515,'BAZA DANYCH'!$F:$F,STATYSTYKI!$B515)</f>
        <v>0</v>
      </c>
      <c r="G515" s="85">
        <f>SUMIFS('BAZA DANYCH'!$AA:$AA,'BAZA DANYCH'!$T:$T,G$406,'BAZA DANYCH'!$K:$K,$C515,'BAZA DANYCH'!$A:$A,$A515,'BAZA DANYCH'!$F:$F,STATYSTYKI!$B515)</f>
        <v>0</v>
      </c>
      <c r="H515" s="85">
        <f>SUMIFS('BAZA DANYCH'!$AA:$AA,'BAZA DANYCH'!$T:$T,H$406,'BAZA DANYCH'!$K:$K,$C515,'BAZA DANYCH'!$A:$A,$A515,'BAZA DANYCH'!$F:$F,STATYSTYKI!$B515)</f>
        <v>0</v>
      </c>
      <c r="I515" s="85">
        <f>SUMIFS('BAZA DANYCH'!$AA:$AA,'BAZA DANYCH'!$T:$T,I$406,'BAZA DANYCH'!$K:$K,$C515,'BAZA DANYCH'!$A:$A,$A515,'BAZA DANYCH'!$F:$F,STATYSTYKI!$B515)</f>
        <v>0</v>
      </c>
      <c r="J515" s="85">
        <f>SUMIFS('BAZA DANYCH'!$AA:$AA,'BAZA DANYCH'!$T:$T,J$406,'BAZA DANYCH'!$K:$K,$C515,'BAZA DANYCH'!$A:$A,$A515,'BAZA DANYCH'!$F:$F,STATYSTYKI!$B515)</f>
        <v>0</v>
      </c>
      <c r="K515" s="85">
        <f>SUMIFS('BAZA DANYCH'!$AA:$AA,'BAZA DANYCH'!$T:$T,K$406,'BAZA DANYCH'!$K:$K,$C515,'BAZA DANYCH'!$A:$A,$A515,'BAZA DANYCH'!$F:$F,STATYSTYKI!$B515)</f>
        <v>0</v>
      </c>
      <c r="L515" s="85">
        <f>SUMIFS('BAZA DANYCH'!$AA:$AA,'BAZA DANYCH'!$T:$T,L$406,'BAZA DANYCH'!$K:$K,$C515,'BAZA DANYCH'!$A:$A,$A515,'BAZA DANYCH'!$F:$F,STATYSTYKI!$B515)</f>
        <v>0</v>
      </c>
      <c r="M515" s="85">
        <f>SUMIFS('BAZA DANYCH'!$AA:$AA,'BAZA DANYCH'!$T:$T,M$406,'BAZA DANYCH'!$K:$K,$C515,'BAZA DANYCH'!$A:$A,$A515,'BAZA DANYCH'!$F:$F,STATYSTYKI!$B515)</f>
        <v>0</v>
      </c>
      <c r="N515" s="85">
        <f>SUMIFS('BAZA DANYCH'!$AA:$AA,'BAZA DANYCH'!$T:$T,N$406,'BAZA DANYCH'!$K:$K,$C515,'BAZA DANYCH'!$A:$A,$A515,'BAZA DANYCH'!$F:$F,STATYSTYKI!$B515)</f>
        <v>0</v>
      </c>
      <c r="O515" s="85">
        <f>SUMIFS('BAZA DANYCH'!$AA:$AA,'BAZA DANYCH'!$T:$T,O$406,'BAZA DANYCH'!$K:$K,$C515,'BAZA DANYCH'!$A:$A,$A515,'BAZA DANYCH'!$F:$F,STATYSTYKI!$B515)</f>
        <v>0</v>
      </c>
      <c r="P515" s="85">
        <f>SUMIFS('BAZA DANYCH'!$AA:$AA,'BAZA DANYCH'!$T:$T,P$406,'BAZA DANYCH'!$K:$K,$C515,'BAZA DANYCH'!$A:$A,$A515,'BAZA DANYCH'!$F:$F,STATYSTYKI!$B515)</f>
        <v>0</v>
      </c>
      <c r="Q515" s="85">
        <f>SUMIFS('BAZA DANYCH'!$AA:$AA,'BAZA DANYCH'!$T:$T,Q$406,'BAZA DANYCH'!$K:$K,$C515,'BAZA DANYCH'!$A:$A,$A515,'BAZA DANYCH'!$F:$F,STATYSTYKI!$B515)</f>
        <v>0</v>
      </c>
      <c r="R515" s="85">
        <f>SUMIFS('BAZA DANYCH'!$AA:$AA,'BAZA DANYCH'!$T:$T,R$406,'BAZA DANYCH'!$K:$K,$C515,'BAZA DANYCH'!$A:$A,$A515,'BAZA DANYCH'!$F:$F,STATYSTYKI!$B515)</f>
        <v>0</v>
      </c>
      <c r="S515" s="85">
        <f>SUMIFS('BAZA DANYCH'!$AA:$AA,'BAZA DANYCH'!$T:$T,S$406,'BAZA DANYCH'!$K:$K,$C515,'BAZA DANYCH'!$A:$A,$A515,'BAZA DANYCH'!$F:$F,STATYSTYKI!$B515)</f>
        <v>0</v>
      </c>
      <c r="T515" s="85">
        <f>SUMIFS('BAZA DANYCH'!$AA:$AA,'BAZA DANYCH'!$T:$T,T$406,'BAZA DANYCH'!$K:$K,$C515,'BAZA DANYCH'!$A:$A,$A515,'BAZA DANYCH'!$F:$F,STATYSTYKI!$B515)</f>
        <v>0</v>
      </c>
      <c r="U515" s="85">
        <f>SUMIFS('BAZA DANYCH'!$AA:$AA,'BAZA DANYCH'!$T:$T,U$406,'BAZA DANYCH'!$K:$K,$C515,'BAZA DANYCH'!$A:$A,$A515,'BAZA DANYCH'!$F:$F,STATYSTYKI!$B515)</f>
        <v>0</v>
      </c>
      <c r="V515" s="85">
        <f>SUMIFS('BAZA DANYCH'!$AA:$AA,'BAZA DANYCH'!$T:$T,V$406,'BAZA DANYCH'!$K:$K,$C515,'BAZA DANYCH'!$A:$A,$A515,'BAZA DANYCH'!$F:$F,STATYSTYKI!$B515)</f>
        <v>0</v>
      </c>
      <c r="W515" s="85">
        <f>SUMIFS('BAZA DANYCH'!$AA:$AA,'BAZA DANYCH'!$T:$T,W$406,'BAZA DANYCH'!$K:$K,$C515,'BAZA DANYCH'!$A:$A,$A515,'BAZA DANYCH'!$F:$F,STATYSTYKI!$B515)</f>
        <v>0</v>
      </c>
      <c r="X515" s="85">
        <f>SUMIFS('BAZA DANYCH'!$AA:$AA,'BAZA DANYCH'!$T:$T,X$406,'BAZA DANYCH'!$K:$K,$C515,'BAZA DANYCH'!$A:$A,$A515,'BAZA DANYCH'!$F:$F,STATYSTYKI!$B515)</f>
        <v>0</v>
      </c>
      <c r="Y515" s="85">
        <f>SUMIFS('BAZA DANYCH'!$AA:$AA,'BAZA DANYCH'!$T:$T,Y$406,'BAZA DANYCH'!$K:$K,$C515,'BAZA DANYCH'!$A:$A,$A515,'BAZA DANYCH'!$F:$F,STATYSTYKI!$B515)</f>
        <v>0</v>
      </c>
      <c r="Z515" s="85">
        <f>SUMIFS('BAZA DANYCH'!$AA:$AA,'BAZA DANYCH'!$T:$T,Z$406,'BAZA DANYCH'!$K:$K,$C515,'BAZA DANYCH'!$A:$A,$A515,'BAZA DANYCH'!$F:$F,STATYSTYKI!$B515)</f>
        <v>0</v>
      </c>
      <c r="AA515" s="85">
        <f>SUMIFS('BAZA DANYCH'!$AA:$AA,'BAZA DANYCH'!$T:$T,AA$406,'BAZA DANYCH'!$K:$K,$C515,'BAZA DANYCH'!$A:$A,$A515,'BAZA DANYCH'!$F:$F,STATYSTYKI!$B515)</f>
        <v>8</v>
      </c>
      <c r="AB515" s="85">
        <f>SUMIFS('BAZA DANYCH'!$AA:$AA,'BAZA DANYCH'!$T:$T,AB$406,'BAZA DANYCH'!$K:$K,$C515,'BAZA DANYCH'!$A:$A,$A515,'BAZA DANYCH'!$F:$F,STATYSTYKI!$B515)</f>
        <v>0</v>
      </c>
      <c r="AC515" s="85">
        <f>SUMIFS('BAZA DANYCH'!$AA:$AA,'BAZA DANYCH'!$T:$T,AC$406,'BAZA DANYCH'!$K:$K,$C515,'BAZA DANYCH'!$A:$A,$A515,'BAZA DANYCH'!$F:$F,STATYSTYKI!$B515)</f>
        <v>0</v>
      </c>
      <c r="AD515" s="85">
        <f>SUMIFS('BAZA DANYCH'!$AA:$AA,'BAZA DANYCH'!$T:$T,AD$406,'BAZA DANYCH'!$K:$K,$C515,'BAZA DANYCH'!$A:$A,$A515,'BAZA DANYCH'!$F:$F,STATYSTYKI!$B515)</f>
        <v>0</v>
      </c>
      <c r="AE515" s="85">
        <f>SUMIFS('BAZA DANYCH'!$AA:$AA,'BAZA DANYCH'!$T:$T,AE$406,'BAZA DANYCH'!$K:$K,$C515,'BAZA DANYCH'!$A:$A,$A515,'BAZA DANYCH'!$F:$F,STATYSTYKI!$B515)</f>
        <v>78</v>
      </c>
      <c r="AF515" s="85">
        <f>SUMIFS('BAZA DANYCH'!$AA:$AA,'BAZA DANYCH'!$T:$T,AF$406,'BAZA DANYCH'!$K:$K,$C515,'BAZA DANYCH'!$A:$A,$A515,'BAZA DANYCH'!$F:$F,STATYSTYKI!$B515)</f>
        <v>0</v>
      </c>
      <c r="AG515" s="85">
        <f>SUMIFS('BAZA DANYCH'!$AA:$AA,'BAZA DANYCH'!$T:$T,AG$406,'BAZA DANYCH'!$K:$K,$C515,'BAZA DANYCH'!$A:$A,$A515,'BAZA DANYCH'!$F:$F,STATYSTYKI!$B515)</f>
        <v>0</v>
      </c>
      <c r="AH515" s="85">
        <f>SUMIFS('BAZA DANYCH'!$AA:$AA,'BAZA DANYCH'!$T:$T,AH$406,'BAZA DANYCH'!$K:$K,$C515,'BAZA DANYCH'!$A:$A,$A515,'BAZA DANYCH'!$F:$F,STATYSTYKI!$B515)</f>
        <v>0</v>
      </c>
      <c r="AI515" s="85">
        <f>SUMIFS('BAZA DANYCH'!$AA:$AA,'BAZA DANYCH'!$T:$T,AI$406,'BAZA DANYCH'!$K:$K,$C515,'BAZA DANYCH'!$A:$A,$A515,'BAZA DANYCH'!$F:$F,STATYSTYKI!$B515)</f>
        <v>0</v>
      </c>
      <c r="AJ515" s="85">
        <f>SUMIFS('BAZA DANYCH'!$AA:$AA,'BAZA DANYCH'!$T:$T,AJ$406,'BAZA DANYCH'!$K:$K,$C515,'BAZA DANYCH'!$A:$A,$A515,'BAZA DANYCH'!$F:$F,STATYSTYKI!$B515)</f>
        <v>0</v>
      </c>
    </row>
    <row r="516" spans="1:36" x14ac:dyDescent="0.2">
      <c r="A516" s="87" t="str">
        <f t="shared" ref="A516:C516" si="145">A309</f>
        <v>Kobierzyce</v>
      </c>
      <c r="B516" s="87" t="str">
        <f t="shared" si="145"/>
        <v>rk_15_DK8</v>
      </c>
      <c r="C516" s="87" t="str">
        <f t="shared" si="145"/>
        <v>Tronsise</v>
      </c>
      <c r="D516" s="129">
        <f t="shared" si="133"/>
        <v>28</v>
      </c>
      <c r="E516" s="85">
        <f>SUMIFS('BAZA DANYCH'!$AA:$AA,'BAZA DANYCH'!$T:$T,E$406,'BAZA DANYCH'!$K:$K,$C516,'BAZA DANYCH'!$A:$A,$A516,'BAZA DANYCH'!$F:$F,STATYSTYKI!$B516)</f>
        <v>28</v>
      </c>
      <c r="F516" s="85">
        <f>SUMIFS('BAZA DANYCH'!$AA:$AA,'BAZA DANYCH'!$T:$T,F$406,'BAZA DANYCH'!$K:$K,$C516,'BAZA DANYCH'!$A:$A,$A516,'BAZA DANYCH'!$F:$F,STATYSTYKI!$B516)</f>
        <v>0</v>
      </c>
      <c r="G516" s="85">
        <f>SUMIFS('BAZA DANYCH'!$AA:$AA,'BAZA DANYCH'!$T:$T,G$406,'BAZA DANYCH'!$K:$K,$C516,'BAZA DANYCH'!$A:$A,$A516,'BAZA DANYCH'!$F:$F,STATYSTYKI!$B516)</f>
        <v>0</v>
      </c>
      <c r="H516" s="85">
        <f>SUMIFS('BAZA DANYCH'!$AA:$AA,'BAZA DANYCH'!$T:$T,H$406,'BAZA DANYCH'!$K:$K,$C516,'BAZA DANYCH'!$A:$A,$A516,'BAZA DANYCH'!$F:$F,STATYSTYKI!$B516)</f>
        <v>0</v>
      </c>
      <c r="I516" s="85">
        <f>SUMIFS('BAZA DANYCH'!$AA:$AA,'BAZA DANYCH'!$T:$T,I$406,'BAZA DANYCH'!$K:$K,$C516,'BAZA DANYCH'!$A:$A,$A516,'BAZA DANYCH'!$F:$F,STATYSTYKI!$B516)</f>
        <v>0</v>
      </c>
      <c r="J516" s="85">
        <f>SUMIFS('BAZA DANYCH'!$AA:$AA,'BAZA DANYCH'!$T:$T,J$406,'BAZA DANYCH'!$K:$K,$C516,'BAZA DANYCH'!$A:$A,$A516,'BAZA DANYCH'!$F:$F,STATYSTYKI!$B516)</f>
        <v>0</v>
      </c>
      <c r="K516" s="85">
        <f>SUMIFS('BAZA DANYCH'!$AA:$AA,'BAZA DANYCH'!$T:$T,K$406,'BAZA DANYCH'!$K:$K,$C516,'BAZA DANYCH'!$A:$A,$A516,'BAZA DANYCH'!$F:$F,STATYSTYKI!$B516)</f>
        <v>0</v>
      </c>
      <c r="L516" s="85">
        <f>SUMIFS('BAZA DANYCH'!$AA:$AA,'BAZA DANYCH'!$T:$T,L$406,'BAZA DANYCH'!$K:$K,$C516,'BAZA DANYCH'!$A:$A,$A516,'BAZA DANYCH'!$F:$F,STATYSTYKI!$B516)</f>
        <v>0</v>
      </c>
      <c r="M516" s="85">
        <f>SUMIFS('BAZA DANYCH'!$AA:$AA,'BAZA DANYCH'!$T:$T,M$406,'BAZA DANYCH'!$K:$K,$C516,'BAZA DANYCH'!$A:$A,$A516,'BAZA DANYCH'!$F:$F,STATYSTYKI!$B516)</f>
        <v>0</v>
      </c>
      <c r="N516" s="85">
        <f>SUMIFS('BAZA DANYCH'!$AA:$AA,'BAZA DANYCH'!$T:$T,N$406,'BAZA DANYCH'!$K:$K,$C516,'BAZA DANYCH'!$A:$A,$A516,'BAZA DANYCH'!$F:$F,STATYSTYKI!$B516)</f>
        <v>0</v>
      </c>
      <c r="O516" s="85">
        <f>SUMIFS('BAZA DANYCH'!$AA:$AA,'BAZA DANYCH'!$T:$T,O$406,'BAZA DANYCH'!$K:$K,$C516,'BAZA DANYCH'!$A:$A,$A516,'BAZA DANYCH'!$F:$F,STATYSTYKI!$B516)</f>
        <v>0</v>
      </c>
      <c r="P516" s="85">
        <f>SUMIFS('BAZA DANYCH'!$AA:$AA,'BAZA DANYCH'!$T:$T,P$406,'BAZA DANYCH'!$K:$K,$C516,'BAZA DANYCH'!$A:$A,$A516,'BAZA DANYCH'!$F:$F,STATYSTYKI!$B516)</f>
        <v>0</v>
      </c>
      <c r="Q516" s="85">
        <f>SUMIFS('BAZA DANYCH'!$AA:$AA,'BAZA DANYCH'!$T:$T,Q$406,'BAZA DANYCH'!$K:$K,$C516,'BAZA DANYCH'!$A:$A,$A516,'BAZA DANYCH'!$F:$F,STATYSTYKI!$B516)</f>
        <v>0</v>
      </c>
      <c r="R516" s="85">
        <f>SUMIFS('BAZA DANYCH'!$AA:$AA,'BAZA DANYCH'!$T:$T,R$406,'BAZA DANYCH'!$K:$K,$C516,'BAZA DANYCH'!$A:$A,$A516,'BAZA DANYCH'!$F:$F,STATYSTYKI!$B516)</f>
        <v>0</v>
      </c>
      <c r="S516" s="85">
        <f>SUMIFS('BAZA DANYCH'!$AA:$AA,'BAZA DANYCH'!$T:$T,S$406,'BAZA DANYCH'!$K:$K,$C516,'BAZA DANYCH'!$A:$A,$A516,'BAZA DANYCH'!$F:$F,STATYSTYKI!$B516)</f>
        <v>0</v>
      </c>
      <c r="T516" s="85">
        <f>SUMIFS('BAZA DANYCH'!$AA:$AA,'BAZA DANYCH'!$T:$T,T$406,'BAZA DANYCH'!$K:$K,$C516,'BAZA DANYCH'!$A:$A,$A516,'BAZA DANYCH'!$F:$F,STATYSTYKI!$B516)</f>
        <v>0</v>
      </c>
      <c r="U516" s="85">
        <f>SUMIFS('BAZA DANYCH'!$AA:$AA,'BAZA DANYCH'!$T:$T,U$406,'BAZA DANYCH'!$K:$K,$C516,'BAZA DANYCH'!$A:$A,$A516,'BAZA DANYCH'!$F:$F,STATYSTYKI!$B516)</f>
        <v>0</v>
      </c>
      <c r="V516" s="85">
        <f>SUMIFS('BAZA DANYCH'!$AA:$AA,'BAZA DANYCH'!$T:$T,V$406,'BAZA DANYCH'!$K:$K,$C516,'BAZA DANYCH'!$A:$A,$A516,'BAZA DANYCH'!$F:$F,STATYSTYKI!$B516)</f>
        <v>0</v>
      </c>
      <c r="W516" s="85">
        <f>SUMIFS('BAZA DANYCH'!$AA:$AA,'BAZA DANYCH'!$T:$T,W$406,'BAZA DANYCH'!$K:$K,$C516,'BAZA DANYCH'!$A:$A,$A516,'BAZA DANYCH'!$F:$F,STATYSTYKI!$B516)</f>
        <v>0</v>
      </c>
      <c r="X516" s="85">
        <f>SUMIFS('BAZA DANYCH'!$AA:$AA,'BAZA DANYCH'!$T:$T,X$406,'BAZA DANYCH'!$K:$K,$C516,'BAZA DANYCH'!$A:$A,$A516,'BAZA DANYCH'!$F:$F,STATYSTYKI!$B516)</f>
        <v>0</v>
      </c>
      <c r="Y516" s="85">
        <f>SUMIFS('BAZA DANYCH'!$AA:$AA,'BAZA DANYCH'!$T:$T,Y$406,'BAZA DANYCH'!$K:$K,$C516,'BAZA DANYCH'!$A:$A,$A516,'BAZA DANYCH'!$F:$F,STATYSTYKI!$B516)</f>
        <v>0</v>
      </c>
      <c r="Z516" s="85">
        <f>SUMIFS('BAZA DANYCH'!$AA:$AA,'BAZA DANYCH'!$T:$T,Z$406,'BAZA DANYCH'!$K:$K,$C516,'BAZA DANYCH'!$A:$A,$A516,'BAZA DANYCH'!$F:$F,STATYSTYKI!$B516)</f>
        <v>0</v>
      </c>
      <c r="AA516" s="85">
        <f>SUMIFS('BAZA DANYCH'!$AA:$AA,'BAZA DANYCH'!$T:$T,AA$406,'BAZA DANYCH'!$K:$K,$C516,'BAZA DANYCH'!$A:$A,$A516,'BAZA DANYCH'!$F:$F,STATYSTYKI!$B516)</f>
        <v>0</v>
      </c>
      <c r="AB516" s="85">
        <f>SUMIFS('BAZA DANYCH'!$AA:$AA,'BAZA DANYCH'!$T:$T,AB$406,'BAZA DANYCH'!$K:$K,$C516,'BAZA DANYCH'!$A:$A,$A516,'BAZA DANYCH'!$F:$F,STATYSTYKI!$B516)</f>
        <v>0</v>
      </c>
      <c r="AC516" s="85">
        <f>SUMIFS('BAZA DANYCH'!$AA:$AA,'BAZA DANYCH'!$T:$T,AC$406,'BAZA DANYCH'!$K:$K,$C516,'BAZA DANYCH'!$A:$A,$A516,'BAZA DANYCH'!$F:$F,STATYSTYKI!$B516)</f>
        <v>0</v>
      </c>
      <c r="AD516" s="85">
        <f>SUMIFS('BAZA DANYCH'!$AA:$AA,'BAZA DANYCH'!$T:$T,AD$406,'BAZA DANYCH'!$K:$K,$C516,'BAZA DANYCH'!$A:$A,$A516,'BAZA DANYCH'!$F:$F,STATYSTYKI!$B516)</f>
        <v>0</v>
      </c>
      <c r="AE516" s="85">
        <f>SUMIFS('BAZA DANYCH'!$AA:$AA,'BAZA DANYCH'!$T:$T,AE$406,'BAZA DANYCH'!$K:$K,$C516,'BAZA DANYCH'!$A:$A,$A516,'BAZA DANYCH'!$F:$F,STATYSTYKI!$B516)</f>
        <v>0</v>
      </c>
      <c r="AF516" s="85">
        <f>SUMIFS('BAZA DANYCH'!$AA:$AA,'BAZA DANYCH'!$T:$T,AF$406,'BAZA DANYCH'!$K:$K,$C516,'BAZA DANYCH'!$A:$A,$A516,'BAZA DANYCH'!$F:$F,STATYSTYKI!$B516)</f>
        <v>0</v>
      </c>
      <c r="AG516" s="85">
        <f>SUMIFS('BAZA DANYCH'!$AA:$AA,'BAZA DANYCH'!$T:$T,AG$406,'BAZA DANYCH'!$K:$K,$C516,'BAZA DANYCH'!$A:$A,$A516,'BAZA DANYCH'!$F:$F,STATYSTYKI!$B516)</f>
        <v>0</v>
      </c>
      <c r="AH516" s="85">
        <f>SUMIFS('BAZA DANYCH'!$AA:$AA,'BAZA DANYCH'!$T:$T,AH$406,'BAZA DANYCH'!$K:$K,$C516,'BAZA DANYCH'!$A:$A,$A516,'BAZA DANYCH'!$F:$F,STATYSTYKI!$B516)</f>
        <v>0</v>
      </c>
      <c r="AI516" s="85">
        <f>SUMIFS('BAZA DANYCH'!$AA:$AA,'BAZA DANYCH'!$T:$T,AI$406,'BAZA DANYCH'!$K:$K,$C516,'BAZA DANYCH'!$A:$A,$A516,'BAZA DANYCH'!$F:$F,STATYSTYKI!$B516)</f>
        <v>0</v>
      </c>
      <c r="AJ516" s="85">
        <f>SUMIFS('BAZA DANYCH'!$AA:$AA,'BAZA DANYCH'!$T:$T,AJ$406,'BAZA DANYCH'!$K:$K,$C516,'BAZA DANYCH'!$A:$A,$A516,'BAZA DANYCH'!$F:$F,STATYSTYKI!$B516)</f>
        <v>0</v>
      </c>
    </row>
    <row r="517" spans="1:36" x14ac:dyDescent="0.2">
      <c r="A517" s="87" t="str">
        <f t="shared" ref="A517:C517" si="146">A310</f>
        <v>Kobierzyce</v>
      </c>
      <c r="B517" s="87" t="str">
        <f t="shared" si="146"/>
        <v>rk_15_DK8</v>
      </c>
      <c r="C517" s="87" t="str">
        <f t="shared" si="146"/>
        <v>Nevca</v>
      </c>
      <c r="D517" s="129">
        <f t="shared" si="133"/>
        <v>28</v>
      </c>
      <c r="E517" s="85">
        <f>SUMIFS('BAZA DANYCH'!$AA:$AA,'BAZA DANYCH'!$T:$T,E$406,'BAZA DANYCH'!$K:$K,$C517,'BAZA DANYCH'!$A:$A,$A517,'BAZA DANYCH'!$F:$F,STATYSTYKI!$B517)</f>
        <v>28</v>
      </c>
      <c r="F517" s="85">
        <f>SUMIFS('BAZA DANYCH'!$AA:$AA,'BAZA DANYCH'!$T:$T,F$406,'BAZA DANYCH'!$K:$K,$C517,'BAZA DANYCH'!$A:$A,$A517,'BAZA DANYCH'!$F:$F,STATYSTYKI!$B517)</f>
        <v>0</v>
      </c>
      <c r="G517" s="85">
        <f>SUMIFS('BAZA DANYCH'!$AA:$AA,'BAZA DANYCH'!$T:$T,G$406,'BAZA DANYCH'!$K:$K,$C517,'BAZA DANYCH'!$A:$A,$A517,'BAZA DANYCH'!$F:$F,STATYSTYKI!$B517)</f>
        <v>0</v>
      </c>
      <c r="H517" s="85">
        <f>SUMIFS('BAZA DANYCH'!$AA:$AA,'BAZA DANYCH'!$T:$T,H$406,'BAZA DANYCH'!$K:$K,$C517,'BAZA DANYCH'!$A:$A,$A517,'BAZA DANYCH'!$F:$F,STATYSTYKI!$B517)</f>
        <v>0</v>
      </c>
      <c r="I517" s="85">
        <f>SUMIFS('BAZA DANYCH'!$AA:$AA,'BAZA DANYCH'!$T:$T,I$406,'BAZA DANYCH'!$K:$K,$C517,'BAZA DANYCH'!$A:$A,$A517,'BAZA DANYCH'!$F:$F,STATYSTYKI!$B517)</f>
        <v>0</v>
      </c>
      <c r="J517" s="85">
        <f>SUMIFS('BAZA DANYCH'!$AA:$AA,'BAZA DANYCH'!$T:$T,J$406,'BAZA DANYCH'!$K:$K,$C517,'BAZA DANYCH'!$A:$A,$A517,'BAZA DANYCH'!$F:$F,STATYSTYKI!$B517)</f>
        <v>0</v>
      </c>
      <c r="K517" s="85">
        <f>SUMIFS('BAZA DANYCH'!$AA:$AA,'BAZA DANYCH'!$T:$T,K$406,'BAZA DANYCH'!$K:$K,$C517,'BAZA DANYCH'!$A:$A,$A517,'BAZA DANYCH'!$F:$F,STATYSTYKI!$B517)</f>
        <v>0</v>
      </c>
      <c r="L517" s="85">
        <f>SUMIFS('BAZA DANYCH'!$AA:$AA,'BAZA DANYCH'!$T:$T,L$406,'BAZA DANYCH'!$K:$K,$C517,'BAZA DANYCH'!$A:$A,$A517,'BAZA DANYCH'!$F:$F,STATYSTYKI!$B517)</f>
        <v>0</v>
      </c>
      <c r="M517" s="85">
        <f>SUMIFS('BAZA DANYCH'!$AA:$AA,'BAZA DANYCH'!$T:$T,M$406,'BAZA DANYCH'!$K:$K,$C517,'BAZA DANYCH'!$A:$A,$A517,'BAZA DANYCH'!$F:$F,STATYSTYKI!$B517)</f>
        <v>0</v>
      </c>
      <c r="N517" s="85">
        <f>SUMIFS('BAZA DANYCH'!$AA:$AA,'BAZA DANYCH'!$T:$T,N$406,'BAZA DANYCH'!$K:$K,$C517,'BAZA DANYCH'!$A:$A,$A517,'BAZA DANYCH'!$F:$F,STATYSTYKI!$B517)</f>
        <v>0</v>
      </c>
      <c r="O517" s="85">
        <f>SUMIFS('BAZA DANYCH'!$AA:$AA,'BAZA DANYCH'!$T:$T,O$406,'BAZA DANYCH'!$K:$K,$C517,'BAZA DANYCH'!$A:$A,$A517,'BAZA DANYCH'!$F:$F,STATYSTYKI!$B517)</f>
        <v>0</v>
      </c>
      <c r="P517" s="85">
        <f>SUMIFS('BAZA DANYCH'!$AA:$AA,'BAZA DANYCH'!$T:$T,P$406,'BAZA DANYCH'!$K:$K,$C517,'BAZA DANYCH'!$A:$A,$A517,'BAZA DANYCH'!$F:$F,STATYSTYKI!$B517)</f>
        <v>0</v>
      </c>
      <c r="Q517" s="85">
        <f>SUMIFS('BAZA DANYCH'!$AA:$AA,'BAZA DANYCH'!$T:$T,Q$406,'BAZA DANYCH'!$K:$K,$C517,'BAZA DANYCH'!$A:$A,$A517,'BAZA DANYCH'!$F:$F,STATYSTYKI!$B517)</f>
        <v>0</v>
      </c>
      <c r="R517" s="85">
        <f>SUMIFS('BAZA DANYCH'!$AA:$AA,'BAZA DANYCH'!$T:$T,R$406,'BAZA DANYCH'!$K:$K,$C517,'BAZA DANYCH'!$A:$A,$A517,'BAZA DANYCH'!$F:$F,STATYSTYKI!$B517)</f>
        <v>0</v>
      </c>
      <c r="S517" s="85">
        <f>SUMIFS('BAZA DANYCH'!$AA:$AA,'BAZA DANYCH'!$T:$T,S$406,'BAZA DANYCH'!$K:$K,$C517,'BAZA DANYCH'!$A:$A,$A517,'BAZA DANYCH'!$F:$F,STATYSTYKI!$B517)</f>
        <v>0</v>
      </c>
      <c r="T517" s="85">
        <f>SUMIFS('BAZA DANYCH'!$AA:$AA,'BAZA DANYCH'!$T:$T,T$406,'BAZA DANYCH'!$K:$K,$C517,'BAZA DANYCH'!$A:$A,$A517,'BAZA DANYCH'!$F:$F,STATYSTYKI!$B517)</f>
        <v>0</v>
      </c>
      <c r="U517" s="85">
        <f>SUMIFS('BAZA DANYCH'!$AA:$AA,'BAZA DANYCH'!$T:$T,U$406,'BAZA DANYCH'!$K:$K,$C517,'BAZA DANYCH'!$A:$A,$A517,'BAZA DANYCH'!$F:$F,STATYSTYKI!$B517)</f>
        <v>0</v>
      </c>
      <c r="V517" s="85">
        <f>SUMIFS('BAZA DANYCH'!$AA:$AA,'BAZA DANYCH'!$T:$T,V$406,'BAZA DANYCH'!$K:$K,$C517,'BAZA DANYCH'!$A:$A,$A517,'BAZA DANYCH'!$F:$F,STATYSTYKI!$B517)</f>
        <v>0</v>
      </c>
      <c r="W517" s="85">
        <f>SUMIFS('BAZA DANYCH'!$AA:$AA,'BAZA DANYCH'!$T:$T,W$406,'BAZA DANYCH'!$K:$K,$C517,'BAZA DANYCH'!$A:$A,$A517,'BAZA DANYCH'!$F:$F,STATYSTYKI!$B517)</f>
        <v>0</v>
      </c>
      <c r="X517" s="85">
        <f>SUMIFS('BAZA DANYCH'!$AA:$AA,'BAZA DANYCH'!$T:$T,X$406,'BAZA DANYCH'!$K:$K,$C517,'BAZA DANYCH'!$A:$A,$A517,'BAZA DANYCH'!$F:$F,STATYSTYKI!$B517)</f>
        <v>0</v>
      </c>
      <c r="Y517" s="85">
        <f>SUMIFS('BAZA DANYCH'!$AA:$AA,'BAZA DANYCH'!$T:$T,Y$406,'BAZA DANYCH'!$K:$K,$C517,'BAZA DANYCH'!$A:$A,$A517,'BAZA DANYCH'!$F:$F,STATYSTYKI!$B517)</f>
        <v>0</v>
      </c>
      <c r="Z517" s="85">
        <f>SUMIFS('BAZA DANYCH'!$AA:$AA,'BAZA DANYCH'!$T:$T,Z$406,'BAZA DANYCH'!$K:$K,$C517,'BAZA DANYCH'!$A:$A,$A517,'BAZA DANYCH'!$F:$F,STATYSTYKI!$B517)</f>
        <v>0</v>
      </c>
      <c r="AA517" s="85">
        <f>SUMIFS('BAZA DANYCH'!$AA:$AA,'BAZA DANYCH'!$T:$T,AA$406,'BAZA DANYCH'!$K:$K,$C517,'BAZA DANYCH'!$A:$A,$A517,'BAZA DANYCH'!$F:$F,STATYSTYKI!$B517)</f>
        <v>0</v>
      </c>
      <c r="AB517" s="85">
        <f>SUMIFS('BAZA DANYCH'!$AA:$AA,'BAZA DANYCH'!$T:$T,AB$406,'BAZA DANYCH'!$K:$K,$C517,'BAZA DANYCH'!$A:$A,$A517,'BAZA DANYCH'!$F:$F,STATYSTYKI!$B517)</f>
        <v>0</v>
      </c>
      <c r="AC517" s="85">
        <f>SUMIFS('BAZA DANYCH'!$AA:$AA,'BAZA DANYCH'!$T:$T,AC$406,'BAZA DANYCH'!$K:$K,$C517,'BAZA DANYCH'!$A:$A,$A517,'BAZA DANYCH'!$F:$F,STATYSTYKI!$B517)</f>
        <v>0</v>
      </c>
      <c r="AD517" s="85">
        <f>SUMIFS('BAZA DANYCH'!$AA:$AA,'BAZA DANYCH'!$T:$T,AD$406,'BAZA DANYCH'!$K:$K,$C517,'BAZA DANYCH'!$A:$A,$A517,'BAZA DANYCH'!$F:$F,STATYSTYKI!$B517)</f>
        <v>0</v>
      </c>
      <c r="AE517" s="85">
        <f>SUMIFS('BAZA DANYCH'!$AA:$AA,'BAZA DANYCH'!$T:$T,AE$406,'BAZA DANYCH'!$K:$K,$C517,'BAZA DANYCH'!$A:$A,$A517,'BAZA DANYCH'!$F:$F,STATYSTYKI!$B517)</f>
        <v>0</v>
      </c>
      <c r="AF517" s="85">
        <f>SUMIFS('BAZA DANYCH'!$AA:$AA,'BAZA DANYCH'!$T:$T,AF$406,'BAZA DANYCH'!$K:$K,$C517,'BAZA DANYCH'!$A:$A,$A517,'BAZA DANYCH'!$F:$F,STATYSTYKI!$B517)</f>
        <v>0</v>
      </c>
      <c r="AG517" s="85">
        <f>SUMIFS('BAZA DANYCH'!$AA:$AA,'BAZA DANYCH'!$T:$T,AG$406,'BAZA DANYCH'!$K:$K,$C517,'BAZA DANYCH'!$A:$A,$A517,'BAZA DANYCH'!$F:$F,STATYSTYKI!$B517)</f>
        <v>0</v>
      </c>
      <c r="AH517" s="85">
        <f>SUMIFS('BAZA DANYCH'!$AA:$AA,'BAZA DANYCH'!$T:$T,AH$406,'BAZA DANYCH'!$K:$K,$C517,'BAZA DANYCH'!$A:$A,$A517,'BAZA DANYCH'!$F:$F,STATYSTYKI!$B517)</f>
        <v>0</v>
      </c>
      <c r="AI517" s="85">
        <f>SUMIFS('BAZA DANYCH'!$AA:$AA,'BAZA DANYCH'!$T:$T,AI$406,'BAZA DANYCH'!$K:$K,$C517,'BAZA DANYCH'!$A:$A,$A517,'BAZA DANYCH'!$F:$F,STATYSTYKI!$B517)</f>
        <v>0</v>
      </c>
      <c r="AJ517" s="85">
        <f>SUMIFS('BAZA DANYCH'!$AA:$AA,'BAZA DANYCH'!$T:$T,AJ$406,'BAZA DANYCH'!$K:$K,$C517,'BAZA DANYCH'!$A:$A,$A517,'BAZA DANYCH'!$F:$F,STATYSTYKI!$B517)</f>
        <v>0</v>
      </c>
    </row>
    <row r="518" spans="1:36" x14ac:dyDescent="0.2">
      <c r="A518" s="87" t="str">
        <f t="shared" ref="A518:C518" si="147">A311</f>
        <v>Kobierzyce</v>
      </c>
      <c r="B518" s="87" t="str">
        <f t="shared" si="147"/>
        <v>rk_15_DK8</v>
      </c>
      <c r="C518" s="87" t="str">
        <f t="shared" si="147"/>
        <v>Polbus</v>
      </c>
      <c r="D518" s="129">
        <f t="shared" si="133"/>
        <v>217</v>
      </c>
      <c r="E518" s="85">
        <f>SUMIFS('BAZA DANYCH'!$AA:$AA,'BAZA DANYCH'!$T:$T,E$406,'BAZA DANYCH'!$K:$K,$C518,'BAZA DANYCH'!$A:$A,$A518,'BAZA DANYCH'!$F:$F,STATYSTYKI!$B518)</f>
        <v>6</v>
      </c>
      <c r="F518" s="85">
        <f>SUMIFS('BAZA DANYCH'!$AA:$AA,'BAZA DANYCH'!$T:$T,F$406,'BAZA DANYCH'!$K:$K,$C518,'BAZA DANYCH'!$A:$A,$A518,'BAZA DANYCH'!$F:$F,STATYSTYKI!$B518)</f>
        <v>52</v>
      </c>
      <c r="G518" s="85">
        <f>SUMIFS('BAZA DANYCH'!$AA:$AA,'BAZA DANYCH'!$T:$T,G$406,'BAZA DANYCH'!$K:$K,$C518,'BAZA DANYCH'!$A:$A,$A518,'BAZA DANYCH'!$F:$F,STATYSTYKI!$B518)</f>
        <v>0</v>
      </c>
      <c r="H518" s="85">
        <f>SUMIFS('BAZA DANYCH'!$AA:$AA,'BAZA DANYCH'!$T:$T,H$406,'BAZA DANYCH'!$K:$K,$C518,'BAZA DANYCH'!$A:$A,$A518,'BAZA DANYCH'!$F:$F,STATYSTYKI!$B518)</f>
        <v>28</v>
      </c>
      <c r="I518" s="85">
        <f>SUMIFS('BAZA DANYCH'!$AA:$AA,'BAZA DANYCH'!$T:$T,I$406,'BAZA DANYCH'!$K:$K,$C518,'BAZA DANYCH'!$A:$A,$A518,'BAZA DANYCH'!$F:$F,STATYSTYKI!$B518)</f>
        <v>0</v>
      </c>
      <c r="J518" s="85">
        <f>SUMIFS('BAZA DANYCH'!$AA:$AA,'BAZA DANYCH'!$T:$T,J$406,'BAZA DANYCH'!$K:$K,$C518,'BAZA DANYCH'!$A:$A,$A518,'BAZA DANYCH'!$F:$F,STATYSTYKI!$B518)</f>
        <v>0</v>
      </c>
      <c r="K518" s="85">
        <f>SUMIFS('BAZA DANYCH'!$AA:$AA,'BAZA DANYCH'!$T:$T,K$406,'BAZA DANYCH'!$K:$K,$C518,'BAZA DANYCH'!$A:$A,$A518,'BAZA DANYCH'!$F:$F,STATYSTYKI!$B518)</f>
        <v>10</v>
      </c>
      <c r="L518" s="85">
        <f>SUMIFS('BAZA DANYCH'!$AA:$AA,'BAZA DANYCH'!$T:$T,L$406,'BAZA DANYCH'!$K:$K,$C518,'BAZA DANYCH'!$A:$A,$A518,'BAZA DANYCH'!$F:$F,STATYSTYKI!$B518)</f>
        <v>0</v>
      </c>
      <c r="M518" s="85">
        <f>SUMIFS('BAZA DANYCH'!$AA:$AA,'BAZA DANYCH'!$T:$T,M$406,'BAZA DANYCH'!$K:$K,$C518,'BAZA DANYCH'!$A:$A,$A518,'BAZA DANYCH'!$F:$F,STATYSTYKI!$B518)</f>
        <v>0</v>
      </c>
      <c r="N518" s="85">
        <f>SUMIFS('BAZA DANYCH'!$AA:$AA,'BAZA DANYCH'!$T:$T,N$406,'BAZA DANYCH'!$K:$K,$C518,'BAZA DANYCH'!$A:$A,$A518,'BAZA DANYCH'!$F:$F,STATYSTYKI!$B518)</f>
        <v>0</v>
      </c>
      <c r="O518" s="85">
        <f>SUMIFS('BAZA DANYCH'!$AA:$AA,'BAZA DANYCH'!$T:$T,O$406,'BAZA DANYCH'!$K:$K,$C518,'BAZA DANYCH'!$A:$A,$A518,'BAZA DANYCH'!$F:$F,STATYSTYKI!$B518)</f>
        <v>0</v>
      </c>
      <c r="P518" s="85">
        <f>SUMIFS('BAZA DANYCH'!$AA:$AA,'BAZA DANYCH'!$T:$T,P$406,'BAZA DANYCH'!$K:$K,$C518,'BAZA DANYCH'!$A:$A,$A518,'BAZA DANYCH'!$F:$F,STATYSTYKI!$B518)</f>
        <v>0</v>
      </c>
      <c r="Q518" s="85">
        <f>SUMIFS('BAZA DANYCH'!$AA:$AA,'BAZA DANYCH'!$T:$T,Q$406,'BAZA DANYCH'!$K:$K,$C518,'BAZA DANYCH'!$A:$A,$A518,'BAZA DANYCH'!$F:$F,STATYSTYKI!$B518)</f>
        <v>0</v>
      </c>
      <c r="R518" s="85">
        <f>SUMIFS('BAZA DANYCH'!$AA:$AA,'BAZA DANYCH'!$T:$T,R$406,'BAZA DANYCH'!$K:$K,$C518,'BAZA DANYCH'!$A:$A,$A518,'BAZA DANYCH'!$F:$F,STATYSTYKI!$B518)</f>
        <v>0</v>
      </c>
      <c r="S518" s="85">
        <f>SUMIFS('BAZA DANYCH'!$AA:$AA,'BAZA DANYCH'!$T:$T,S$406,'BAZA DANYCH'!$K:$K,$C518,'BAZA DANYCH'!$A:$A,$A518,'BAZA DANYCH'!$F:$F,STATYSTYKI!$B518)</f>
        <v>0</v>
      </c>
      <c r="T518" s="85">
        <f>SUMIFS('BAZA DANYCH'!$AA:$AA,'BAZA DANYCH'!$T:$T,T$406,'BAZA DANYCH'!$K:$K,$C518,'BAZA DANYCH'!$A:$A,$A518,'BAZA DANYCH'!$F:$F,STATYSTYKI!$B518)</f>
        <v>0</v>
      </c>
      <c r="U518" s="85">
        <f>SUMIFS('BAZA DANYCH'!$AA:$AA,'BAZA DANYCH'!$T:$T,U$406,'BAZA DANYCH'!$K:$K,$C518,'BAZA DANYCH'!$A:$A,$A518,'BAZA DANYCH'!$F:$F,STATYSTYKI!$B518)</f>
        <v>0</v>
      </c>
      <c r="V518" s="85">
        <f>SUMIFS('BAZA DANYCH'!$AA:$AA,'BAZA DANYCH'!$T:$T,V$406,'BAZA DANYCH'!$K:$K,$C518,'BAZA DANYCH'!$A:$A,$A518,'BAZA DANYCH'!$F:$F,STATYSTYKI!$B518)</f>
        <v>0</v>
      </c>
      <c r="W518" s="85">
        <f>SUMIFS('BAZA DANYCH'!$AA:$AA,'BAZA DANYCH'!$T:$T,W$406,'BAZA DANYCH'!$K:$K,$C518,'BAZA DANYCH'!$A:$A,$A518,'BAZA DANYCH'!$F:$F,STATYSTYKI!$B518)</f>
        <v>83</v>
      </c>
      <c r="X518" s="85">
        <f>SUMIFS('BAZA DANYCH'!$AA:$AA,'BAZA DANYCH'!$T:$T,X$406,'BAZA DANYCH'!$K:$K,$C518,'BAZA DANYCH'!$A:$A,$A518,'BAZA DANYCH'!$F:$F,STATYSTYKI!$B518)</f>
        <v>0</v>
      </c>
      <c r="Y518" s="85">
        <f>SUMIFS('BAZA DANYCH'!$AA:$AA,'BAZA DANYCH'!$T:$T,Y$406,'BAZA DANYCH'!$K:$K,$C518,'BAZA DANYCH'!$A:$A,$A518,'BAZA DANYCH'!$F:$F,STATYSTYKI!$B518)</f>
        <v>0</v>
      </c>
      <c r="Z518" s="85">
        <f>SUMIFS('BAZA DANYCH'!$AA:$AA,'BAZA DANYCH'!$T:$T,Z$406,'BAZA DANYCH'!$K:$K,$C518,'BAZA DANYCH'!$A:$A,$A518,'BAZA DANYCH'!$F:$F,STATYSTYKI!$B518)</f>
        <v>0</v>
      </c>
      <c r="AA518" s="85">
        <f>SUMIFS('BAZA DANYCH'!$AA:$AA,'BAZA DANYCH'!$T:$T,AA$406,'BAZA DANYCH'!$K:$K,$C518,'BAZA DANYCH'!$A:$A,$A518,'BAZA DANYCH'!$F:$F,STATYSTYKI!$B518)</f>
        <v>38</v>
      </c>
      <c r="AB518" s="85">
        <f>SUMIFS('BAZA DANYCH'!$AA:$AA,'BAZA DANYCH'!$T:$T,AB$406,'BAZA DANYCH'!$K:$K,$C518,'BAZA DANYCH'!$A:$A,$A518,'BAZA DANYCH'!$F:$F,STATYSTYKI!$B518)</f>
        <v>0</v>
      </c>
      <c r="AC518" s="85">
        <f>SUMIFS('BAZA DANYCH'!$AA:$AA,'BAZA DANYCH'!$T:$T,AC$406,'BAZA DANYCH'!$K:$K,$C518,'BAZA DANYCH'!$A:$A,$A518,'BAZA DANYCH'!$F:$F,STATYSTYKI!$B518)</f>
        <v>0</v>
      </c>
      <c r="AD518" s="85">
        <f>SUMIFS('BAZA DANYCH'!$AA:$AA,'BAZA DANYCH'!$T:$T,AD$406,'BAZA DANYCH'!$K:$K,$C518,'BAZA DANYCH'!$A:$A,$A518,'BAZA DANYCH'!$F:$F,STATYSTYKI!$B518)</f>
        <v>0</v>
      </c>
      <c r="AE518" s="85">
        <f>SUMIFS('BAZA DANYCH'!$AA:$AA,'BAZA DANYCH'!$T:$T,AE$406,'BAZA DANYCH'!$K:$K,$C518,'BAZA DANYCH'!$A:$A,$A518,'BAZA DANYCH'!$F:$F,STATYSTYKI!$B518)</f>
        <v>0</v>
      </c>
      <c r="AF518" s="85">
        <f>SUMIFS('BAZA DANYCH'!$AA:$AA,'BAZA DANYCH'!$T:$T,AF$406,'BAZA DANYCH'!$K:$K,$C518,'BAZA DANYCH'!$A:$A,$A518,'BAZA DANYCH'!$F:$F,STATYSTYKI!$B518)</f>
        <v>0</v>
      </c>
      <c r="AG518" s="85">
        <f>SUMIFS('BAZA DANYCH'!$AA:$AA,'BAZA DANYCH'!$T:$T,AG$406,'BAZA DANYCH'!$K:$K,$C518,'BAZA DANYCH'!$A:$A,$A518,'BAZA DANYCH'!$F:$F,STATYSTYKI!$B518)</f>
        <v>0</v>
      </c>
      <c r="AH518" s="85">
        <f>SUMIFS('BAZA DANYCH'!$AA:$AA,'BAZA DANYCH'!$T:$T,AH$406,'BAZA DANYCH'!$K:$K,$C518,'BAZA DANYCH'!$A:$A,$A518,'BAZA DANYCH'!$F:$F,STATYSTYKI!$B518)</f>
        <v>0</v>
      </c>
      <c r="AI518" s="85">
        <f>SUMIFS('BAZA DANYCH'!$AA:$AA,'BAZA DANYCH'!$T:$T,AI$406,'BAZA DANYCH'!$K:$K,$C518,'BAZA DANYCH'!$A:$A,$A518,'BAZA DANYCH'!$F:$F,STATYSTYKI!$B518)</f>
        <v>0</v>
      </c>
      <c r="AJ518" s="85">
        <f>SUMIFS('BAZA DANYCH'!$AA:$AA,'BAZA DANYCH'!$T:$T,AJ$406,'BAZA DANYCH'!$K:$K,$C518,'BAZA DANYCH'!$A:$A,$A518,'BAZA DANYCH'!$F:$F,STATYSTYKI!$B518)</f>
        <v>0</v>
      </c>
    </row>
    <row r="519" spans="1:36" x14ac:dyDescent="0.2">
      <c r="A519" s="87" t="str">
        <f t="shared" ref="A519:C519" si="148">A312</f>
        <v>Kobierzyce</v>
      </c>
      <c r="B519" s="87" t="str">
        <f t="shared" si="148"/>
        <v>rk_15_DK8</v>
      </c>
      <c r="C519" s="87" t="str">
        <f t="shared" si="148"/>
        <v>Nasfed</v>
      </c>
      <c r="D519" s="129">
        <f t="shared" si="133"/>
        <v>10</v>
      </c>
      <c r="E519" s="85">
        <f>SUMIFS('BAZA DANYCH'!$AA:$AA,'BAZA DANYCH'!$T:$T,E$406,'BAZA DANYCH'!$K:$K,$C519,'BAZA DANYCH'!$A:$A,$A519,'BAZA DANYCH'!$F:$F,STATYSTYKI!$B519)</f>
        <v>0</v>
      </c>
      <c r="F519" s="85">
        <f>SUMIFS('BAZA DANYCH'!$AA:$AA,'BAZA DANYCH'!$T:$T,F$406,'BAZA DANYCH'!$K:$K,$C519,'BAZA DANYCH'!$A:$A,$A519,'BAZA DANYCH'!$F:$F,STATYSTYKI!$B519)</f>
        <v>10</v>
      </c>
      <c r="G519" s="85">
        <f>SUMIFS('BAZA DANYCH'!$AA:$AA,'BAZA DANYCH'!$T:$T,G$406,'BAZA DANYCH'!$K:$K,$C519,'BAZA DANYCH'!$A:$A,$A519,'BAZA DANYCH'!$F:$F,STATYSTYKI!$B519)</f>
        <v>0</v>
      </c>
      <c r="H519" s="85">
        <f>SUMIFS('BAZA DANYCH'!$AA:$AA,'BAZA DANYCH'!$T:$T,H$406,'BAZA DANYCH'!$K:$K,$C519,'BAZA DANYCH'!$A:$A,$A519,'BAZA DANYCH'!$F:$F,STATYSTYKI!$B519)</f>
        <v>0</v>
      </c>
      <c r="I519" s="85">
        <f>SUMIFS('BAZA DANYCH'!$AA:$AA,'BAZA DANYCH'!$T:$T,I$406,'BAZA DANYCH'!$K:$K,$C519,'BAZA DANYCH'!$A:$A,$A519,'BAZA DANYCH'!$F:$F,STATYSTYKI!$B519)</f>
        <v>0</v>
      </c>
      <c r="J519" s="85">
        <f>SUMIFS('BAZA DANYCH'!$AA:$AA,'BAZA DANYCH'!$T:$T,J$406,'BAZA DANYCH'!$K:$K,$C519,'BAZA DANYCH'!$A:$A,$A519,'BAZA DANYCH'!$F:$F,STATYSTYKI!$B519)</f>
        <v>0</v>
      </c>
      <c r="K519" s="85">
        <f>SUMIFS('BAZA DANYCH'!$AA:$AA,'BAZA DANYCH'!$T:$T,K$406,'BAZA DANYCH'!$K:$K,$C519,'BAZA DANYCH'!$A:$A,$A519,'BAZA DANYCH'!$F:$F,STATYSTYKI!$B519)</f>
        <v>0</v>
      </c>
      <c r="L519" s="85">
        <f>SUMIFS('BAZA DANYCH'!$AA:$AA,'BAZA DANYCH'!$T:$T,L$406,'BAZA DANYCH'!$K:$K,$C519,'BAZA DANYCH'!$A:$A,$A519,'BAZA DANYCH'!$F:$F,STATYSTYKI!$B519)</f>
        <v>0</v>
      </c>
      <c r="M519" s="85">
        <f>SUMIFS('BAZA DANYCH'!$AA:$AA,'BAZA DANYCH'!$T:$T,M$406,'BAZA DANYCH'!$K:$K,$C519,'BAZA DANYCH'!$A:$A,$A519,'BAZA DANYCH'!$F:$F,STATYSTYKI!$B519)</f>
        <v>0</v>
      </c>
      <c r="N519" s="85">
        <f>SUMIFS('BAZA DANYCH'!$AA:$AA,'BAZA DANYCH'!$T:$T,N$406,'BAZA DANYCH'!$K:$K,$C519,'BAZA DANYCH'!$A:$A,$A519,'BAZA DANYCH'!$F:$F,STATYSTYKI!$B519)</f>
        <v>0</v>
      </c>
      <c r="O519" s="85">
        <f>SUMIFS('BAZA DANYCH'!$AA:$AA,'BAZA DANYCH'!$T:$T,O$406,'BAZA DANYCH'!$K:$K,$C519,'BAZA DANYCH'!$A:$A,$A519,'BAZA DANYCH'!$F:$F,STATYSTYKI!$B519)</f>
        <v>0</v>
      </c>
      <c r="P519" s="85">
        <f>SUMIFS('BAZA DANYCH'!$AA:$AA,'BAZA DANYCH'!$T:$T,P$406,'BAZA DANYCH'!$K:$K,$C519,'BAZA DANYCH'!$A:$A,$A519,'BAZA DANYCH'!$F:$F,STATYSTYKI!$B519)</f>
        <v>0</v>
      </c>
      <c r="Q519" s="85">
        <f>SUMIFS('BAZA DANYCH'!$AA:$AA,'BAZA DANYCH'!$T:$T,Q$406,'BAZA DANYCH'!$K:$K,$C519,'BAZA DANYCH'!$A:$A,$A519,'BAZA DANYCH'!$F:$F,STATYSTYKI!$B519)</f>
        <v>0</v>
      </c>
      <c r="R519" s="85">
        <f>SUMIFS('BAZA DANYCH'!$AA:$AA,'BAZA DANYCH'!$T:$T,R$406,'BAZA DANYCH'!$K:$K,$C519,'BAZA DANYCH'!$A:$A,$A519,'BAZA DANYCH'!$F:$F,STATYSTYKI!$B519)</f>
        <v>0</v>
      </c>
      <c r="S519" s="85">
        <f>SUMIFS('BAZA DANYCH'!$AA:$AA,'BAZA DANYCH'!$T:$T,S$406,'BAZA DANYCH'!$K:$K,$C519,'BAZA DANYCH'!$A:$A,$A519,'BAZA DANYCH'!$F:$F,STATYSTYKI!$B519)</f>
        <v>0</v>
      </c>
      <c r="T519" s="85">
        <f>SUMIFS('BAZA DANYCH'!$AA:$AA,'BAZA DANYCH'!$T:$T,T$406,'BAZA DANYCH'!$K:$K,$C519,'BAZA DANYCH'!$A:$A,$A519,'BAZA DANYCH'!$F:$F,STATYSTYKI!$B519)</f>
        <v>0</v>
      </c>
      <c r="U519" s="85">
        <f>SUMIFS('BAZA DANYCH'!$AA:$AA,'BAZA DANYCH'!$T:$T,U$406,'BAZA DANYCH'!$K:$K,$C519,'BAZA DANYCH'!$A:$A,$A519,'BAZA DANYCH'!$F:$F,STATYSTYKI!$B519)</f>
        <v>0</v>
      </c>
      <c r="V519" s="85">
        <f>SUMIFS('BAZA DANYCH'!$AA:$AA,'BAZA DANYCH'!$T:$T,V$406,'BAZA DANYCH'!$K:$K,$C519,'BAZA DANYCH'!$A:$A,$A519,'BAZA DANYCH'!$F:$F,STATYSTYKI!$B519)</f>
        <v>0</v>
      </c>
      <c r="W519" s="85">
        <f>SUMIFS('BAZA DANYCH'!$AA:$AA,'BAZA DANYCH'!$T:$T,W$406,'BAZA DANYCH'!$K:$K,$C519,'BAZA DANYCH'!$A:$A,$A519,'BAZA DANYCH'!$F:$F,STATYSTYKI!$B519)</f>
        <v>0</v>
      </c>
      <c r="X519" s="85">
        <f>SUMIFS('BAZA DANYCH'!$AA:$AA,'BAZA DANYCH'!$T:$T,X$406,'BAZA DANYCH'!$K:$K,$C519,'BAZA DANYCH'!$A:$A,$A519,'BAZA DANYCH'!$F:$F,STATYSTYKI!$B519)</f>
        <v>0</v>
      </c>
      <c r="Y519" s="85">
        <f>SUMIFS('BAZA DANYCH'!$AA:$AA,'BAZA DANYCH'!$T:$T,Y$406,'BAZA DANYCH'!$K:$K,$C519,'BAZA DANYCH'!$A:$A,$A519,'BAZA DANYCH'!$F:$F,STATYSTYKI!$B519)</f>
        <v>0</v>
      </c>
      <c r="Z519" s="85">
        <f>SUMIFS('BAZA DANYCH'!$AA:$AA,'BAZA DANYCH'!$T:$T,Z$406,'BAZA DANYCH'!$K:$K,$C519,'BAZA DANYCH'!$A:$A,$A519,'BAZA DANYCH'!$F:$F,STATYSTYKI!$B519)</f>
        <v>0</v>
      </c>
      <c r="AA519" s="85">
        <f>SUMIFS('BAZA DANYCH'!$AA:$AA,'BAZA DANYCH'!$T:$T,AA$406,'BAZA DANYCH'!$K:$K,$C519,'BAZA DANYCH'!$A:$A,$A519,'BAZA DANYCH'!$F:$F,STATYSTYKI!$B519)</f>
        <v>0</v>
      </c>
      <c r="AB519" s="85">
        <f>SUMIFS('BAZA DANYCH'!$AA:$AA,'BAZA DANYCH'!$T:$T,AB$406,'BAZA DANYCH'!$K:$K,$C519,'BAZA DANYCH'!$A:$A,$A519,'BAZA DANYCH'!$F:$F,STATYSTYKI!$B519)</f>
        <v>0</v>
      </c>
      <c r="AC519" s="85">
        <f>SUMIFS('BAZA DANYCH'!$AA:$AA,'BAZA DANYCH'!$T:$T,AC$406,'BAZA DANYCH'!$K:$K,$C519,'BAZA DANYCH'!$A:$A,$A519,'BAZA DANYCH'!$F:$F,STATYSTYKI!$B519)</f>
        <v>0</v>
      </c>
      <c r="AD519" s="85">
        <f>SUMIFS('BAZA DANYCH'!$AA:$AA,'BAZA DANYCH'!$T:$T,AD$406,'BAZA DANYCH'!$K:$K,$C519,'BAZA DANYCH'!$A:$A,$A519,'BAZA DANYCH'!$F:$F,STATYSTYKI!$B519)</f>
        <v>0</v>
      </c>
      <c r="AE519" s="85">
        <f>SUMIFS('BAZA DANYCH'!$AA:$AA,'BAZA DANYCH'!$T:$T,AE$406,'BAZA DANYCH'!$K:$K,$C519,'BAZA DANYCH'!$A:$A,$A519,'BAZA DANYCH'!$F:$F,STATYSTYKI!$B519)</f>
        <v>0</v>
      </c>
      <c r="AF519" s="85">
        <f>SUMIFS('BAZA DANYCH'!$AA:$AA,'BAZA DANYCH'!$T:$T,AF$406,'BAZA DANYCH'!$K:$K,$C519,'BAZA DANYCH'!$A:$A,$A519,'BAZA DANYCH'!$F:$F,STATYSTYKI!$B519)</f>
        <v>0</v>
      </c>
      <c r="AG519" s="85">
        <f>SUMIFS('BAZA DANYCH'!$AA:$AA,'BAZA DANYCH'!$T:$T,AG$406,'BAZA DANYCH'!$K:$K,$C519,'BAZA DANYCH'!$A:$A,$A519,'BAZA DANYCH'!$F:$F,STATYSTYKI!$B519)</f>
        <v>0</v>
      </c>
      <c r="AH519" s="85">
        <f>SUMIFS('BAZA DANYCH'!$AA:$AA,'BAZA DANYCH'!$T:$T,AH$406,'BAZA DANYCH'!$K:$K,$C519,'BAZA DANYCH'!$A:$A,$A519,'BAZA DANYCH'!$F:$F,STATYSTYKI!$B519)</f>
        <v>0</v>
      </c>
      <c r="AI519" s="85">
        <f>SUMIFS('BAZA DANYCH'!$AA:$AA,'BAZA DANYCH'!$T:$T,AI$406,'BAZA DANYCH'!$K:$K,$C519,'BAZA DANYCH'!$A:$A,$A519,'BAZA DANYCH'!$F:$F,STATYSTYKI!$B519)</f>
        <v>0</v>
      </c>
      <c r="AJ519" s="85">
        <f>SUMIFS('BAZA DANYCH'!$AA:$AA,'BAZA DANYCH'!$T:$T,AJ$406,'BAZA DANYCH'!$K:$K,$C519,'BAZA DANYCH'!$A:$A,$A519,'BAZA DANYCH'!$F:$F,STATYSTYKI!$B519)</f>
        <v>0</v>
      </c>
    </row>
    <row r="520" spans="1:36" x14ac:dyDescent="0.2">
      <c r="A520" s="87" t="str">
        <f t="shared" ref="A520:C520" si="149">A313</f>
        <v>Kobierzyce</v>
      </c>
      <c r="B520" s="87" t="str">
        <f t="shared" si="149"/>
        <v>rk_15_DK8</v>
      </c>
      <c r="C520" s="87" t="str">
        <f t="shared" si="149"/>
        <v>brak danych</v>
      </c>
      <c r="D520" s="129">
        <f t="shared" si="133"/>
        <v>628</v>
      </c>
      <c r="E520" s="85">
        <f>SUMIFS('BAZA DANYCH'!$AA:$AA,'BAZA DANYCH'!$T:$T,E$406,'BAZA DANYCH'!$K:$K,$C520,'BAZA DANYCH'!$A:$A,$A520,'BAZA DANYCH'!$F:$F,STATYSTYKI!$B520)</f>
        <v>0</v>
      </c>
      <c r="F520" s="85">
        <f>SUMIFS('BAZA DANYCH'!$AA:$AA,'BAZA DANYCH'!$T:$T,F$406,'BAZA DANYCH'!$K:$K,$C520,'BAZA DANYCH'!$A:$A,$A520,'BAZA DANYCH'!$F:$F,STATYSTYKI!$B520)</f>
        <v>10</v>
      </c>
      <c r="G520" s="85">
        <f>SUMIFS('BAZA DANYCH'!$AA:$AA,'BAZA DANYCH'!$T:$T,G$406,'BAZA DANYCH'!$K:$K,$C520,'BAZA DANYCH'!$A:$A,$A520,'BAZA DANYCH'!$F:$F,STATYSTYKI!$B520)</f>
        <v>0</v>
      </c>
      <c r="H520" s="85">
        <f>SUMIFS('BAZA DANYCH'!$AA:$AA,'BAZA DANYCH'!$T:$T,H$406,'BAZA DANYCH'!$K:$K,$C520,'BAZA DANYCH'!$A:$A,$A520,'BAZA DANYCH'!$F:$F,STATYSTYKI!$B520)</f>
        <v>10</v>
      </c>
      <c r="I520" s="85">
        <f>SUMIFS('BAZA DANYCH'!$AA:$AA,'BAZA DANYCH'!$T:$T,I$406,'BAZA DANYCH'!$K:$K,$C520,'BAZA DANYCH'!$A:$A,$A520,'BAZA DANYCH'!$F:$F,STATYSTYKI!$B520)</f>
        <v>0</v>
      </c>
      <c r="J520" s="85">
        <f>SUMIFS('BAZA DANYCH'!$AA:$AA,'BAZA DANYCH'!$T:$T,J$406,'BAZA DANYCH'!$K:$K,$C520,'BAZA DANYCH'!$A:$A,$A520,'BAZA DANYCH'!$F:$F,STATYSTYKI!$B520)</f>
        <v>0</v>
      </c>
      <c r="K520" s="85">
        <f>SUMIFS('BAZA DANYCH'!$AA:$AA,'BAZA DANYCH'!$T:$T,K$406,'BAZA DANYCH'!$K:$K,$C520,'BAZA DANYCH'!$A:$A,$A520,'BAZA DANYCH'!$F:$F,STATYSTYKI!$B520)</f>
        <v>28</v>
      </c>
      <c r="L520" s="85">
        <f>SUMIFS('BAZA DANYCH'!$AA:$AA,'BAZA DANYCH'!$T:$T,L$406,'BAZA DANYCH'!$K:$K,$C520,'BAZA DANYCH'!$A:$A,$A520,'BAZA DANYCH'!$F:$F,STATYSTYKI!$B520)</f>
        <v>50</v>
      </c>
      <c r="M520" s="85">
        <f>SUMIFS('BAZA DANYCH'!$AA:$AA,'BAZA DANYCH'!$T:$T,M$406,'BAZA DANYCH'!$K:$K,$C520,'BAZA DANYCH'!$A:$A,$A520,'BAZA DANYCH'!$F:$F,STATYSTYKI!$B520)</f>
        <v>18</v>
      </c>
      <c r="N520" s="85">
        <f>SUMIFS('BAZA DANYCH'!$AA:$AA,'BAZA DANYCH'!$T:$T,N$406,'BAZA DANYCH'!$K:$K,$C520,'BAZA DANYCH'!$A:$A,$A520,'BAZA DANYCH'!$F:$F,STATYSTYKI!$B520)</f>
        <v>0</v>
      </c>
      <c r="O520" s="85">
        <f>SUMIFS('BAZA DANYCH'!$AA:$AA,'BAZA DANYCH'!$T:$T,O$406,'BAZA DANYCH'!$K:$K,$C520,'BAZA DANYCH'!$A:$A,$A520,'BAZA DANYCH'!$F:$F,STATYSTYKI!$B520)</f>
        <v>0</v>
      </c>
      <c r="P520" s="85">
        <f>SUMIFS('BAZA DANYCH'!$AA:$AA,'BAZA DANYCH'!$T:$T,P$406,'BAZA DANYCH'!$K:$K,$C520,'BAZA DANYCH'!$A:$A,$A520,'BAZA DANYCH'!$F:$F,STATYSTYKI!$B520)</f>
        <v>18</v>
      </c>
      <c r="Q520" s="85">
        <f>SUMIFS('BAZA DANYCH'!$AA:$AA,'BAZA DANYCH'!$T:$T,Q$406,'BAZA DANYCH'!$K:$K,$C520,'BAZA DANYCH'!$A:$A,$A520,'BAZA DANYCH'!$F:$F,STATYSTYKI!$B520)</f>
        <v>6</v>
      </c>
      <c r="R520" s="85">
        <f>SUMIFS('BAZA DANYCH'!$AA:$AA,'BAZA DANYCH'!$T:$T,R$406,'BAZA DANYCH'!$K:$K,$C520,'BAZA DANYCH'!$A:$A,$A520,'BAZA DANYCH'!$F:$F,STATYSTYKI!$B520)</f>
        <v>20</v>
      </c>
      <c r="S520" s="85">
        <f>SUMIFS('BAZA DANYCH'!$AA:$AA,'BAZA DANYCH'!$T:$T,S$406,'BAZA DANYCH'!$K:$K,$C520,'BAZA DANYCH'!$A:$A,$A520,'BAZA DANYCH'!$F:$F,STATYSTYKI!$B520)</f>
        <v>0</v>
      </c>
      <c r="T520" s="85">
        <f>SUMIFS('BAZA DANYCH'!$AA:$AA,'BAZA DANYCH'!$T:$T,T$406,'BAZA DANYCH'!$K:$K,$C520,'BAZA DANYCH'!$A:$A,$A520,'BAZA DANYCH'!$F:$F,STATYSTYKI!$B520)</f>
        <v>6</v>
      </c>
      <c r="U520" s="85">
        <f>SUMIFS('BAZA DANYCH'!$AA:$AA,'BAZA DANYCH'!$T:$T,U$406,'BAZA DANYCH'!$K:$K,$C520,'BAZA DANYCH'!$A:$A,$A520,'BAZA DANYCH'!$F:$F,STATYSTYKI!$B520)</f>
        <v>0</v>
      </c>
      <c r="V520" s="85">
        <f>SUMIFS('BAZA DANYCH'!$AA:$AA,'BAZA DANYCH'!$T:$T,V$406,'BAZA DANYCH'!$K:$K,$C520,'BAZA DANYCH'!$A:$A,$A520,'BAZA DANYCH'!$F:$F,STATYSTYKI!$B520)</f>
        <v>0</v>
      </c>
      <c r="W520" s="85">
        <f>SUMIFS('BAZA DANYCH'!$AA:$AA,'BAZA DANYCH'!$T:$T,W$406,'BAZA DANYCH'!$K:$K,$C520,'BAZA DANYCH'!$A:$A,$A520,'BAZA DANYCH'!$F:$F,STATYSTYKI!$B520)</f>
        <v>0</v>
      </c>
      <c r="X520" s="85">
        <f>SUMIFS('BAZA DANYCH'!$AA:$AA,'BAZA DANYCH'!$T:$T,X$406,'BAZA DANYCH'!$K:$K,$C520,'BAZA DANYCH'!$A:$A,$A520,'BAZA DANYCH'!$F:$F,STATYSTYKI!$B520)</f>
        <v>10</v>
      </c>
      <c r="Y520" s="85">
        <f>SUMIFS('BAZA DANYCH'!$AA:$AA,'BAZA DANYCH'!$T:$T,Y$406,'BAZA DANYCH'!$K:$K,$C520,'BAZA DANYCH'!$A:$A,$A520,'BAZA DANYCH'!$F:$F,STATYSTYKI!$B520)</f>
        <v>28</v>
      </c>
      <c r="Z520" s="85">
        <f>SUMIFS('BAZA DANYCH'!$AA:$AA,'BAZA DANYCH'!$T:$T,Z$406,'BAZA DANYCH'!$K:$K,$C520,'BAZA DANYCH'!$A:$A,$A520,'BAZA DANYCH'!$F:$F,STATYSTYKI!$B520)</f>
        <v>0</v>
      </c>
      <c r="AA520" s="85">
        <f>SUMIFS('BAZA DANYCH'!$AA:$AA,'BAZA DANYCH'!$T:$T,AA$406,'BAZA DANYCH'!$K:$K,$C520,'BAZA DANYCH'!$A:$A,$A520,'BAZA DANYCH'!$F:$F,STATYSTYKI!$B520)</f>
        <v>30</v>
      </c>
      <c r="AB520" s="85">
        <f>SUMIFS('BAZA DANYCH'!$AA:$AA,'BAZA DANYCH'!$T:$T,AB$406,'BAZA DANYCH'!$K:$K,$C520,'BAZA DANYCH'!$A:$A,$A520,'BAZA DANYCH'!$F:$F,STATYSTYKI!$B520)</f>
        <v>78</v>
      </c>
      <c r="AC520" s="85">
        <f>SUMIFS('BAZA DANYCH'!$AA:$AA,'BAZA DANYCH'!$T:$T,AC$406,'BAZA DANYCH'!$K:$K,$C520,'BAZA DANYCH'!$A:$A,$A520,'BAZA DANYCH'!$F:$F,STATYSTYKI!$B520)</f>
        <v>0</v>
      </c>
      <c r="AD520" s="85">
        <f>SUMIFS('BAZA DANYCH'!$AA:$AA,'BAZA DANYCH'!$T:$T,AD$406,'BAZA DANYCH'!$K:$K,$C520,'BAZA DANYCH'!$A:$A,$A520,'BAZA DANYCH'!$F:$F,STATYSTYKI!$B520)</f>
        <v>6</v>
      </c>
      <c r="AE520" s="85">
        <f>SUMIFS('BAZA DANYCH'!$AA:$AA,'BAZA DANYCH'!$T:$T,AE$406,'BAZA DANYCH'!$K:$K,$C520,'BAZA DANYCH'!$A:$A,$A520,'BAZA DANYCH'!$F:$F,STATYSTYKI!$B520)</f>
        <v>150</v>
      </c>
      <c r="AF520" s="85">
        <f>SUMIFS('BAZA DANYCH'!$AA:$AA,'BAZA DANYCH'!$T:$T,AF$406,'BAZA DANYCH'!$K:$K,$C520,'BAZA DANYCH'!$A:$A,$A520,'BAZA DANYCH'!$F:$F,STATYSTYKI!$B520)</f>
        <v>8</v>
      </c>
      <c r="AG520" s="85">
        <f>SUMIFS('BAZA DANYCH'!$AA:$AA,'BAZA DANYCH'!$T:$T,AG$406,'BAZA DANYCH'!$K:$K,$C520,'BAZA DANYCH'!$A:$A,$A520,'BAZA DANYCH'!$F:$F,STATYSTYKI!$B520)</f>
        <v>134</v>
      </c>
      <c r="AH520" s="85">
        <f>SUMIFS('BAZA DANYCH'!$AA:$AA,'BAZA DANYCH'!$T:$T,AH$406,'BAZA DANYCH'!$K:$K,$C520,'BAZA DANYCH'!$A:$A,$A520,'BAZA DANYCH'!$F:$F,STATYSTYKI!$B520)</f>
        <v>18</v>
      </c>
      <c r="AI520" s="85">
        <f>SUMIFS('BAZA DANYCH'!$AA:$AA,'BAZA DANYCH'!$T:$T,AI$406,'BAZA DANYCH'!$K:$K,$C520,'BAZA DANYCH'!$A:$A,$A520,'BAZA DANYCH'!$F:$F,STATYSTYKI!$B520)</f>
        <v>0</v>
      </c>
      <c r="AJ520" s="85">
        <f>SUMIFS('BAZA DANYCH'!$AA:$AA,'BAZA DANYCH'!$T:$T,AJ$406,'BAZA DANYCH'!$K:$K,$C520,'BAZA DANYCH'!$A:$A,$A520,'BAZA DANYCH'!$F:$F,STATYSTYKI!$B520)</f>
        <v>0</v>
      </c>
    </row>
    <row r="521" spans="1:36" x14ac:dyDescent="0.2">
      <c r="A521" s="87" t="str">
        <f t="shared" ref="A521:C521" si="150">A314</f>
        <v>Kobierzyce</v>
      </c>
      <c r="B521" s="87" t="str">
        <f t="shared" si="150"/>
        <v>rk_15_DK8</v>
      </c>
      <c r="C521" s="87" t="str">
        <f t="shared" si="150"/>
        <v>Marbus</v>
      </c>
      <c r="D521" s="129">
        <f t="shared" si="133"/>
        <v>272</v>
      </c>
      <c r="E521" s="85">
        <f>SUMIFS('BAZA DANYCH'!$AA:$AA,'BAZA DANYCH'!$T:$T,E$406,'BAZA DANYCH'!$K:$K,$C521,'BAZA DANYCH'!$A:$A,$A521,'BAZA DANYCH'!$F:$F,STATYSTYKI!$B521)</f>
        <v>0</v>
      </c>
      <c r="F521" s="85">
        <f>SUMIFS('BAZA DANYCH'!$AA:$AA,'BAZA DANYCH'!$T:$T,F$406,'BAZA DANYCH'!$K:$K,$C521,'BAZA DANYCH'!$A:$A,$A521,'BAZA DANYCH'!$F:$F,STATYSTYKI!$B521)</f>
        <v>28</v>
      </c>
      <c r="G521" s="85">
        <f>SUMIFS('BAZA DANYCH'!$AA:$AA,'BAZA DANYCH'!$T:$T,G$406,'BAZA DANYCH'!$K:$K,$C521,'BAZA DANYCH'!$A:$A,$A521,'BAZA DANYCH'!$F:$F,STATYSTYKI!$B521)</f>
        <v>0</v>
      </c>
      <c r="H521" s="85">
        <f>SUMIFS('BAZA DANYCH'!$AA:$AA,'BAZA DANYCH'!$T:$T,H$406,'BAZA DANYCH'!$K:$K,$C521,'BAZA DANYCH'!$A:$A,$A521,'BAZA DANYCH'!$F:$F,STATYSTYKI!$B521)</f>
        <v>0</v>
      </c>
      <c r="I521" s="85">
        <f>SUMIFS('BAZA DANYCH'!$AA:$AA,'BAZA DANYCH'!$T:$T,I$406,'BAZA DANYCH'!$K:$K,$C521,'BAZA DANYCH'!$A:$A,$A521,'BAZA DANYCH'!$F:$F,STATYSTYKI!$B521)</f>
        <v>0</v>
      </c>
      <c r="J521" s="85">
        <f>SUMIFS('BAZA DANYCH'!$AA:$AA,'BAZA DANYCH'!$T:$T,J$406,'BAZA DANYCH'!$K:$K,$C521,'BAZA DANYCH'!$A:$A,$A521,'BAZA DANYCH'!$F:$F,STATYSTYKI!$B521)</f>
        <v>0</v>
      </c>
      <c r="K521" s="85">
        <f>SUMIFS('BAZA DANYCH'!$AA:$AA,'BAZA DANYCH'!$T:$T,K$406,'BAZA DANYCH'!$K:$K,$C521,'BAZA DANYCH'!$A:$A,$A521,'BAZA DANYCH'!$F:$F,STATYSTYKI!$B521)</f>
        <v>28</v>
      </c>
      <c r="L521" s="85">
        <f>SUMIFS('BAZA DANYCH'!$AA:$AA,'BAZA DANYCH'!$T:$T,L$406,'BAZA DANYCH'!$K:$K,$C521,'BAZA DANYCH'!$A:$A,$A521,'BAZA DANYCH'!$F:$F,STATYSTYKI!$B521)</f>
        <v>0</v>
      </c>
      <c r="M521" s="85">
        <f>SUMIFS('BAZA DANYCH'!$AA:$AA,'BAZA DANYCH'!$T:$T,M$406,'BAZA DANYCH'!$K:$K,$C521,'BAZA DANYCH'!$A:$A,$A521,'BAZA DANYCH'!$F:$F,STATYSTYKI!$B521)</f>
        <v>0</v>
      </c>
      <c r="N521" s="85">
        <f>SUMIFS('BAZA DANYCH'!$AA:$AA,'BAZA DANYCH'!$T:$T,N$406,'BAZA DANYCH'!$K:$K,$C521,'BAZA DANYCH'!$A:$A,$A521,'BAZA DANYCH'!$F:$F,STATYSTYKI!$B521)</f>
        <v>0</v>
      </c>
      <c r="O521" s="85">
        <f>SUMIFS('BAZA DANYCH'!$AA:$AA,'BAZA DANYCH'!$T:$T,O$406,'BAZA DANYCH'!$K:$K,$C521,'BAZA DANYCH'!$A:$A,$A521,'BAZA DANYCH'!$F:$F,STATYSTYKI!$B521)</f>
        <v>0</v>
      </c>
      <c r="P521" s="85">
        <f>SUMIFS('BAZA DANYCH'!$AA:$AA,'BAZA DANYCH'!$T:$T,P$406,'BAZA DANYCH'!$K:$K,$C521,'BAZA DANYCH'!$A:$A,$A521,'BAZA DANYCH'!$F:$F,STATYSTYKI!$B521)</f>
        <v>28</v>
      </c>
      <c r="Q521" s="85">
        <f>SUMIFS('BAZA DANYCH'!$AA:$AA,'BAZA DANYCH'!$T:$T,Q$406,'BAZA DANYCH'!$K:$K,$C521,'BAZA DANYCH'!$A:$A,$A521,'BAZA DANYCH'!$F:$F,STATYSTYKI!$B521)</f>
        <v>0</v>
      </c>
      <c r="R521" s="85">
        <f>SUMIFS('BAZA DANYCH'!$AA:$AA,'BAZA DANYCH'!$T:$T,R$406,'BAZA DANYCH'!$K:$K,$C521,'BAZA DANYCH'!$A:$A,$A521,'BAZA DANYCH'!$F:$F,STATYSTYKI!$B521)</f>
        <v>0</v>
      </c>
      <c r="S521" s="85">
        <f>SUMIFS('BAZA DANYCH'!$AA:$AA,'BAZA DANYCH'!$T:$T,S$406,'BAZA DANYCH'!$K:$K,$C521,'BAZA DANYCH'!$A:$A,$A521,'BAZA DANYCH'!$F:$F,STATYSTYKI!$B521)</f>
        <v>0</v>
      </c>
      <c r="T521" s="85">
        <f>SUMIFS('BAZA DANYCH'!$AA:$AA,'BAZA DANYCH'!$T:$T,T$406,'BAZA DANYCH'!$K:$K,$C521,'BAZA DANYCH'!$A:$A,$A521,'BAZA DANYCH'!$F:$F,STATYSTYKI!$B521)</f>
        <v>0</v>
      </c>
      <c r="U521" s="85">
        <f>SUMIFS('BAZA DANYCH'!$AA:$AA,'BAZA DANYCH'!$T:$T,U$406,'BAZA DANYCH'!$K:$K,$C521,'BAZA DANYCH'!$A:$A,$A521,'BAZA DANYCH'!$F:$F,STATYSTYKI!$B521)</f>
        <v>0</v>
      </c>
      <c r="V521" s="85">
        <f>SUMIFS('BAZA DANYCH'!$AA:$AA,'BAZA DANYCH'!$T:$T,V$406,'BAZA DANYCH'!$K:$K,$C521,'BAZA DANYCH'!$A:$A,$A521,'BAZA DANYCH'!$F:$F,STATYSTYKI!$B521)</f>
        <v>0</v>
      </c>
      <c r="W521" s="85">
        <f>SUMIFS('BAZA DANYCH'!$AA:$AA,'BAZA DANYCH'!$T:$T,W$406,'BAZA DANYCH'!$K:$K,$C521,'BAZA DANYCH'!$A:$A,$A521,'BAZA DANYCH'!$F:$F,STATYSTYKI!$B521)</f>
        <v>170</v>
      </c>
      <c r="X521" s="85">
        <f>SUMIFS('BAZA DANYCH'!$AA:$AA,'BAZA DANYCH'!$T:$T,X$406,'BAZA DANYCH'!$K:$K,$C521,'BAZA DANYCH'!$A:$A,$A521,'BAZA DANYCH'!$F:$F,STATYSTYKI!$B521)</f>
        <v>0</v>
      </c>
      <c r="Y521" s="85">
        <f>SUMIFS('BAZA DANYCH'!$AA:$AA,'BAZA DANYCH'!$T:$T,Y$406,'BAZA DANYCH'!$K:$K,$C521,'BAZA DANYCH'!$A:$A,$A521,'BAZA DANYCH'!$F:$F,STATYSTYKI!$B521)</f>
        <v>18</v>
      </c>
      <c r="Z521" s="85">
        <f>SUMIFS('BAZA DANYCH'!$AA:$AA,'BAZA DANYCH'!$T:$T,Z$406,'BAZA DANYCH'!$K:$K,$C521,'BAZA DANYCH'!$A:$A,$A521,'BAZA DANYCH'!$F:$F,STATYSTYKI!$B521)</f>
        <v>0</v>
      </c>
      <c r="AA521" s="85">
        <f>SUMIFS('BAZA DANYCH'!$AA:$AA,'BAZA DANYCH'!$T:$T,AA$406,'BAZA DANYCH'!$K:$K,$C521,'BAZA DANYCH'!$A:$A,$A521,'BAZA DANYCH'!$F:$F,STATYSTYKI!$B521)</f>
        <v>0</v>
      </c>
      <c r="AB521" s="85">
        <f>SUMIFS('BAZA DANYCH'!$AA:$AA,'BAZA DANYCH'!$T:$T,AB$406,'BAZA DANYCH'!$K:$K,$C521,'BAZA DANYCH'!$A:$A,$A521,'BAZA DANYCH'!$F:$F,STATYSTYKI!$B521)</f>
        <v>0</v>
      </c>
      <c r="AC521" s="85">
        <f>SUMIFS('BAZA DANYCH'!$AA:$AA,'BAZA DANYCH'!$T:$T,AC$406,'BAZA DANYCH'!$K:$K,$C521,'BAZA DANYCH'!$A:$A,$A521,'BAZA DANYCH'!$F:$F,STATYSTYKI!$B521)</f>
        <v>0</v>
      </c>
      <c r="AD521" s="85">
        <f>SUMIFS('BAZA DANYCH'!$AA:$AA,'BAZA DANYCH'!$T:$T,AD$406,'BAZA DANYCH'!$K:$K,$C521,'BAZA DANYCH'!$A:$A,$A521,'BAZA DANYCH'!$F:$F,STATYSTYKI!$B521)</f>
        <v>0</v>
      </c>
      <c r="AE521" s="85">
        <f>SUMIFS('BAZA DANYCH'!$AA:$AA,'BAZA DANYCH'!$T:$T,AE$406,'BAZA DANYCH'!$K:$K,$C521,'BAZA DANYCH'!$A:$A,$A521,'BAZA DANYCH'!$F:$F,STATYSTYKI!$B521)</f>
        <v>0</v>
      </c>
      <c r="AF521" s="85">
        <f>SUMIFS('BAZA DANYCH'!$AA:$AA,'BAZA DANYCH'!$T:$T,AF$406,'BAZA DANYCH'!$K:$K,$C521,'BAZA DANYCH'!$A:$A,$A521,'BAZA DANYCH'!$F:$F,STATYSTYKI!$B521)</f>
        <v>0</v>
      </c>
      <c r="AG521" s="85">
        <f>SUMIFS('BAZA DANYCH'!$AA:$AA,'BAZA DANYCH'!$T:$T,AG$406,'BAZA DANYCH'!$K:$K,$C521,'BAZA DANYCH'!$A:$A,$A521,'BAZA DANYCH'!$F:$F,STATYSTYKI!$B521)</f>
        <v>0</v>
      </c>
      <c r="AH521" s="85">
        <f>SUMIFS('BAZA DANYCH'!$AA:$AA,'BAZA DANYCH'!$T:$T,AH$406,'BAZA DANYCH'!$K:$K,$C521,'BAZA DANYCH'!$A:$A,$A521,'BAZA DANYCH'!$F:$F,STATYSTYKI!$B521)</f>
        <v>0</v>
      </c>
      <c r="AI521" s="85">
        <f>SUMIFS('BAZA DANYCH'!$AA:$AA,'BAZA DANYCH'!$T:$T,AI$406,'BAZA DANYCH'!$K:$K,$C521,'BAZA DANYCH'!$A:$A,$A521,'BAZA DANYCH'!$F:$F,STATYSTYKI!$B521)</f>
        <v>0</v>
      </c>
      <c r="AJ521" s="85">
        <f>SUMIFS('BAZA DANYCH'!$AA:$AA,'BAZA DANYCH'!$T:$T,AJ$406,'BAZA DANYCH'!$K:$K,$C521,'BAZA DANYCH'!$A:$A,$A521,'BAZA DANYCH'!$F:$F,STATYSTYKI!$B521)</f>
        <v>0</v>
      </c>
    </row>
    <row r="522" spans="1:36" x14ac:dyDescent="0.2">
      <c r="A522" s="87" t="str">
        <f t="shared" ref="A522:C522" si="151">A315</f>
        <v>Kobierzyce</v>
      </c>
      <c r="B522" s="87" t="str">
        <f t="shared" si="151"/>
        <v>rk_15_DK8</v>
      </c>
      <c r="C522" s="87" t="str">
        <f t="shared" si="151"/>
        <v>FanLogic</v>
      </c>
      <c r="D522" s="129">
        <f t="shared" si="133"/>
        <v>80</v>
      </c>
      <c r="E522" s="85">
        <f>SUMIFS('BAZA DANYCH'!$AA:$AA,'BAZA DANYCH'!$T:$T,E$406,'BAZA DANYCH'!$K:$K,$C522,'BAZA DANYCH'!$A:$A,$A522,'BAZA DANYCH'!$F:$F,STATYSTYKI!$B522)</f>
        <v>0</v>
      </c>
      <c r="F522" s="85">
        <f>SUMIFS('BAZA DANYCH'!$AA:$AA,'BAZA DANYCH'!$T:$T,F$406,'BAZA DANYCH'!$K:$K,$C522,'BAZA DANYCH'!$A:$A,$A522,'BAZA DANYCH'!$F:$F,STATYSTYKI!$B522)</f>
        <v>6</v>
      </c>
      <c r="G522" s="85">
        <f>SUMIFS('BAZA DANYCH'!$AA:$AA,'BAZA DANYCH'!$T:$T,G$406,'BAZA DANYCH'!$K:$K,$C522,'BAZA DANYCH'!$A:$A,$A522,'BAZA DANYCH'!$F:$F,STATYSTYKI!$B522)</f>
        <v>28</v>
      </c>
      <c r="H522" s="85">
        <f>SUMIFS('BAZA DANYCH'!$AA:$AA,'BAZA DANYCH'!$T:$T,H$406,'BAZA DANYCH'!$K:$K,$C522,'BAZA DANYCH'!$A:$A,$A522,'BAZA DANYCH'!$F:$F,STATYSTYKI!$B522)</f>
        <v>0</v>
      </c>
      <c r="I522" s="85">
        <f>SUMIFS('BAZA DANYCH'!$AA:$AA,'BAZA DANYCH'!$T:$T,I$406,'BAZA DANYCH'!$K:$K,$C522,'BAZA DANYCH'!$A:$A,$A522,'BAZA DANYCH'!$F:$F,STATYSTYKI!$B522)</f>
        <v>0</v>
      </c>
      <c r="J522" s="85">
        <f>SUMIFS('BAZA DANYCH'!$AA:$AA,'BAZA DANYCH'!$T:$T,J$406,'BAZA DANYCH'!$K:$K,$C522,'BAZA DANYCH'!$A:$A,$A522,'BAZA DANYCH'!$F:$F,STATYSTYKI!$B522)</f>
        <v>0</v>
      </c>
      <c r="K522" s="85">
        <f>SUMIFS('BAZA DANYCH'!$AA:$AA,'BAZA DANYCH'!$T:$T,K$406,'BAZA DANYCH'!$K:$K,$C522,'BAZA DANYCH'!$A:$A,$A522,'BAZA DANYCH'!$F:$F,STATYSTYKI!$B522)</f>
        <v>0</v>
      </c>
      <c r="L522" s="85">
        <f>SUMIFS('BAZA DANYCH'!$AA:$AA,'BAZA DANYCH'!$T:$T,L$406,'BAZA DANYCH'!$K:$K,$C522,'BAZA DANYCH'!$A:$A,$A522,'BAZA DANYCH'!$F:$F,STATYSTYKI!$B522)</f>
        <v>0</v>
      </c>
      <c r="M522" s="85">
        <f>SUMIFS('BAZA DANYCH'!$AA:$AA,'BAZA DANYCH'!$T:$T,M$406,'BAZA DANYCH'!$K:$K,$C522,'BAZA DANYCH'!$A:$A,$A522,'BAZA DANYCH'!$F:$F,STATYSTYKI!$B522)</f>
        <v>0</v>
      </c>
      <c r="N522" s="85">
        <f>SUMIFS('BAZA DANYCH'!$AA:$AA,'BAZA DANYCH'!$T:$T,N$406,'BAZA DANYCH'!$K:$K,$C522,'BAZA DANYCH'!$A:$A,$A522,'BAZA DANYCH'!$F:$F,STATYSTYKI!$B522)</f>
        <v>0</v>
      </c>
      <c r="O522" s="85">
        <f>SUMIFS('BAZA DANYCH'!$AA:$AA,'BAZA DANYCH'!$T:$T,O$406,'BAZA DANYCH'!$K:$K,$C522,'BAZA DANYCH'!$A:$A,$A522,'BAZA DANYCH'!$F:$F,STATYSTYKI!$B522)</f>
        <v>0</v>
      </c>
      <c r="P522" s="85">
        <f>SUMIFS('BAZA DANYCH'!$AA:$AA,'BAZA DANYCH'!$T:$T,P$406,'BAZA DANYCH'!$K:$K,$C522,'BAZA DANYCH'!$A:$A,$A522,'BAZA DANYCH'!$F:$F,STATYSTYKI!$B522)</f>
        <v>0</v>
      </c>
      <c r="Q522" s="85">
        <f>SUMIFS('BAZA DANYCH'!$AA:$AA,'BAZA DANYCH'!$T:$T,Q$406,'BAZA DANYCH'!$K:$K,$C522,'BAZA DANYCH'!$A:$A,$A522,'BAZA DANYCH'!$F:$F,STATYSTYKI!$B522)</f>
        <v>0</v>
      </c>
      <c r="R522" s="85">
        <f>SUMIFS('BAZA DANYCH'!$AA:$AA,'BAZA DANYCH'!$T:$T,R$406,'BAZA DANYCH'!$K:$K,$C522,'BAZA DANYCH'!$A:$A,$A522,'BAZA DANYCH'!$F:$F,STATYSTYKI!$B522)</f>
        <v>0</v>
      </c>
      <c r="S522" s="85">
        <f>SUMIFS('BAZA DANYCH'!$AA:$AA,'BAZA DANYCH'!$T:$T,S$406,'BAZA DANYCH'!$K:$K,$C522,'BAZA DANYCH'!$A:$A,$A522,'BAZA DANYCH'!$F:$F,STATYSTYKI!$B522)</f>
        <v>0</v>
      </c>
      <c r="T522" s="85">
        <f>SUMIFS('BAZA DANYCH'!$AA:$AA,'BAZA DANYCH'!$T:$T,T$406,'BAZA DANYCH'!$K:$K,$C522,'BAZA DANYCH'!$A:$A,$A522,'BAZA DANYCH'!$F:$F,STATYSTYKI!$B522)</f>
        <v>0</v>
      </c>
      <c r="U522" s="85">
        <f>SUMIFS('BAZA DANYCH'!$AA:$AA,'BAZA DANYCH'!$T:$T,U$406,'BAZA DANYCH'!$K:$K,$C522,'BAZA DANYCH'!$A:$A,$A522,'BAZA DANYCH'!$F:$F,STATYSTYKI!$B522)</f>
        <v>0</v>
      </c>
      <c r="V522" s="85">
        <f>SUMIFS('BAZA DANYCH'!$AA:$AA,'BAZA DANYCH'!$T:$T,V$406,'BAZA DANYCH'!$K:$K,$C522,'BAZA DANYCH'!$A:$A,$A522,'BAZA DANYCH'!$F:$F,STATYSTYKI!$B522)</f>
        <v>0</v>
      </c>
      <c r="W522" s="85">
        <f>SUMIFS('BAZA DANYCH'!$AA:$AA,'BAZA DANYCH'!$T:$T,W$406,'BAZA DANYCH'!$K:$K,$C522,'BAZA DANYCH'!$A:$A,$A522,'BAZA DANYCH'!$F:$F,STATYSTYKI!$B522)</f>
        <v>28</v>
      </c>
      <c r="X522" s="85">
        <f>SUMIFS('BAZA DANYCH'!$AA:$AA,'BAZA DANYCH'!$T:$T,X$406,'BAZA DANYCH'!$K:$K,$C522,'BAZA DANYCH'!$A:$A,$A522,'BAZA DANYCH'!$F:$F,STATYSTYKI!$B522)</f>
        <v>0</v>
      </c>
      <c r="Y522" s="85">
        <f>SUMIFS('BAZA DANYCH'!$AA:$AA,'BAZA DANYCH'!$T:$T,Y$406,'BAZA DANYCH'!$K:$K,$C522,'BAZA DANYCH'!$A:$A,$A522,'BAZA DANYCH'!$F:$F,STATYSTYKI!$B522)</f>
        <v>0</v>
      </c>
      <c r="Z522" s="85">
        <f>SUMIFS('BAZA DANYCH'!$AA:$AA,'BAZA DANYCH'!$T:$T,Z$406,'BAZA DANYCH'!$K:$K,$C522,'BAZA DANYCH'!$A:$A,$A522,'BAZA DANYCH'!$F:$F,STATYSTYKI!$B522)</f>
        <v>0</v>
      </c>
      <c r="AA522" s="85">
        <f>SUMIFS('BAZA DANYCH'!$AA:$AA,'BAZA DANYCH'!$T:$T,AA$406,'BAZA DANYCH'!$K:$K,$C522,'BAZA DANYCH'!$A:$A,$A522,'BAZA DANYCH'!$F:$F,STATYSTYKI!$B522)</f>
        <v>18</v>
      </c>
      <c r="AB522" s="85">
        <f>SUMIFS('BAZA DANYCH'!$AA:$AA,'BAZA DANYCH'!$T:$T,AB$406,'BAZA DANYCH'!$K:$K,$C522,'BAZA DANYCH'!$A:$A,$A522,'BAZA DANYCH'!$F:$F,STATYSTYKI!$B522)</f>
        <v>0</v>
      </c>
      <c r="AC522" s="85">
        <f>SUMIFS('BAZA DANYCH'!$AA:$AA,'BAZA DANYCH'!$T:$T,AC$406,'BAZA DANYCH'!$K:$K,$C522,'BAZA DANYCH'!$A:$A,$A522,'BAZA DANYCH'!$F:$F,STATYSTYKI!$B522)</f>
        <v>0</v>
      </c>
      <c r="AD522" s="85">
        <f>SUMIFS('BAZA DANYCH'!$AA:$AA,'BAZA DANYCH'!$T:$T,AD$406,'BAZA DANYCH'!$K:$K,$C522,'BAZA DANYCH'!$A:$A,$A522,'BAZA DANYCH'!$F:$F,STATYSTYKI!$B522)</f>
        <v>0</v>
      </c>
      <c r="AE522" s="85">
        <f>SUMIFS('BAZA DANYCH'!$AA:$AA,'BAZA DANYCH'!$T:$T,AE$406,'BAZA DANYCH'!$K:$K,$C522,'BAZA DANYCH'!$A:$A,$A522,'BAZA DANYCH'!$F:$F,STATYSTYKI!$B522)</f>
        <v>0</v>
      </c>
      <c r="AF522" s="85">
        <f>SUMIFS('BAZA DANYCH'!$AA:$AA,'BAZA DANYCH'!$T:$T,AF$406,'BAZA DANYCH'!$K:$K,$C522,'BAZA DANYCH'!$A:$A,$A522,'BAZA DANYCH'!$F:$F,STATYSTYKI!$B522)</f>
        <v>0</v>
      </c>
      <c r="AG522" s="85">
        <f>SUMIFS('BAZA DANYCH'!$AA:$AA,'BAZA DANYCH'!$T:$T,AG$406,'BAZA DANYCH'!$K:$K,$C522,'BAZA DANYCH'!$A:$A,$A522,'BAZA DANYCH'!$F:$F,STATYSTYKI!$B522)</f>
        <v>0</v>
      </c>
      <c r="AH522" s="85">
        <f>SUMIFS('BAZA DANYCH'!$AA:$AA,'BAZA DANYCH'!$T:$T,AH$406,'BAZA DANYCH'!$K:$K,$C522,'BAZA DANYCH'!$A:$A,$A522,'BAZA DANYCH'!$F:$F,STATYSTYKI!$B522)</f>
        <v>0</v>
      </c>
      <c r="AI522" s="85">
        <f>SUMIFS('BAZA DANYCH'!$AA:$AA,'BAZA DANYCH'!$T:$T,AI$406,'BAZA DANYCH'!$K:$K,$C522,'BAZA DANYCH'!$A:$A,$A522,'BAZA DANYCH'!$F:$F,STATYSTYKI!$B522)</f>
        <v>0</v>
      </c>
      <c r="AJ522" s="85">
        <f>SUMIFS('BAZA DANYCH'!$AA:$AA,'BAZA DANYCH'!$T:$T,AJ$406,'BAZA DANYCH'!$K:$K,$C522,'BAZA DANYCH'!$A:$A,$A522,'BAZA DANYCH'!$F:$F,STATYSTYKI!$B522)</f>
        <v>0</v>
      </c>
    </row>
    <row r="523" spans="1:36" x14ac:dyDescent="0.2">
      <c r="A523" s="87" t="str">
        <f t="shared" ref="A523:C523" si="152">A316</f>
        <v>Kobierzyce</v>
      </c>
      <c r="B523" s="87" t="str">
        <f t="shared" si="152"/>
        <v>rk_15_DK8</v>
      </c>
      <c r="C523" s="87" t="str">
        <f t="shared" si="152"/>
        <v>PKS Dzierżoniów</v>
      </c>
      <c r="D523" s="129">
        <f t="shared" si="133"/>
        <v>224</v>
      </c>
      <c r="E523" s="85">
        <f>SUMIFS('BAZA DANYCH'!$AA:$AA,'BAZA DANYCH'!$T:$T,E$406,'BAZA DANYCH'!$K:$K,$C523,'BAZA DANYCH'!$A:$A,$A523,'BAZA DANYCH'!$F:$F,STATYSTYKI!$B523)</f>
        <v>0</v>
      </c>
      <c r="F523" s="85">
        <f>SUMIFS('BAZA DANYCH'!$AA:$AA,'BAZA DANYCH'!$T:$T,F$406,'BAZA DANYCH'!$K:$K,$C523,'BAZA DANYCH'!$A:$A,$A523,'BAZA DANYCH'!$F:$F,STATYSTYKI!$B523)</f>
        <v>0</v>
      </c>
      <c r="G523" s="85">
        <f>SUMIFS('BAZA DANYCH'!$AA:$AA,'BAZA DANYCH'!$T:$T,G$406,'BAZA DANYCH'!$K:$K,$C523,'BAZA DANYCH'!$A:$A,$A523,'BAZA DANYCH'!$F:$F,STATYSTYKI!$B523)</f>
        <v>28</v>
      </c>
      <c r="H523" s="85">
        <f>SUMIFS('BAZA DANYCH'!$AA:$AA,'BAZA DANYCH'!$T:$T,H$406,'BAZA DANYCH'!$K:$K,$C523,'BAZA DANYCH'!$A:$A,$A523,'BAZA DANYCH'!$F:$F,STATYSTYKI!$B523)</f>
        <v>0</v>
      </c>
      <c r="I523" s="85">
        <f>SUMIFS('BAZA DANYCH'!$AA:$AA,'BAZA DANYCH'!$T:$T,I$406,'BAZA DANYCH'!$K:$K,$C523,'BAZA DANYCH'!$A:$A,$A523,'BAZA DANYCH'!$F:$F,STATYSTYKI!$B523)</f>
        <v>0</v>
      </c>
      <c r="J523" s="85">
        <f>SUMIFS('BAZA DANYCH'!$AA:$AA,'BAZA DANYCH'!$T:$T,J$406,'BAZA DANYCH'!$K:$K,$C523,'BAZA DANYCH'!$A:$A,$A523,'BAZA DANYCH'!$F:$F,STATYSTYKI!$B523)</f>
        <v>0</v>
      </c>
      <c r="K523" s="85">
        <f>SUMIFS('BAZA DANYCH'!$AA:$AA,'BAZA DANYCH'!$T:$T,K$406,'BAZA DANYCH'!$K:$K,$C523,'BAZA DANYCH'!$A:$A,$A523,'BAZA DANYCH'!$F:$F,STATYSTYKI!$B523)</f>
        <v>10</v>
      </c>
      <c r="L523" s="85">
        <f>SUMIFS('BAZA DANYCH'!$AA:$AA,'BAZA DANYCH'!$T:$T,L$406,'BAZA DANYCH'!$K:$K,$C523,'BAZA DANYCH'!$A:$A,$A523,'BAZA DANYCH'!$F:$F,STATYSTYKI!$B523)</f>
        <v>0</v>
      </c>
      <c r="M523" s="85">
        <f>SUMIFS('BAZA DANYCH'!$AA:$AA,'BAZA DANYCH'!$T:$T,M$406,'BAZA DANYCH'!$K:$K,$C523,'BAZA DANYCH'!$A:$A,$A523,'BAZA DANYCH'!$F:$F,STATYSTYKI!$B523)</f>
        <v>0</v>
      </c>
      <c r="N523" s="85">
        <f>SUMIFS('BAZA DANYCH'!$AA:$AA,'BAZA DANYCH'!$T:$T,N$406,'BAZA DANYCH'!$K:$K,$C523,'BAZA DANYCH'!$A:$A,$A523,'BAZA DANYCH'!$F:$F,STATYSTYKI!$B523)</f>
        <v>28</v>
      </c>
      <c r="O523" s="85">
        <f>SUMIFS('BAZA DANYCH'!$AA:$AA,'BAZA DANYCH'!$T:$T,O$406,'BAZA DANYCH'!$K:$K,$C523,'BAZA DANYCH'!$A:$A,$A523,'BAZA DANYCH'!$F:$F,STATYSTYKI!$B523)</f>
        <v>0</v>
      </c>
      <c r="P523" s="85">
        <f>SUMIFS('BAZA DANYCH'!$AA:$AA,'BAZA DANYCH'!$T:$T,P$406,'BAZA DANYCH'!$K:$K,$C523,'BAZA DANYCH'!$A:$A,$A523,'BAZA DANYCH'!$F:$F,STATYSTYKI!$B523)</f>
        <v>0</v>
      </c>
      <c r="Q523" s="85">
        <f>SUMIFS('BAZA DANYCH'!$AA:$AA,'BAZA DANYCH'!$T:$T,Q$406,'BAZA DANYCH'!$K:$K,$C523,'BAZA DANYCH'!$A:$A,$A523,'BAZA DANYCH'!$F:$F,STATYSTYKI!$B523)</f>
        <v>28</v>
      </c>
      <c r="R523" s="85">
        <f>SUMIFS('BAZA DANYCH'!$AA:$AA,'BAZA DANYCH'!$T:$T,R$406,'BAZA DANYCH'!$K:$K,$C523,'BAZA DANYCH'!$A:$A,$A523,'BAZA DANYCH'!$F:$F,STATYSTYKI!$B523)</f>
        <v>0</v>
      </c>
      <c r="S523" s="85">
        <f>SUMIFS('BAZA DANYCH'!$AA:$AA,'BAZA DANYCH'!$T:$T,S$406,'BAZA DANYCH'!$K:$K,$C523,'BAZA DANYCH'!$A:$A,$A523,'BAZA DANYCH'!$F:$F,STATYSTYKI!$B523)</f>
        <v>0</v>
      </c>
      <c r="T523" s="85">
        <f>SUMIFS('BAZA DANYCH'!$AA:$AA,'BAZA DANYCH'!$T:$T,T$406,'BAZA DANYCH'!$K:$K,$C523,'BAZA DANYCH'!$A:$A,$A523,'BAZA DANYCH'!$F:$F,STATYSTYKI!$B523)</f>
        <v>0</v>
      </c>
      <c r="U523" s="85">
        <f>SUMIFS('BAZA DANYCH'!$AA:$AA,'BAZA DANYCH'!$T:$T,U$406,'BAZA DANYCH'!$K:$K,$C523,'BAZA DANYCH'!$A:$A,$A523,'BAZA DANYCH'!$F:$F,STATYSTYKI!$B523)</f>
        <v>0</v>
      </c>
      <c r="V523" s="85">
        <f>SUMIFS('BAZA DANYCH'!$AA:$AA,'BAZA DANYCH'!$T:$T,V$406,'BAZA DANYCH'!$K:$K,$C523,'BAZA DANYCH'!$A:$A,$A523,'BAZA DANYCH'!$F:$F,STATYSTYKI!$B523)</f>
        <v>0</v>
      </c>
      <c r="W523" s="85">
        <f>SUMIFS('BAZA DANYCH'!$AA:$AA,'BAZA DANYCH'!$T:$T,W$406,'BAZA DANYCH'!$K:$K,$C523,'BAZA DANYCH'!$A:$A,$A523,'BAZA DANYCH'!$F:$F,STATYSTYKI!$B523)</f>
        <v>18</v>
      </c>
      <c r="X523" s="85">
        <f>SUMIFS('BAZA DANYCH'!$AA:$AA,'BAZA DANYCH'!$T:$T,X$406,'BAZA DANYCH'!$K:$K,$C523,'BAZA DANYCH'!$A:$A,$A523,'BAZA DANYCH'!$F:$F,STATYSTYKI!$B523)</f>
        <v>28</v>
      </c>
      <c r="Y523" s="85">
        <f>SUMIFS('BAZA DANYCH'!$AA:$AA,'BAZA DANYCH'!$T:$T,Y$406,'BAZA DANYCH'!$K:$K,$C523,'BAZA DANYCH'!$A:$A,$A523,'BAZA DANYCH'!$F:$F,STATYSTYKI!$B523)</f>
        <v>0</v>
      </c>
      <c r="Z523" s="85">
        <f>SUMIFS('BAZA DANYCH'!$AA:$AA,'BAZA DANYCH'!$T:$T,Z$406,'BAZA DANYCH'!$K:$K,$C523,'BAZA DANYCH'!$A:$A,$A523,'BAZA DANYCH'!$F:$F,STATYSTYKI!$B523)</f>
        <v>0</v>
      </c>
      <c r="AA523" s="85">
        <f>SUMIFS('BAZA DANYCH'!$AA:$AA,'BAZA DANYCH'!$T:$T,AA$406,'BAZA DANYCH'!$K:$K,$C523,'BAZA DANYCH'!$A:$A,$A523,'BAZA DANYCH'!$F:$F,STATYSTYKI!$B523)</f>
        <v>50</v>
      </c>
      <c r="AB523" s="85">
        <f>SUMIFS('BAZA DANYCH'!$AA:$AA,'BAZA DANYCH'!$T:$T,AB$406,'BAZA DANYCH'!$K:$K,$C523,'BAZA DANYCH'!$A:$A,$A523,'BAZA DANYCH'!$F:$F,STATYSTYKI!$B523)</f>
        <v>0</v>
      </c>
      <c r="AC523" s="85">
        <f>SUMIFS('BAZA DANYCH'!$AA:$AA,'BAZA DANYCH'!$T:$T,AC$406,'BAZA DANYCH'!$K:$K,$C523,'BAZA DANYCH'!$A:$A,$A523,'BAZA DANYCH'!$F:$F,STATYSTYKI!$B523)</f>
        <v>0</v>
      </c>
      <c r="AD523" s="85">
        <f>SUMIFS('BAZA DANYCH'!$AA:$AA,'BAZA DANYCH'!$T:$T,AD$406,'BAZA DANYCH'!$K:$K,$C523,'BAZA DANYCH'!$A:$A,$A523,'BAZA DANYCH'!$F:$F,STATYSTYKI!$B523)</f>
        <v>0</v>
      </c>
      <c r="AE523" s="85">
        <f>SUMIFS('BAZA DANYCH'!$AA:$AA,'BAZA DANYCH'!$T:$T,AE$406,'BAZA DANYCH'!$K:$K,$C523,'BAZA DANYCH'!$A:$A,$A523,'BAZA DANYCH'!$F:$F,STATYSTYKI!$B523)</f>
        <v>0</v>
      </c>
      <c r="AF523" s="85">
        <f>SUMIFS('BAZA DANYCH'!$AA:$AA,'BAZA DANYCH'!$T:$T,AF$406,'BAZA DANYCH'!$K:$K,$C523,'BAZA DANYCH'!$A:$A,$A523,'BAZA DANYCH'!$F:$F,STATYSTYKI!$B523)</f>
        <v>6</v>
      </c>
      <c r="AG523" s="85">
        <f>SUMIFS('BAZA DANYCH'!$AA:$AA,'BAZA DANYCH'!$T:$T,AG$406,'BAZA DANYCH'!$K:$K,$C523,'BAZA DANYCH'!$A:$A,$A523,'BAZA DANYCH'!$F:$F,STATYSTYKI!$B523)</f>
        <v>0</v>
      </c>
      <c r="AH523" s="85">
        <f>SUMIFS('BAZA DANYCH'!$AA:$AA,'BAZA DANYCH'!$T:$T,AH$406,'BAZA DANYCH'!$K:$K,$C523,'BAZA DANYCH'!$A:$A,$A523,'BAZA DANYCH'!$F:$F,STATYSTYKI!$B523)</f>
        <v>0</v>
      </c>
      <c r="AI523" s="85">
        <f>SUMIFS('BAZA DANYCH'!$AA:$AA,'BAZA DANYCH'!$T:$T,AI$406,'BAZA DANYCH'!$K:$K,$C523,'BAZA DANYCH'!$A:$A,$A523,'BAZA DANYCH'!$F:$F,STATYSTYKI!$B523)</f>
        <v>28</v>
      </c>
      <c r="AJ523" s="85">
        <f>SUMIFS('BAZA DANYCH'!$AA:$AA,'BAZA DANYCH'!$T:$T,AJ$406,'BAZA DANYCH'!$K:$K,$C523,'BAZA DANYCH'!$A:$A,$A523,'BAZA DANYCH'!$F:$F,STATYSTYKI!$B523)</f>
        <v>0</v>
      </c>
    </row>
    <row r="524" spans="1:36" x14ac:dyDescent="0.2">
      <c r="A524" s="87" t="str">
        <f t="shared" ref="A524:C524" si="153">A317</f>
        <v>Kobierzyce</v>
      </c>
      <c r="B524" s="87" t="str">
        <f t="shared" si="153"/>
        <v>rk_15_DK8</v>
      </c>
      <c r="C524" s="87" t="str">
        <f t="shared" si="153"/>
        <v>Romańczuk</v>
      </c>
      <c r="D524" s="129">
        <f t="shared" si="133"/>
        <v>232</v>
      </c>
      <c r="E524" s="85">
        <f>SUMIFS('BAZA DANYCH'!$AA:$AA,'BAZA DANYCH'!$T:$T,E$406,'BAZA DANYCH'!$K:$K,$C524,'BAZA DANYCH'!$A:$A,$A524,'BAZA DANYCH'!$F:$F,STATYSTYKI!$B524)</f>
        <v>0</v>
      </c>
      <c r="F524" s="85">
        <f>SUMIFS('BAZA DANYCH'!$AA:$AA,'BAZA DANYCH'!$T:$T,F$406,'BAZA DANYCH'!$K:$K,$C524,'BAZA DANYCH'!$A:$A,$A524,'BAZA DANYCH'!$F:$F,STATYSTYKI!$B524)</f>
        <v>0</v>
      </c>
      <c r="G524" s="85">
        <f>SUMIFS('BAZA DANYCH'!$AA:$AA,'BAZA DANYCH'!$T:$T,G$406,'BAZA DANYCH'!$K:$K,$C524,'BAZA DANYCH'!$A:$A,$A524,'BAZA DANYCH'!$F:$F,STATYSTYKI!$B524)</f>
        <v>78</v>
      </c>
      <c r="H524" s="85">
        <f>SUMIFS('BAZA DANYCH'!$AA:$AA,'BAZA DANYCH'!$T:$T,H$406,'BAZA DANYCH'!$K:$K,$C524,'BAZA DANYCH'!$A:$A,$A524,'BAZA DANYCH'!$F:$F,STATYSTYKI!$B524)</f>
        <v>0</v>
      </c>
      <c r="I524" s="85">
        <f>SUMIFS('BAZA DANYCH'!$AA:$AA,'BAZA DANYCH'!$T:$T,I$406,'BAZA DANYCH'!$K:$K,$C524,'BAZA DANYCH'!$A:$A,$A524,'BAZA DANYCH'!$F:$F,STATYSTYKI!$B524)</f>
        <v>6</v>
      </c>
      <c r="J524" s="85">
        <f>SUMIFS('BAZA DANYCH'!$AA:$AA,'BAZA DANYCH'!$T:$T,J$406,'BAZA DANYCH'!$K:$K,$C524,'BAZA DANYCH'!$A:$A,$A524,'BAZA DANYCH'!$F:$F,STATYSTYKI!$B524)</f>
        <v>0</v>
      </c>
      <c r="K524" s="85">
        <f>SUMIFS('BAZA DANYCH'!$AA:$AA,'BAZA DANYCH'!$T:$T,K$406,'BAZA DANYCH'!$K:$K,$C524,'BAZA DANYCH'!$A:$A,$A524,'BAZA DANYCH'!$F:$F,STATYSTYKI!$B524)</f>
        <v>0</v>
      </c>
      <c r="L524" s="85">
        <f>SUMIFS('BAZA DANYCH'!$AA:$AA,'BAZA DANYCH'!$T:$T,L$406,'BAZA DANYCH'!$K:$K,$C524,'BAZA DANYCH'!$A:$A,$A524,'BAZA DANYCH'!$F:$F,STATYSTYKI!$B524)</f>
        <v>0</v>
      </c>
      <c r="M524" s="85">
        <f>SUMIFS('BAZA DANYCH'!$AA:$AA,'BAZA DANYCH'!$T:$T,M$406,'BAZA DANYCH'!$K:$K,$C524,'BAZA DANYCH'!$A:$A,$A524,'BAZA DANYCH'!$F:$F,STATYSTYKI!$B524)</f>
        <v>28</v>
      </c>
      <c r="N524" s="85">
        <f>SUMIFS('BAZA DANYCH'!$AA:$AA,'BAZA DANYCH'!$T:$T,N$406,'BAZA DANYCH'!$K:$K,$C524,'BAZA DANYCH'!$A:$A,$A524,'BAZA DANYCH'!$F:$F,STATYSTYKI!$B524)</f>
        <v>0</v>
      </c>
      <c r="O524" s="85">
        <f>SUMIFS('BAZA DANYCH'!$AA:$AA,'BAZA DANYCH'!$T:$T,O$406,'BAZA DANYCH'!$K:$K,$C524,'BAZA DANYCH'!$A:$A,$A524,'BAZA DANYCH'!$F:$F,STATYSTYKI!$B524)</f>
        <v>0</v>
      </c>
      <c r="P524" s="85">
        <f>SUMIFS('BAZA DANYCH'!$AA:$AA,'BAZA DANYCH'!$T:$T,P$406,'BAZA DANYCH'!$K:$K,$C524,'BAZA DANYCH'!$A:$A,$A524,'BAZA DANYCH'!$F:$F,STATYSTYKI!$B524)</f>
        <v>28</v>
      </c>
      <c r="Q524" s="85">
        <f>SUMIFS('BAZA DANYCH'!$AA:$AA,'BAZA DANYCH'!$T:$T,Q$406,'BAZA DANYCH'!$K:$K,$C524,'BAZA DANYCH'!$A:$A,$A524,'BAZA DANYCH'!$F:$F,STATYSTYKI!$B524)</f>
        <v>0</v>
      </c>
      <c r="R524" s="85">
        <f>SUMIFS('BAZA DANYCH'!$AA:$AA,'BAZA DANYCH'!$T:$T,R$406,'BAZA DANYCH'!$K:$K,$C524,'BAZA DANYCH'!$A:$A,$A524,'BAZA DANYCH'!$F:$F,STATYSTYKI!$B524)</f>
        <v>0</v>
      </c>
      <c r="S524" s="85">
        <f>SUMIFS('BAZA DANYCH'!$AA:$AA,'BAZA DANYCH'!$T:$T,S$406,'BAZA DANYCH'!$K:$K,$C524,'BAZA DANYCH'!$A:$A,$A524,'BAZA DANYCH'!$F:$F,STATYSTYKI!$B524)</f>
        <v>0</v>
      </c>
      <c r="T524" s="85">
        <f>SUMIFS('BAZA DANYCH'!$AA:$AA,'BAZA DANYCH'!$T:$T,T$406,'BAZA DANYCH'!$K:$K,$C524,'BAZA DANYCH'!$A:$A,$A524,'BAZA DANYCH'!$F:$F,STATYSTYKI!$B524)</f>
        <v>6</v>
      </c>
      <c r="U524" s="85">
        <f>SUMIFS('BAZA DANYCH'!$AA:$AA,'BAZA DANYCH'!$T:$T,U$406,'BAZA DANYCH'!$K:$K,$C524,'BAZA DANYCH'!$A:$A,$A524,'BAZA DANYCH'!$F:$F,STATYSTYKI!$B524)</f>
        <v>0</v>
      </c>
      <c r="V524" s="85">
        <f>SUMIFS('BAZA DANYCH'!$AA:$AA,'BAZA DANYCH'!$T:$T,V$406,'BAZA DANYCH'!$K:$K,$C524,'BAZA DANYCH'!$A:$A,$A524,'BAZA DANYCH'!$F:$F,STATYSTYKI!$B524)</f>
        <v>0</v>
      </c>
      <c r="W524" s="85">
        <f>SUMIFS('BAZA DANYCH'!$AA:$AA,'BAZA DANYCH'!$T:$T,W$406,'BAZA DANYCH'!$K:$K,$C524,'BAZA DANYCH'!$A:$A,$A524,'BAZA DANYCH'!$F:$F,STATYSTYKI!$B524)</f>
        <v>0</v>
      </c>
      <c r="X524" s="85">
        <f>SUMIFS('BAZA DANYCH'!$AA:$AA,'BAZA DANYCH'!$T:$T,X$406,'BAZA DANYCH'!$K:$K,$C524,'BAZA DANYCH'!$A:$A,$A524,'BAZA DANYCH'!$F:$F,STATYSTYKI!$B524)</f>
        <v>0</v>
      </c>
      <c r="Y524" s="85">
        <f>SUMIFS('BAZA DANYCH'!$AA:$AA,'BAZA DANYCH'!$T:$T,Y$406,'BAZA DANYCH'!$K:$K,$C524,'BAZA DANYCH'!$A:$A,$A524,'BAZA DANYCH'!$F:$F,STATYSTYKI!$B524)</f>
        <v>0</v>
      </c>
      <c r="Z524" s="85">
        <f>SUMIFS('BAZA DANYCH'!$AA:$AA,'BAZA DANYCH'!$T:$T,Z$406,'BAZA DANYCH'!$K:$K,$C524,'BAZA DANYCH'!$A:$A,$A524,'BAZA DANYCH'!$F:$F,STATYSTYKI!$B524)</f>
        <v>0</v>
      </c>
      <c r="AA524" s="85">
        <f>SUMIFS('BAZA DANYCH'!$AA:$AA,'BAZA DANYCH'!$T:$T,AA$406,'BAZA DANYCH'!$K:$K,$C524,'BAZA DANYCH'!$A:$A,$A524,'BAZA DANYCH'!$F:$F,STATYSTYKI!$B524)</f>
        <v>2</v>
      </c>
      <c r="AB524" s="85">
        <f>SUMIFS('BAZA DANYCH'!$AA:$AA,'BAZA DANYCH'!$T:$T,AB$406,'BAZA DANYCH'!$K:$K,$C524,'BAZA DANYCH'!$A:$A,$A524,'BAZA DANYCH'!$F:$F,STATYSTYKI!$B524)</f>
        <v>0</v>
      </c>
      <c r="AC524" s="85">
        <f>SUMIFS('BAZA DANYCH'!$AA:$AA,'BAZA DANYCH'!$T:$T,AC$406,'BAZA DANYCH'!$K:$K,$C524,'BAZA DANYCH'!$A:$A,$A524,'BAZA DANYCH'!$F:$F,STATYSTYKI!$B524)</f>
        <v>0</v>
      </c>
      <c r="AD524" s="85">
        <f>SUMIFS('BAZA DANYCH'!$AA:$AA,'BAZA DANYCH'!$T:$T,AD$406,'BAZA DANYCH'!$K:$K,$C524,'BAZA DANYCH'!$A:$A,$A524,'BAZA DANYCH'!$F:$F,STATYSTYKI!$B524)</f>
        <v>50</v>
      </c>
      <c r="AE524" s="85">
        <f>SUMIFS('BAZA DANYCH'!$AA:$AA,'BAZA DANYCH'!$T:$T,AE$406,'BAZA DANYCH'!$K:$K,$C524,'BAZA DANYCH'!$A:$A,$A524,'BAZA DANYCH'!$F:$F,STATYSTYKI!$B524)</f>
        <v>0</v>
      </c>
      <c r="AF524" s="85">
        <f>SUMIFS('BAZA DANYCH'!$AA:$AA,'BAZA DANYCH'!$T:$T,AF$406,'BAZA DANYCH'!$K:$K,$C524,'BAZA DANYCH'!$A:$A,$A524,'BAZA DANYCH'!$F:$F,STATYSTYKI!$B524)</f>
        <v>0</v>
      </c>
      <c r="AG524" s="85">
        <f>SUMIFS('BAZA DANYCH'!$AA:$AA,'BAZA DANYCH'!$T:$T,AG$406,'BAZA DANYCH'!$K:$K,$C524,'BAZA DANYCH'!$A:$A,$A524,'BAZA DANYCH'!$F:$F,STATYSTYKI!$B524)</f>
        <v>0</v>
      </c>
      <c r="AH524" s="85">
        <f>SUMIFS('BAZA DANYCH'!$AA:$AA,'BAZA DANYCH'!$T:$T,AH$406,'BAZA DANYCH'!$K:$K,$C524,'BAZA DANYCH'!$A:$A,$A524,'BAZA DANYCH'!$F:$F,STATYSTYKI!$B524)</f>
        <v>28</v>
      </c>
      <c r="AI524" s="85">
        <f>SUMIFS('BAZA DANYCH'!$AA:$AA,'BAZA DANYCH'!$T:$T,AI$406,'BAZA DANYCH'!$K:$K,$C524,'BAZA DANYCH'!$A:$A,$A524,'BAZA DANYCH'!$F:$F,STATYSTYKI!$B524)</f>
        <v>0</v>
      </c>
      <c r="AJ524" s="85">
        <f>SUMIFS('BAZA DANYCH'!$AA:$AA,'BAZA DANYCH'!$T:$T,AJ$406,'BAZA DANYCH'!$K:$K,$C524,'BAZA DANYCH'!$A:$A,$A524,'BAZA DANYCH'!$F:$F,STATYSTYKI!$B524)</f>
        <v>6</v>
      </c>
    </row>
    <row r="525" spans="1:36" x14ac:dyDescent="0.2">
      <c r="A525" s="87" t="str">
        <f t="shared" ref="A525:C525" si="154">A318</f>
        <v>Kobierzyce</v>
      </c>
      <c r="B525" s="87" t="str">
        <f t="shared" si="154"/>
        <v>rk_15_DK8</v>
      </c>
      <c r="C525" s="87" t="str">
        <f t="shared" si="154"/>
        <v>WABCO</v>
      </c>
      <c r="D525" s="129">
        <f t="shared" si="133"/>
        <v>10</v>
      </c>
      <c r="E525" s="85">
        <f>SUMIFS('BAZA DANYCH'!$AA:$AA,'BAZA DANYCH'!$T:$T,E$406,'BAZA DANYCH'!$K:$K,$C525,'BAZA DANYCH'!$A:$A,$A525,'BAZA DANYCH'!$F:$F,STATYSTYKI!$B525)</f>
        <v>0</v>
      </c>
      <c r="F525" s="85">
        <f>SUMIFS('BAZA DANYCH'!$AA:$AA,'BAZA DANYCH'!$T:$T,F$406,'BAZA DANYCH'!$K:$K,$C525,'BAZA DANYCH'!$A:$A,$A525,'BAZA DANYCH'!$F:$F,STATYSTYKI!$B525)</f>
        <v>0</v>
      </c>
      <c r="G525" s="85">
        <f>SUMIFS('BAZA DANYCH'!$AA:$AA,'BAZA DANYCH'!$T:$T,G$406,'BAZA DANYCH'!$K:$K,$C525,'BAZA DANYCH'!$A:$A,$A525,'BAZA DANYCH'!$F:$F,STATYSTYKI!$B525)</f>
        <v>10</v>
      </c>
      <c r="H525" s="85">
        <f>SUMIFS('BAZA DANYCH'!$AA:$AA,'BAZA DANYCH'!$T:$T,H$406,'BAZA DANYCH'!$K:$K,$C525,'BAZA DANYCH'!$A:$A,$A525,'BAZA DANYCH'!$F:$F,STATYSTYKI!$B525)</f>
        <v>0</v>
      </c>
      <c r="I525" s="85">
        <f>SUMIFS('BAZA DANYCH'!$AA:$AA,'BAZA DANYCH'!$T:$T,I$406,'BAZA DANYCH'!$K:$K,$C525,'BAZA DANYCH'!$A:$A,$A525,'BAZA DANYCH'!$F:$F,STATYSTYKI!$B525)</f>
        <v>0</v>
      </c>
      <c r="J525" s="85">
        <f>SUMIFS('BAZA DANYCH'!$AA:$AA,'BAZA DANYCH'!$T:$T,J$406,'BAZA DANYCH'!$K:$K,$C525,'BAZA DANYCH'!$A:$A,$A525,'BAZA DANYCH'!$F:$F,STATYSTYKI!$B525)</f>
        <v>0</v>
      </c>
      <c r="K525" s="85">
        <f>SUMIFS('BAZA DANYCH'!$AA:$AA,'BAZA DANYCH'!$T:$T,K$406,'BAZA DANYCH'!$K:$K,$C525,'BAZA DANYCH'!$A:$A,$A525,'BAZA DANYCH'!$F:$F,STATYSTYKI!$B525)</f>
        <v>0</v>
      </c>
      <c r="L525" s="85">
        <f>SUMIFS('BAZA DANYCH'!$AA:$AA,'BAZA DANYCH'!$T:$T,L$406,'BAZA DANYCH'!$K:$K,$C525,'BAZA DANYCH'!$A:$A,$A525,'BAZA DANYCH'!$F:$F,STATYSTYKI!$B525)</f>
        <v>0</v>
      </c>
      <c r="M525" s="85">
        <f>SUMIFS('BAZA DANYCH'!$AA:$AA,'BAZA DANYCH'!$T:$T,M$406,'BAZA DANYCH'!$K:$K,$C525,'BAZA DANYCH'!$A:$A,$A525,'BAZA DANYCH'!$F:$F,STATYSTYKI!$B525)</f>
        <v>0</v>
      </c>
      <c r="N525" s="85">
        <f>SUMIFS('BAZA DANYCH'!$AA:$AA,'BAZA DANYCH'!$T:$T,N$406,'BAZA DANYCH'!$K:$K,$C525,'BAZA DANYCH'!$A:$A,$A525,'BAZA DANYCH'!$F:$F,STATYSTYKI!$B525)</f>
        <v>0</v>
      </c>
      <c r="O525" s="85">
        <f>SUMIFS('BAZA DANYCH'!$AA:$AA,'BAZA DANYCH'!$T:$T,O$406,'BAZA DANYCH'!$K:$K,$C525,'BAZA DANYCH'!$A:$A,$A525,'BAZA DANYCH'!$F:$F,STATYSTYKI!$B525)</f>
        <v>0</v>
      </c>
      <c r="P525" s="85">
        <f>SUMIFS('BAZA DANYCH'!$AA:$AA,'BAZA DANYCH'!$T:$T,P$406,'BAZA DANYCH'!$K:$K,$C525,'BAZA DANYCH'!$A:$A,$A525,'BAZA DANYCH'!$F:$F,STATYSTYKI!$B525)</f>
        <v>0</v>
      </c>
      <c r="Q525" s="85">
        <f>SUMIFS('BAZA DANYCH'!$AA:$AA,'BAZA DANYCH'!$T:$T,Q$406,'BAZA DANYCH'!$K:$K,$C525,'BAZA DANYCH'!$A:$A,$A525,'BAZA DANYCH'!$F:$F,STATYSTYKI!$B525)</f>
        <v>0</v>
      </c>
      <c r="R525" s="85">
        <f>SUMIFS('BAZA DANYCH'!$AA:$AA,'BAZA DANYCH'!$T:$T,R$406,'BAZA DANYCH'!$K:$K,$C525,'BAZA DANYCH'!$A:$A,$A525,'BAZA DANYCH'!$F:$F,STATYSTYKI!$B525)</f>
        <v>0</v>
      </c>
      <c r="S525" s="85">
        <f>SUMIFS('BAZA DANYCH'!$AA:$AA,'BAZA DANYCH'!$T:$T,S$406,'BAZA DANYCH'!$K:$K,$C525,'BAZA DANYCH'!$A:$A,$A525,'BAZA DANYCH'!$F:$F,STATYSTYKI!$B525)</f>
        <v>0</v>
      </c>
      <c r="T525" s="85">
        <f>SUMIFS('BAZA DANYCH'!$AA:$AA,'BAZA DANYCH'!$T:$T,T$406,'BAZA DANYCH'!$K:$K,$C525,'BAZA DANYCH'!$A:$A,$A525,'BAZA DANYCH'!$F:$F,STATYSTYKI!$B525)</f>
        <v>0</v>
      </c>
      <c r="U525" s="85">
        <f>SUMIFS('BAZA DANYCH'!$AA:$AA,'BAZA DANYCH'!$T:$T,U$406,'BAZA DANYCH'!$K:$K,$C525,'BAZA DANYCH'!$A:$A,$A525,'BAZA DANYCH'!$F:$F,STATYSTYKI!$B525)</f>
        <v>0</v>
      </c>
      <c r="V525" s="85">
        <f>SUMIFS('BAZA DANYCH'!$AA:$AA,'BAZA DANYCH'!$T:$T,V$406,'BAZA DANYCH'!$K:$K,$C525,'BAZA DANYCH'!$A:$A,$A525,'BAZA DANYCH'!$F:$F,STATYSTYKI!$B525)</f>
        <v>0</v>
      </c>
      <c r="W525" s="85">
        <f>SUMIFS('BAZA DANYCH'!$AA:$AA,'BAZA DANYCH'!$T:$T,W$406,'BAZA DANYCH'!$K:$K,$C525,'BAZA DANYCH'!$A:$A,$A525,'BAZA DANYCH'!$F:$F,STATYSTYKI!$B525)</f>
        <v>0</v>
      </c>
      <c r="X525" s="85">
        <f>SUMIFS('BAZA DANYCH'!$AA:$AA,'BAZA DANYCH'!$T:$T,X$406,'BAZA DANYCH'!$K:$K,$C525,'BAZA DANYCH'!$A:$A,$A525,'BAZA DANYCH'!$F:$F,STATYSTYKI!$B525)</f>
        <v>0</v>
      </c>
      <c r="Y525" s="85">
        <f>SUMIFS('BAZA DANYCH'!$AA:$AA,'BAZA DANYCH'!$T:$T,Y$406,'BAZA DANYCH'!$K:$K,$C525,'BAZA DANYCH'!$A:$A,$A525,'BAZA DANYCH'!$F:$F,STATYSTYKI!$B525)</f>
        <v>0</v>
      </c>
      <c r="Z525" s="85">
        <f>SUMIFS('BAZA DANYCH'!$AA:$AA,'BAZA DANYCH'!$T:$T,Z$406,'BAZA DANYCH'!$K:$K,$C525,'BAZA DANYCH'!$A:$A,$A525,'BAZA DANYCH'!$F:$F,STATYSTYKI!$B525)</f>
        <v>0</v>
      </c>
      <c r="AA525" s="85">
        <f>SUMIFS('BAZA DANYCH'!$AA:$AA,'BAZA DANYCH'!$T:$T,AA$406,'BAZA DANYCH'!$K:$K,$C525,'BAZA DANYCH'!$A:$A,$A525,'BAZA DANYCH'!$F:$F,STATYSTYKI!$B525)</f>
        <v>0</v>
      </c>
      <c r="AB525" s="85">
        <f>SUMIFS('BAZA DANYCH'!$AA:$AA,'BAZA DANYCH'!$T:$T,AB$406,'BAZA DANYCH'!$K:$K,$C525,'BAZA DANYCH'!$A:$A,$A525,'BAZA DANYCH'!$F:$F,STATYSTYKI!$B525)</f>
        <v>0</v>
      </c>
      <c r="AC525" s="85">
        <f>SUMIFS('BAZA DANYCH'!$AA:$AA,'BAZA DANYCH'!$T:$T,AC$406,'BAZA DANYCH'!$K:$K,$C525,'BAZA DANYCH'!$A:$A,$A525,'BAZA DANYCH'!$F:$F,STATYSTYKI!$B525)</f>
        <v>0</v>
      </c>
      <c r="AD525" s="85">
        <f>SUMIFS('BAZA DANYCH'!$AA:$AA,'BAZA DANYCH'!$T:$T,AD$406,'BAZA DANYCH'!$K:$K,$C525,'BAZA DANYCH'!$A:$A,$A525,'BAZA DANYCH'!$F:$F,STATYSTYKI!$B525)</f>
        <v>0</v>
      </c>
      <c r="AE525" s="85">
        <f>SUMIFS('BAZA DANYCH'!$AA:$AA,'BAZA DANYCH'!$T:$T,AE$406,'BAZA DANYCH'!$K:$K,$C525,'BAZA DANYCH'!$A:$A,$A525,'BAZA DANYCH'!$F:$F,STATYSTYKI!$B525)</f>
        <v>0</v>
      </c>
      <c r="AF525" s="85">
        <f>SUMIFS('BAZA DANYCH'!$AA:$AA,'BAZA DANYCH'!$T:$T,AF$406,'BAZA DANYCH'!$K:$K,$C525,'BAZA DANYCH'!$A:$A,$A525,'BAZA DANYCH'!$F:$F,STATYSTYKI!$B525)</f>
        <v>0</v>
      </c>
      <c r="AG525" s="85">
        <f>SUMIFS('BAZA DANYCH'!$AA:$AA,'BAZA DANYCH'!$T:$T,AG$406,'BAZA DANYCH'!$K:$K,$C525,'BAZA DANYCH'!$A:$A,$A525,'BAZA DANYCH'!$F:$F,STATYSTYKI!$B525)</f>
        <v>0</v>
      </c>
      <c r="AH525" s="85">
        <f>SUMIFS('BAZA DANYCH'!$AA:$AA,'BAZA DANYCH'!$T:$T,AH$406,'BAZA DANYCH'!$K:$K,$C525,'BAZA DANYCH'!$A:$A,$A525,'BAZA DANYCH'!$F:$F,STATYSTYKI!$B525)</f>
        <v>0</v>
      </c>
      <c r="AI525" s="85">
        <f>SUMIFS('BAZA DANYCH'!$AA:$AA,'BAZA DANYCH'!$T:$T,AI$406,'BAZA DANYCH'!$K:$K,$C525,'BAZA DANYCH'!$A:$A,$A525,'BAZA DANYCH'!$F:$F,STATYSTYKI!$B525)</f>
        <v>0</v>
      </c>
      <c r="AJ525" s="85">
        <f>SUMIFS('BAZA DANYCH'!$AA:$AA,'BAZA DANYCH'!$T:$T,AJ$406,'BAZA DANYCH'!$K:$K,$C525,'BAZA DANYCH'!$A:$A,$A525,'BAZA DANYCH'!$F:$F,STATYSTYKI!$B525)</f>
        <v>0</v>
      </c>
    </row>
    <row r="526" spans="1:36" x14ac:dyDescent="0.2">
      <c r="A526" s="87" t="str">
        <f t="shared" ref="A526:C526" si="155">A319</f>
        <v>Kobierzyce</v>
      </c>
      <c r="B526" s="87" t="str">
        <f t="shared" si="155"/>
        <v>rk_15_DK8</v>
      </c>
      <c r="C526" s="87" t="str">
        <f t="shared" si="155"/>
        <v>Beskid</v>
      </c>
      <c r="D526" s="129">
        <f t="shared" si="133"/>
        <v>128</v>
      </c>
      <c r="E526" s="85">
        <f>SUMIFS('BAZA DANYCH'!$AA:$AA,'BAZA DANYCH'!$T:$T,E$406,'BAZA DANYCH'!$K:$K,$C526,'BAZA DANYCH'!$A:$A,$A526,'BAZA DANYCH'!$F:$F,STATYSTYKI!$B526)</f>
        <v>0</v>
      </c>
      <c r="F526" s="85">
        <f>SUMIFS('BAZA DANYCH'!$AA:$AA,'BAZA DANYCH'!$T:$T,F$406,'BAZA DANYCH'!$K:$K,$C526,'BAZA DANYCH'!$A:$A,$A526,'BAZA DANYCH'!$F:$F,STATYSTYKI!$B526)</f>
        <v>0</v>
      </c>
      <c r="G526" s="85">
        <f>SUMIFS('BAZA DANYCH'!$AA:$AA,'BAZA DANYCH'!$T:$T,G$406,'BAZA DANYCH'!$K:$K,$C526,'BAZA DANYCH'!$A:$A,$A526,'BAZA DANYCH'!$F:$F,STATYSTYKI!$B526)</f>
        <v>50</v>
      </c>
      <c r="H526" s="85">
        <f>SUMIFS('BAZA DANYCH'!$AA:$AA,'BAZA DANYCH'!$T:$T,H$406,'BAZA DANYCH'!$K:$K,$C526,'BAZA DANYCH'!$A:$A,$A526,'BAZA DANYCH'!$F:$F,STATYSTYKI!$B526)</f>
        <v>0</v>
      </c>
      <c r="I526" s="85">
        <f>SUMIFS('BAZA DANYCH'!$AA:$AA,'BAZA DANYCH'!$T:$T,I$406,'BAZA DANYCH'!$K:$K,$C526,'BAZA DANYCH'!$A:$A,$A526,'BAZA DANYCH'!$F:$F,STATYSTYKI!$B526)</f>
        <v>0</v>
      </c>
      <c r="J526" s="85">
        <f>SUMIFS('BAZA DANYCH'!$AA:$AA,'BAZA DANYCH'!$T:$T,J$406,'BAZA DANYCH'!$K:$K,$C526,'BAZA DANYCH'!$A:$A,$A526,'BAZA DANYCH'!$F:$F,STATYSTYKI!$B526)</f>
        <v>50</v>
      </c>
      <c r="K526" s="85">
        <f>SUMIFS('BAZA DANYCH'!$AA:$AA,'BAZA DANYCH'!$T:$T,K$406,'BAZA DANYCH'!$K:$K,$C526,'BAZA DANYCH'!$A:$A,$A526,'BAZA DANYCH'!$F:$F,STATYSTYKI!$B526)</f>
        <v>0</v>
      </c>
      <c r="L526" s="85">
        <f>SUMIFS('BAZA DANYCH'!$AA:$AA,'BAZA DANYCH'!$T:$T,L$406,'BAZA DANYCH'!$K:$K,$C526,'BAZA DANYCH'!$A:$A,$A526,'BAZA DANYCH'!$F:$F,STATYSTYKI!$B526)</f>
        <v>0</v>
      </c>
      <c r="M526" s="85">
        <f>SUMIFS('BAZA DANYCH'!$AA:$AA,'BAZA DANYCH'!$T:$T,M$406,'BAZA DANYCH'!$K:$K,$C526,'BAZA DANYCH'!$A:$A,$A526,'BAZA DANYCH'!$F:$F,STATYSTYKI!$B526)</f>
        <v>0</v>
      </c>
      <c r="N526" s="85">
        <f>SUMIFS('BAZA DANYCH'!$AA:$AA,'BAZA DANYCH'!$T:$T,N$406,'BAZA DANYCH'!$K:$K,$C526,'BAZA DANYCH'!$A:$A,$A526,'BAZA DANYCH'!$F:$F,STATYSTYKI!$B526)</f>
        <v>0</v>
      </c>
      <c r="O526" s="85">
        <f>SUMIFS('BAZA DANYCH'!$AA:$AA,'BAZA DANYCH'!$T:$T,O$406,'BAZA DANYCH'!$K:$K,$C526,'BAZA DANYCH'!$A:$A,$A526,'BAZA DANYCH'!$F:$F,STATYSTYKI!$B526)</f>
        <v>0</v>
      </c>
      <c r="P526" s="85">
        <f>SUMIFS('BAZA DANYCH'!$AA:$AA,'BAZA DANYCH'!$T:$T,P$406,'BAZA DANYCH'!$K:$K,$C526,'BAZA DANYCH'!$A:$A,$A526,'BAZA DANYCH'!$F:$F,STATYSTYKI!$B526)</f>
        <v>0</v>
      </c>
      <c r="Q526" s="85">
        <f>SUMIFS('BAZA DANYCH'!$AA:$AA,'BAZA DANYCH'!$T:$T,Q$406,'BAZA DANYCH'!$K:$K,$C526,'BAZA DANYCH'!$A:$A,$A526,'BAZA DANYCH'!$F:$F,STATYSTYKI!$B526)</f>
        <v>0</v>
      </c>
      <c r="R526" s="85">
        <f>SUMIFS('BAZA DANYCH'!$AA:$AA,'BAZA DANYCH'!$T:$T,R$406,'BAZA DANYCH'!$K:$K,$C526,'BAZA DANYCH'!$A:$A,$A526,'BAZA DANYCH'!$F:$F,STATYSTYKI!$B526)</f>
        <v>0</v>
      </c>
      <c r="S526" s="85">
        <f>SUMIFS('BAZA DANYCH'!$AA:$AA,'BAZA DANYCH'!$T:$T,S$406,'BAZA DANYCH'!$K:$K,$C526,'BAZA DANYCH'!$A:$A,$A526,'BAZA DANYCH'!$F:$F,STATYSTYKI!$B526)</f>
        <v>0</v>
      </c>
      <c r="T526" s="85">
        <f>SUMIFS('BAZA DANYCH'!$AA:$AA,'BAZA DANYCH'!$T:$T,T$406,'BAZA DANYCH'!$K:$K,$C526,'BAZA DANYCH'!$A:$A,$A526,'BAZA DANYCH'!$F:$F,STATYSTYKI!$B526)</f>
        <v>0</v>
      </c>
      <c r="U526" s="85">
        <f>SUMIFS('BAZA DANYCH'!$AA:$AA,'BAZA DANYCH'!$T:$T,U$406,'BAZA DANYCH'!$K:$K,$C526,'BAZA DANYCH'!$A:$A,$A526,'BAZA DANYCH'!$F:$F,STATYSTYKI!$B526)</f>
        <v>0</v>
      </c>
      <c r="V526" s="85">
        <f>SUMIFS('BAZA DANYCH'!$AA:$AA,'BAZA DANYCH'!$T:$T,V$406,'BAZA DANYCH'!$K:$K,$C526,'BAZA DANYCH'!$A:$A,$A526,'BAZA DANYCH'!$F:$F,STATYSTYKI!$B526)</f>
        <v>28</v>
      </c>
      <c r="W526" s="85">
        <f>SUMIFS('BAZA DANYCH'!$AA:$AA,'BAZA DANYCH'!$T:$T,W$406,'BAZA DANYCH'!$K:$K,$C526,'BAZA DANYCH'!$A:$A,$A526,'BAZA DANYCH'!$F:$F,STATYSTYKI!$B526)</f>
        <v>0</v>
      </c>
      <c r="X526" s="85">
        <f>SUMIFS('BAZA DANYCH'!$AA:$AA,'BAZA DANYCH'!$T:$T,X$406,'BAZA DANYCH'!$K:$K,$C526,'BAZA DANYCH'!$A:$A,$A526,'BAZA DANYCH'!$F:$F,STATYSTYKI!$B526)</f>
        <v>0</v>
      </c>
      <c r="Y526" s="85">
        <f>SUMIFS('BAZA DANYCH'!$AA:$AA,'BAZA DANYCH'!$T:$T,Y$406,'BAZA DANYCH'!$K:$K,$C526,'BAZA DANYCH'!$A:$A,$A526,'BAZA DANYCH'!$F:$F,STATYSTYKI!$B526)</f>
        <v>0</v>
      </c>
      <c r="Z526" s="85">
        <f>SUMIFS('BAZA DANYCH'!$AA:$AA,'BAZA DANYCH'!$T:$T,Z$406,'BAZA DANYCH'!$K:$K,$C526,'BAZA DANYCH'!$A:$A,$A526,'BAZA DANYCH'!$F:$F,STATYSTYKI!$B526)</f>
        <v>0</v>
      </c>
      <c r="AA526" s="85">
        <f>SUMIFS('BAZA DANYCH'!$AA:$AA,'BAZA DANYCH'!$T:$T,AA$406,'BAZA DANYCH'!$K:$K,$C526,'BAZA DANYCH'!$A:$A,$A526,'BAZA DANYCH'!$F:$F,STATYSTYKI!$B526)</f>
        <v>0</v>
      </c>
      <c r="AB526" s="85">
        <f>SUMIFS('BAZA DANYCH'!$AA:$AA,'BAZA DANYCH'!$T:$T,AB$406,'BAZA DANYCH'!$K:$K,$C526,'BAZA DANYCH'!$A:$A,$A526,'BAZA DANYCH'!$F:$F,STATYSTYKI!$B526)</f>
        <v>0</v>
      </c>
      <c r="AC526" s="85">
        <f>SUMIFS('BAZA DANYCH'!$AA:$AA,'BAZA DANYCH'!$T:$T,AC$406,'BAZA DANYCH'!$K:$K,$C526,'BAZA DANYCH'!$A:$A,$A526,'BAZA DANYCH'!$F:$F,STATYSTYKI!$B526)</f>
        <v>0</v>
      </c>
      <c r="AD526" s="85">
        <f>SUMIFS('BAZA DANYCH'!$AA:$AA,'BAZA DANYCH'!$T:$T,AD$406,'BAZA DANYCH'!$K:$K,$C526,'BAZA DANYCH'!$A:$A,$A526,'BAZA DANYCH'!$F:$F,STATYSTYKI!$B526)</f>
        <v>0</v>
      </c>
      <c r="AE526" s="85">
        <f>SUMIFS('BAZA DANYCH'!$AA:$AA,'BAZA DANYCH'!$T:$T,AE$406,'BAZA DANYCH'!$K:$K,$C526,'BAZA DANYCH'!$A:$A,$A526,'BAZA DANYCH'!$F:$F,STATYSTYKI!$B526)</f>
        <v>0</v>
      </c>
      <c r="AF526" s="85">
        <f>SUMIFS('BAZA DANYCH'!$AA:$AA,'BAZA DANYCH'!$T:$T,AF$406,'BAZA DANYCH'!$K:$K,$C526,'BAZA DANYCH'!$A:$A,$A526,'BAZA DANYCH'!$F:$F,STATYSTYKI!$B526)</f>
        <v>0</v>
      </c>
      <c r="AG526" s="85">
        <f>SUMIFS('BAZA DANYCH'!$AA:$AA,'BAZA DANYCH'!$T:$T,AG$406,'BAZA DANYCH'!$K:$K,$C526,'BAZA DANYCH'!$A:$A,$A526,'BAZA DANYCH'!$F:$F,STATYSTYKI!$B526)</f>
        <v>0</v>
      </c>
      <c r="AH526" s="85">
        <f>SUMIFS('BAZA DANYCH'!$AA:$AA,'BAZA DANYCH'!$T:$T,AH$406,'BAZA DANYCH'!$K:$K,$C526,'BAZA DANYCH'!$A:$A,$A526,'BAZA DANYCH'!$F:$F,STATYSTYKI!$B526)</f>
        <v>0</v>
      </c>
      <c r="AI526" s="85">
        <f>SUMIFS('BAZA DANYCH'!$AA:$AA,'BAZA DANYCH'!$T:$T,AI$406,'BAZA DANYCH'!$K:$K,$C526,'BAZA DANYCH'!$A:$A,$A526,'BAZA DANYCH'!$F:$F,STATYSTYKI!$B526)</f>
        <v>0</v>
      </c>
      <c r="AJ526" s="85">
        <f>SUMIFS('BAZA DANYCH'!$AA:$AA,'BAZA DANYCH'!$T:$T,AJ$406,'BAZA DANYCH'!$K:$K,$C526,'BAZA DANYCH'!$A:$A,$A526,'BAZA DANYCH'!$F:$F,STATYSTYKI!$B526)</f>
        <v>0</v>
      </c>
    </row>
    <row r="527" spans="1:36" x14ac:dyDescent="0.2">
      <c r="A527" s="87" t="str">
        <f t="shared" ref="A527:C527" si="156">A320</f>
        <v>Kobierzyce</v>
      </c>
      <c r="B527" s="87" t="str">
        <f t="shared" si="156"/>
        <v>rk_15_DK8</v>
      </c>
      <c r="C527" s="87" t="str">
        <f t="shared" si="156"/>
        <v>PKS Kłodzko</v>
      </c>
      <c r="D527" s="129">
        <f t="shared" si="133"/>
        <v>62</v>
      </c>
      <c r="E527" s="85">
        <f>SUMIFS('BAZA DANYCH'!$AA:$AA,'BAZA DANYCH'!$T:$T,E$406,'BAZA DANYCH'!$K:$K,$C527,'BAZA DANYCH'!$A:$A,$A527,'BAZA DANYCH'!$F:$F,STATYSTYKI!$B527)</f>
        <v>0</v>
      </c>
      <c r="F527" s="85">
        <f>SUMIFS('BAZA DANYCH'!$AA:$AA,'BAZA DANYCH'!$T:$T,F$406,'BAZA DANYCH'!$K:$K,$C527,'BAZA DANYCH'!$A:$A,$A527,'BAZA DANYCH'!$F:$F,STATYSTYKI!$B527)</f>
        <v>0</v>
      </c>
      <c r="G527" s="85">
        <f>SUMIFS('BAZA DANYCH'!$AA:$AA,'BAZA DANYCH'!$T:$T,G$406,'BAZA DANYCH'!$K:$K,$C527,'BAZA DANYCH'!$A:$A,$A527,'BAZA DANYCH'!$F:$F,STATYSTYKI!$B527)</f>
        <v>0</v>
      </c>
      <c r="H527" s="85">
        <f>SUMIFS('BAZA DANYCH'!$AA:$AA,'BAZA DANYCH'!$T:$T,H$406,'BAZA DANYCH'!$K:$K,$C527,'BAZA DANYCH'!$A:$A,$A527,'BAZA DANYCH'!$F:$F,STATYSTYKI!$B527)</f>
        <v>28</v>
      </c>
      <c r="I527" s="85">
        <f>SUMIFS('BAZA DANYCH'!$AA:$AA,'BAZA DANYCH'!$T:$T,I$406,'BAZA DANYCH'!$K:$K,$C527,'BAZA DANYCH'!$A:$A,$A527,'BAZA DANYCH'!$F:$F,STATYSTYKI!$B527)</f>
        <v>0</v>
      </c>
      <c r="J527" s="85">
        <f>SUMIFS('BAZA DANYCH'!$AA:$AA,'BAZA DANYCH'!$T:$T,J$406,'BAZA DANYCH'!$K:$K,$C527,'BAZA DANYCH'!$A:$A,$A527,'BAZA DANYCH'!$F:$F,STATYSTYKI!$B527)</f>
        <v>0</v>
      </c>
      <c r="K527" s="85">
        <f>SUMIFS('BAZA DANYCH'!$AA:$AA,'BAZA DANYCH'!$T:$T,K$406,'BAZA DANYCH'!$K:$K,$C527,'BAZA DANYCH'!$A:$A,$A527,'BAZA DANYCH'!$F:$F,STATYSTYKI!$B527)</f>
        <v>0</v>
      </c>
      <c r="L527" s="85">
        <f>SUMIFS('BAZA DANYCH'!$AA:$AA,'BAZA DANYCH'!$T:$T,L$406,'BAZA DANYCH'!$K:$K,$C527,'BAZA DANYCH'!$A:$A,$A527,'BAZA DANYCH'!$F:$F,STATYSTYKI!$B527)</f>
        <v>0</v>
      </c>
      <c r="M527" s="85">
        <f>SUMIFS('BAZA DANYCH'!$AA:$AA,'BAZA DANYCH'!$T:$T,M$406,'BAZA DANYCH'!$K:$K,$C527,'BAZA DANYCH'!$A:$A,$A527,'BAZA DANYCH'!$F:$F,STATYSTYKI!$B527)</f>
        <v>0</v>
      </c>
      <c r="N527" s="85">
        <f>SUMIFS('BAZA DANYCH'!$AA:$AA,'BAZA DANYCH'!$T:$T,N$406,'BAZA DANYCH'!$K:$K,$C527,'BAZA DANYCH'!$A:$A,$A527,'BAZA DANYCH'!$F:$F,STATYSTYKI!$B527)</f>
        <v>0</v>
      </c>
      <c r="O527" s="85">
        <f>SUMIFS('BAZA DANYCH'!$AA:$AA,'BAZA DANYCH'!$T:$T,O$406,'BAZA DANYCH'!$K:$K,$C527,'BAZA DANYCH'!$A:$A,$A527,'BAZA DANYCH'!$F:$F,STATYSTYKI!$B527)</f>
        <v>0</v>
      </c>
      <c r="P527" s="85">
        <f>SUMIFS('BAZA DANYCH'!$AA:$AA,'BAZA DANYCH'!$T:$T,P$406,'BAZA DANYCH'!$K:$K,$C527,'BAZA DANYCH'!$A:$A,$A527,'BAZA DANYCH'!$F:$F,STATYSTYKI!$B527)</f>
        <v>0</v>
      </c>
      <c r="Q527" s="85">
        <f>SUMIFS('BAZA DANYCH'!$AA:$AA,'BAZA DANYCH'!$T:$T,Q$406,'BAZA DANYCH'!$K:$K,$C527,'BAZA DANYCH'!$A:$A,$A527,'BAZA DANYCH'!$F:$F,STATYSTYKI!$B527)</f>
        <v>0</v>
      </c>
      <c r="R527" s="85">
        <f>SUMIFS('BAZA DANYCH'!$AA:$AA,'BAZA DANYCH'!$T:$T,R$406,'BAZA DANYCH'!$K:$K,$C527,'BAZA DANYCH'!$A:$A,$A527,'BAZA DANYCH'!$F:$F,STATYSTYKI!$B527)</f>
        <v>0</v>
      </c>
      <c r="S527" s="85">
        <f>SUMIFS('BAZA DANYCH'!$AA:$AA,'BAZA DANYCH'!$T:$T,S$406,'BAZA DANYCH'!$K:$K,$C527,'BAZA DANYCH'!$A:$A,$A527,'BAZA DANYCH'!$F:$F,STATYSTYKI!$B527)</f>
        <v>0</v>
      </c>
      <c r="T527" s="85">
        <f>SUMIFS('BAZA DANYCH'!$AA:$AA,'BAZA DANYCH'!$T:$T,T$406,'BAZA DANYCH'!$K:$K,$C527,'BAZA DANYCH'!$A:$A,$A527,'BAZA DANYCH'!$F:$F,STATYSTYKI!$B527)</f>
        <v>0</v>
      </c>
      <c r="U527" s="85">
        <f>SUMIFS('BAZA DANYCH'!$AA:$AA,'BAZA DANYCH'!$T:$T,U$406,'BAZA DANYCH'!$K:$K,$C527,'BAZA DANYCH'!$A:$A,$A527,'BAZA DANYCH'!$F:$F,STATYSTYKI!$B527)</f>
        <v>0</v>
      </c>
      <c r="V527" s="85">
        <f>SUMIFS('BAZA DANYCH'!$AA:$AA,'BAZA DANYCH'!$T:$T,V$406,'BAZA DANYCH'!$K:$K,$C527,'BAZA DANYCH'!$A:$A,$A527,'BAZA DANYCH'!$F:$F,STATYSTYKI!$B527)</f>
        <v>28</v>
      </c>
      <c r="W527" s="85">
        <f>SUMIFS('BAZA DANYCH'!$AA:$AA,'BAZA DANYCH'!$T:$T,W$406,'BAZA DANYCH'!$K:$K,$C527,'BAZA DANYCH'!$A:$A,$A527,'BAZA DANYCH'!$F:$F,STATYSTYKI!$B527)</f>
        <v>0</v>
      </c>
      <c r="X527" s="85">
        <f>SUMIFS('BAZA DANYCH'!$AA:$AA,'BAZA DANYCH'!$T:$T,X$406,'BAZA DANYCH'!$K:$K,$C527,'BAZA DANYCH'!$A:$A,$A527,'BAZA DANYCH'!$F:$F,STATYSTYKI!$B527)</f>
        <v>0</v>
      </c>
      <c r="Y527" s="85">
        <f>SUMIFS('BAZA DANYCH'!$AA:$AA,'BAZA DANYCH'!$T:$T,Y$406,'BAZA DANYCH'!$K:$K,$C527,'BAZA DANYCH'!$A:$A,$A527,'BAZA DANYCH'!$F:$F,STATYSTYKI!$B527)</f>
        <v>0</v>
      </c>
      <c r="Z527" s="85">
        <f>SUMIFS('BAZA DANYCH'!$AA:$AA,'BAZA DANYCH'!$T:$T,Z$406,'BAZA DANYCH'!$K:$K,$C527,'BAZA DANYCH'!$A:$A,$A527,'BAZA DANYCH'!$F:$F,STATYSTYKI!$B527)</f>
        <v>0</v>
      </c>
      <c r="AA527" s="85">
        <f>SUMIFS('BAZA DANYCH'!$AA:$AA,'BAZA DANYCH'!$T:$T,AA$406,'BAZA DANYCH'!$K:$K,$C527,'BAZA DANYCH'!$A:$A,$A527,'BAZA DANYCH'!$F:$F,STATYSTYKI!$B527)</f>
        <v>0</v>
      </c>
      <c r="AB527" s="85">
        <f>SUMIFS('BAZA DANYCH'!$AA:$AA,'BAZA DANYCH'!$T:$T,AB$406,'BAZA DANYCH'!$K:$K,$C527,'BAZA DANYCH'!$A:$A,$A527,'BAZA DANYCH'!$F:$F,STATYSTYKI!$B527)</f>
        <v>0</v>
      </c>
      <c r="AC527" s="85">
        <f>SUMIFS('BAZA DANYCH'!$AA:$AA,'BAZA DANYCH'!$T:$T,AC$406,'BAZA DANYCH'!$K:$K,$C527,'BAZA DANYCH'!$A:$A,$A527,'BAZA DANYCH'!$F:$F,STATYSTYKI!$B527)</f>
        <v>0</v>
      </c>
      <c r="AD527" s="85">
        <f>SUMIFS('BAZA DANYCH'!$AA:$AA,'BAZA DANYCH'!$T:$T,AD$406,'BAZA DANYCH'!$K:$K,$C527,'BAZA DANYCH'!$A:$A,$A527,'BAZA DANYCH'!$F:$F,STATYSTYKI!$B527)</f>
        <v>0</v>
      </c>
      <c r="AE527" s="85">
        <f>SUMIFS('BAZA DANYCH'!$AA:$AA,'BAZA DANYCH'!$T:$T,AE$406,'BAZA DANYCH'!$K:$K,$C527,'BAZA DANYCH'!$A:$A,$A527,'BAZA DANYCH'!$F:$F,STATYSTYKI!$B527)</f>
        <v>0</v>
      </c>
      <c r="AF527" s="85">
        <f>SUMIFS('BAZA DANYCH'!$AA:$AA,'BAZA DANYCH'!$T:$T,AF$406,'BAZA DANYCH'!$K:$K,$C527,'BAZA DANYCH'!$A:$A,$A527,'BAZA DANYCH'!$F:$F,STATYSTYKI!$B527)</f>
        <v>6</v>
      </c>
      <c r="AG527" s="85">
        <f>SUMIFS('BAZA DANYCH'!$AA:$AA,'BAZA DANYCH'!$T:$T,AG$406,'BAZA DANYCH'!$K:$K,$C527,'BAZA DANYCH'!$A:$A,$A527,'BAZA DANYCH'!$F:$F,STATYSTYKI!$B527)</f>
        <v>0</v>
      </c>
      <c r="AH527" s="85">
        <f>SUMIFS('BAZA DANYCH'!$AA:$AA,'BAZA DANYCH'!$T:$T,AH$406,'BAZA DANYCH'!$K:$K,$C527,'BAZA DANYCH'!$A:$A,$A527,'BAZA DANYCH'!$F:$F,STATYSTYKI!$B527)</f>
        <v>0</v>
      </c>
      <c r="AI527" s="85">
        <f>SUMIFS('BAZA DANYCH'!$AA:$AA,'BAZA DANYCH'!$T:$T,AI$406,'BAZA DANYCH'!$K:$K,$C527,'BAZA DANYCH'!$A:$A,$A527,'BAZA DANYCH'!$F:$F,STATYSTYKI!$B527)</f>
        <v>0</v>
      </c>
      <c r="AJ527" s="85">
        <f>SUMIFS('BAZA DANYCH'!$AA:$AA,'BAZA DANYCH'!$T:$T,AJ$406,'BAZA DANYCH'!$K:$K,$C527,'BAZA DANYCH'!$A:$A,$A527,'BAZA DANYCH'!$F:$F,STATYSTYKI!$B527)</f>
        <v>0</v>
      </c>
    </row>
    <row r="528" spans="1:36" x14ac:dyDescent="0.2">
      <c r="A528" s="87" t="str">
        <f t="shared" ref="A528:C528" si="157">A321</f>
        <v>Kobierzyce</v>
      </c>
      <c r="B528" s="87" t="str">
        <f t="shared" si="157"/>
        <v>rk_15_DK8</v>
      </c>
      <c r="C528" s="87" t="str">
        <f t="shared" si="157"/>
        <v>Cordiev</v>
      </c>
      <c r="D528" s="129">
        <f t="shared" si="133"/>
        <v>28</v>
      </c>
      <c r="E528" s="85">
        <f>SUMIFS('BAZA DANYCH'!$AA:$AA,'BAZA DANYCH'!$T:$T,E$406,'BAZA DANYCH'!$K:$K,$C528,'BAZA DANYCH'!$A:$A,$A528,'BAZA DANYCH'!$F:$F,STATYSTYKI!$B528)</f>
        <v>0</v>
      </c>
      <c r="F528" s="85">
        <f>SUMIFS('BAZA DANYCH'!$AA:$AA,'BAZA DANYCH'!$T:$T,F$406,'BAZA DANYCH'!$K:$K,$C528,'BAZA DANYCH'!$A:$A,$A528,'BAZA DANYCH'!$F:$F,STATYSTYKI!$B528)</f>
        <v>0</v>
      </c>
      <c r="G528" s="85">
        <f>SUMIFS('BAZA DANYCH'!$AA:$AA,'BAZA DANYCH'!$T:$T,G$406,'BAZA DANYCH'!$K:$K,$C528,'BAZA DANYCH'!$A:$A,$A528,'BAZA DANYCH'!$F:$F,STATYSTYKI!$B528)</f>
        <v>0</v>
      </c>
      <c r="H528" s="85">
        <f>SUMIFS('BAZA DANYCH'!$AA:$AA,'BAZA DANYCH'!$T:$T,H$406,'BAZA DANYCH'!$K:$K,$C528,'BAZA DANYCH'!$A:$A,$A528,'BAZA DANYCH'!$F:$F,STATYSTYKI!$B528)</f>
        <v>0</v>
      </c>
      <c r="I528" s="85">
        <f>SUMIFS('BAZA DANYCH'!$AA:$AA,'BAZA DANYCH'!$T:$T,I$406,'BAZA DANYCH'!$K:$K,$C528,'BAZA DANYCH'!$A:$A,$A528,'BAZA DANYCH'!$F:$F,STATYSTYKI!$B528)</f>
        <v>28</v>
      </c>
      <c r="J528" s="85">
        <f>SUMIFS('BAZA DANYCH'!$AA:$AA,'BAZA DANYCH'!$T:$T,J$406,'BAZA DANYCH'!$K:$K,$C528,'BAZA DANYCH'!$A:$A,$A528,'BAZA DANYCH'!$F:$F,STATYSTYKI!$B528)</f>
        <v>0</v>
      </c>
      <c r="K528" s="85">
        <f>SUMIFS('BAZA DANYCH'!$AA:$AA,'BAZA DANYCH'!$T:$T,K$406,'BAZA DANYCH'!$K:$K,$C528,'BAZA DANYCH'!$A:$A,$A528,'BAZA DANYCH'!$F:$F,STATYSTYKI!$B528)</f>
        <v>0</v>
      </c>
      <c r="L528" s="85">
        <f>SUMIFS('BAZA DANYCH'!$AA:$AA,'BAZA DANYCH'!$T:$T,L$406,'BAZA DANYCH'!$K:$K,$C528,'BAZA DANYCH'!$A:$A,$A528,'BAZA DANYCH'!$F:$F,STATYSTYKI!$B528)</f>
        <v>0</v>
      </c>
      <c r="M528" s="85">
        <f>SUMIFS('BAZA DANYCH'!$AA:$AA,'BAZA DANYCH'!$T:$T,M$406,'BAZA DANYCH'!$K:$K,$C528,'BAZA DANYCH'!$A:$A,$A528,'BAZA DANYCH'!$F:$F,STATYSTYKI!$B528)</f>
        <v>0</v>
      </c>
      <c r="N528" s="85">
        <f>SUMIFS('BAZA DANYCH'!$AA:$AA,'BAZA DANYCH'!$T:$T,N$406,'BAZA DANYCH'!$K:$K,$C528,'BAZA DANYCH'!$A:$A,$A528,'BAZA DANYCH'!$F:$F,STATYSTYKI!$B528)</f>
        <v>0</v>
      </c>
      <c r="O528" s="85">
        <f>SUMIFS('BAZA DANYCH'!$AA:$AA,'BAZA DANYCH'!$T:$T,O$406,'BAZA DANYCH'!$K:$K,$C528,'BAZA DANYCH'!$A:$A,$A528,'BAZA DANYCH'!$F:$F,STATYSTYKI!$B528)</f>
        <v>0</v>
      </c>
      <c r="P528" s="85">
        <f>SUMIFS('BAZA DANYCH'!$AA:$AA,'BAZA DANYCH'!$T:$T,P$406,'BAZA DANYCH'!$K:$K,$C528,'BAZA DANYCH'!$A:$A,$A528,'BAZA DANYCH'!$F:$F,STATYSTYKI!$B528)</f>
        <v>0</v>
      </c>
      <c r="Q528" s="85">
        <f>SUMIFS('BAZA DANYCH'!$AA:$AA,'BAZA DANYCH'!$T:$T,Q$406,'BAZA DANYCH'!$K:$K,$C528,'BAZA DANYCH'!$A:$A,$A528,'BAZA DANYCH'!$F:$F,STATYSTYKI!$B528)</f>
        <v>0</v>
      </c>
      <c r="R528" s="85">
        <f>SUMIFS('BAZA DANYCH'!$AA:$AA,'BAZA DANYCH'!$T:$T,R$406,'BAZA DANYCH'!$K:$K,$C528,'BAZA DANYCH'!$A:$A,$A528,'BAZA DANYCH'!$F:$F,STATYSTYKI!$B528)</f>
        <v>0</v>
      </c>
      <c r="S528" s="85">
        <f>SUMIFS('BAZA DANYCH'!$AA:$AA,'BAZA DANYCH'!$T:$T,S$406,'BAZA DANYCH'!$K:$K,$C528,'BAZA DANYCH'!$A:$A,$A528,'BAZA DANYCH'!$F:$F,STATYSTYKI!$B528)</f>
        <v>0</v>
      </c>
      <c r="T528" s="85">
        <f>SUMIFS('BAZA DANYCH'!$AA:$AA,'BAZA DANYCH'!$T:$T,T$406,'BAZA DANYCH'!$K:$K,$C528,'BAZA DANYCH'!$A:$A,$A528,'BAZA DANYCH'!$F:$F,STATYSTYKI!$B528)</f>
        <v>0</v>
      </c>
      <c r="U528" s="85">
        <f>SUMIFS('BAZA DANYCH'!$AA:$AA,'BAZA DANYCH'!$T:$T,U$406,'BAZA DANYCH'!$K:$K,$C528,'BAZA DANYCH'!$A:$A,$A528,'BAZA DANYCH'!$F:$F,STATYSTYKI!$B528)</f>
        <v>0</v>
      </c>
      <c r="V528" s="85">
        <f>SUMIFS('BAZA DANYCH'!$AA:$AA,'BAZA DANYCH'!$T:$T,V$406,'BAZA DANYCH'!$K:$K,$C528,'BAZA DANYCH'!$A:$A,$A528,'BAZA DANYCH'!$F:$F,STATYSTYKI!$B528)</f>
        <v>0</v>
      </c>
      <c r="W528" s="85">
        <f>SUMIFS('BAZA DANYCH'!$AA:$AA,'BAZA DANYCH'!$T:$T,W$406,'BAZA DANYCH'!$K:$K,$C528,'BAZA DANYCH'!$A:$A,$A528,'BAZA DANYCH'!$F:$F,STATYSTYKI!$B528)</f>
        <v>0</v>
      </c>
      <c r="X528" s="85">
        <f>SUMIFS('BAZA DANYCH'!$AA:$AA,'BAZA DANYCH'!$T:$T,X$406,'BAZA DANYCH'!$K:$K,$C528,'BAZA DANYCH'!$A:$A,$A528,'BAZA DANYCH'!$F:$F,STATYSTYKI!$B528)</f>
        <v>0</v>
      </c>
      <c r="Y528" s="85">
        <f>SUMIFS('BAZA DANYCH'!$AA:$AA,'BAZA DANYCH'!$T:$T,Y$406,'BAZA DANYCH'!$K:$K,$C528,'BAZA DANYCH'!$A:$A,$A528,'BAZA DANYCH'!$F:$F,STATYSTYKI!$B528)</f>
        <v>0</v>
      </c>
      <c r="Z528" s="85">
        <f>SUMIFS('BAZA DANYCH'!$AA:$AA,'BAZA DANYCH'!$T:$T,Z$406,'BAZA DANYCH'!$K:$K,$C528,'BAZA DANYCH'!$A:$A,$A528,'BAZA DANYCH'!$F:$F,STATYSTYKI!$B528)</f>
        <v>0</v>
      </c>
      <c r="AA528" s="85">
        <f>SUMIFS('BAZA DANYCH'!$AA:$AA,'BAZA DANYCH'!$T:$T,AA$406,'BAZA DANYCH'!$K:$K,$C528,'BAZA DANYCH'!$A:$A,$A528,'BAZA DANYCH'!$F:$F,STATYSTYKI!$B528)</f>
        <v>0</v>
      </c>
      <c r="AB528" s="85">
        <f>SUMIFS('BAZA DANYCH'!$AA:$AA,'BAZA DANYCH'!$T:$T,AB$406,'BAZA DANYCH'!$K:$K,$C528,'BAZA DANYCH'!$A:$A,$A528,'BAZA DANYCH'!$F:$F,STATYSTYKI!$B528)</f>
        <v>0</v>
      </c>
      <c r="AC528" s="85">
        <f>SUMIFS('BAZA DANYCH'!$AA:$AA,'BAZA DANYCH'!$T:$T,AC$406,'BAZA DANYCH'!$K:$K,$C528,'BAZA DANYCH'!$A:$A,$A528,'BAZA DANYCH'!$F:$F,STATYSTYKI!$B528)</f>
        <v>0</v>
      </c>
      <c r="AD528" s="85">
        <f>SUMIFS('BAZA DANYCH'!$AA:$AA,'BAZA DANYCH'!$T:$T,AD$406,'BAZA DANYCH'!$K:$K,$C528,'BAZA DANYCH'!$A:$A,$A528,'BAZA DANYCH'!$F:$F,STATYSTYKI!$B528)</f>
        <v>0</v>
      </c>
      <c r="AE528" s="85">
        <f>SUMIFS('BAZA DANYCH'!$AA:$AA,'BAZA DANYCH'!$T:$T,AE$406,'BAZA DANYCH'!$K:$K,$C528,'BAZA DANYCH'!$A:$A,$A528,'BAZA DANYCH'!$F:$F,STATYSTYKI!$B528)</f>
        <v>0</v>
      </c>
      <c r="AF528" s="85">
        <f>SUMIFS('BAZA DANYCH'!$AA:$AA,'BAZA DANYCH'!$T:$T,AF$406,'BAZA DANYCH'!$K:$K,$C528,'BAZA DANYCH'!$A:$A,$A528,'BAZA DANYCH'!$F:$F,STATYSTYKI!$B528)</f>
        <v>0</v>
      </c>
      <c r="AG528" s="85">
        <f>SUMIFS('BAZA DANYCH'!$AA:$AA,'BAZA DANYCH'!$T:$T,AG$406,'BAZA DANYCH'!$K:$K,$C528,'BAZA DANYCH'!$A:$A,$A528,'BAZA DANYCH'!$F:$F,STATYSTYKI!$B528)</f>
        <v>0</v>
      </c>
      <c r="AH528" s="85">
        <f>SUMIFS('BAZA DANYCH'!$AA:$AA,'BAZA DANYCH'!$T:$T,AH$406,'BAZA DANYCH'!$K:$K,$C528,'BAZA DANYCH'!$A:$A,$A528,'BAZA DANYCH'!$F:$F,STATYSTYKI!$B528)</f>
        <v>0</v>
      </c>
      <c r="AI528" s="85">
        <f>SUMIFS('BAZA DANYCH'!$AA:$AA,'BAZA DANYCH'!$T:$T,AI$406,'BAZA DANYCH'!$K:$K,$C528,'BAZA DANYCH'!$A:$A,$A528,'BAZA DANYCH'!$F:$F,STATYSTYKI!$B528)</f>
        <v>0</v>
      </c>
      <c r="AJ528" s="85">
        <f>SUMIFS('BAZA DANYCH'!$AA:$AA,'BAZA DANYCH'!$T:$T,AJ$406,'BAZA DANYCH'!$K:$K,$C528,'BAZA DANYCH'!$A:$A,$A528,'BAZA DANYCH'!$F:$F,STATYSTYKI!$B528)</f>
        <v>0</v>
      </c>
    </row>
    <row r="529" spans="1:36" x14ac:dyDescent="0.2">
      <c r="A529" s="87" t="str">
        <f t="shared" ref="A529:C529" si="158">A322</f>
        <v>Kobierzyce</v>
      </c>
      <c r="B529" s="87" t="str">
        <f t="shared" si="158"/>
        <v>rk_15_DK8</v>
      </c>
      <c r="C529" s="87" t="str">
        <f t="shared" si="158"/>
        <v>PKS</v>
      </c>
      <c r="D529" s="129">
        <f t="shared" si="133"/>
        <v>114</v>
      </c>
      <c r="E529" s="85">
        <f>SUMIFS('BAZA DANYCH'!$AA:$AA,'BAZA DANYCH'!$T:$T,E$406,'BAZA DANYCH'!$K:$K,$C529,'BAZA DANYCH'!$A:$A,$A529,'BAZA DANYCH'!$F:$F,STATYSTYKI!$B529)</f>
        <v>0</v>
      </c>
      <c r="F529" s="85">
        <f>SUMIFS('BAZA DANYCH'!$AA:$AA,'BAZA DANYCH'!$T:$T,F$406,'BAZA DANYCH'!$K:$K,$C529,'BAZA DANYCH'!$A:$A,$A529,'BAZA DANYCH'!$F:$F,STATYSTYKI!$B529)</f>
        <v>0</v>
      </c>
      <c r="G529" s="85">
        <f>SUMIFS('BAZA DANYCH'!$AA:$AA,'BAZA DANYCH'!$T:$T,G$406,'BAZA DANYCH'!$K:$K,$C529,'BAZA DANYCH'!$A:$A,$A529,'BAZA DANYCH'!$F:$F,STATYSTYKI!$B529)</f>
        <v>0</v>
      </c>
      <c r="H529" s="85">
        <f>SUMIFS('BAZA DANYCH'!$AA:$AA,'BAZA DANYCH'!$T:$T,H$406,'BAZA DANYCH'!$K:$K,$C529,'BAZA DANYCH'!$A:$A,$A529,'BAZA DANYCH'!$F:$F,STATYSTYKI!$B529)</f>
        <v>0</v>
      </c>
      <c r="I529" s="85">
        <f>SUMIFS('BAZA DANYCH'!$AA:$AA,'BAZA DANYCH'!$T:$T,I$406,'BAZA DANYCH'!$K:$K,$C529,'BAZA DANYCH'!$A:$A,$A529,'BAZA DANYCH'!$F:$F,STATYSTYKI!$B529)</f>
        <v>0</v>
      </c>
      <c r="J529" s="85">
        <f>SUMIFS('BAZA DANYCH'!$AA:$AA,'BAZA DANYCH'!$T:$T,J$406,'BAZA DANYCH'!$K:$K,$C529,'BAZA DANYCH'!$A:$A,$A529,'BAZA DANYCH'!$F:$F,STATYSTYKI!$B529)</f>
        <v>28</v>
      </c>
      <c r="K529" s="85">
        <f>SUMIFS('BAZA DANYCH'!$AA:$AA,'BAZA DANYCH'!$T:$T,K$406,'BAZA DANYCH'!$K:$K,$C529,'BAZA DANYCH'!$A:$A,$A529,'BAZA DANYCH'!$F:$F,STATYSTYKI!$B529)</f>
        <v>0</v>
      </c>
      <c r="L529" s="85">
        <f>SUMIFS('BAZA DANYCH'!$AA:$AA,'BAZA DANYCH'!$T:$T,L$406,'BAZA DANYCH'!$K:$K,$C529,'BAZA DANYCH'!$A:$A,$A529,'BAZA DANYCH'!$F:$F,STATYSTYKI!$B529)</f>
        <v>0</v>
      </c>
      <c r="M529" s="85">
        <f>SUMIFS('BAZA DANYCH'!$AA:$AA,'BAZA DANYCH'!$T:$T,M$406,'BAZA DANYCH'!$K:$K,$C529,'BAZA DANYCH'!$A:$A,$A529,'BAZA DANYCH'!$F:$F,STATYSTYKI!$B529)</f>
        <v>0</v>
      </c>
      <c r="N529" s="85">
        <f>SUMIFS('BAZA DANYCH'!$AA:$AA,'BAZA DANYCH'!$T:$T,N$406,'BAZA DANYCH'!$K:$K,$C529,'BAZA DANYCH'!$A:$A,$A529,'BAZA DANYCH'!$F:$F,STATYSTYKI!$B529)</f>
        <v>28</v>
      </c>
      <c r="O529" s="85">
        <f>SUMIFS('BAZA DANYCH'!$AA:$AA,'BAZA DANYCH'!$T:$T,O$406,'BAZA DANYCH'!$K:$K,$C529,'BAZA DANYCH'!$A:$A,$A529,'BAZA DANYCH'!$F:$F,STATYSTYKI!$B529)</f>
        <v>52</v>
      </c>
      <c r="P529" s="85">
        <f>SUMIFS('BAZA DANYCH'!$AA:$AA,'BAZA DANYCH'!$T:$T,P$406,'BAZA DANYCH'!$K:$K,$C529,'BAZA DANYCH'!$A:$A,$A529,'BAZA DANYCH'!$F:$F,STATYSTYKI!$B529)</f>
        <v>0</v>
      </c>
      <c r="Q529" s="85">
        <f>SUMIFS('BAZA DANYCH'!$AA:$AA,'BAZA DANYCH'!$T:$T,Q$406,'BAZA DANYCH'!$K:$K,$C529,'BAZA DANYCH'!$A:$A,$A529,'BAZA DANYCH'!$F:$F,STATYSTYKI!$B529)</f>
        <v>0</v>
      </c>
      <c r="R529" s="85">
        <f>SUMIFS('BAZA DANYCH'!$AA:$AA,'BAZA DANYCH'!$T:$T,R$406,'BAZA DANYCH'!$K:$K,$C529,'BAZA DANYCH'!$A:$A,$A529,'BAZA DANYCH'!$F:$F,STATYSTYKI!$B529)</f>
        <v>0</v>
      </c>
      <c r="S529" s="85">
        <f>SUMIFS('BAZA DANYCH'!$AA:$AA,'BAZA DANYCH'!$T:$T,S$406,'BAZA DANYCH'!$K:$K,$C529,'BAZA DANYCH'!$A:$A,$A529,'BAZA DANYCH'!$F:$F,STATYSTYKI!$B529)</f>
        <v>0</v>
      </c>
      <c r="T529" s="85">
        <f>SUMIFS('BAZA DANYCH'!$AA:$AA,'BAZA DANYCH'!$T:$T,T$406,'BAZA DANYCH'!$K:$K,$C529,'BAZA DANYCH'!$A:$A,$A529,'BAZA DANYCH'!$F:$F,STATYSTYKI!$B529)</f>
        <v>6</v>
      </c>
      <c r="U529" s="85">
        <f>SUMIFS('BAZA DANYCH'!$AA:$AA,'BAZA DANYCH'!$T:$T,U$406,'BAZA DANYCH'!$K:$K,$C529,'BAZA DANYCH'!$A:$A,$A529,'BAZA DANYCH'!$F:$F,STATYSTYKI!$B529)</f>
        <v>0</v>
      </c>
      <c r="V529" s="85">
        <f>SUMIFS('BAZA DANYCH'!$AA:$AA,'BAZA DANYCH'!$T:$T,V$406,'BAZA DANYCH'!$K:$K,$C529,'BAZA DANYCH'!$A:$A,$A529,'BAZA DANYCH'!$F:$F,STATYSTYKI!$B529)</f>
        <v>0</v>
      </c>
      <c r="W529" s="85">
        <f>SUMIFS('BAZA DANYCH'!$AA:$AA,'BAZA DANYCH'!$T:$T,W$406,'BAZA DANYCH'!$K:$K,$C529,'BAZA DANYCH'!$A:$A,$A529,'BAZA DANYCH'!$F:$F,STATYSTYKI!$B529)</f>
        <v>0</v>
      </c>
      <c r="X529" s="85">
        <f>SUMIFS('BAZA DANYCH'!$AA:$AA,'BAZA DANYCH'!$T:$T,X$406,'BAZA DANYCH'!$K:$K,$C529,'BAZA DANYCH'!$A:$A,$A529,'BAZA DANYCH'!$F:$F,STATYSTYKI!$B529)</f>
        <v>0</v>
      </c>
      <c r="Y529" s="85">
        <f>SUMIFS('BAZA DANYCH'!$AA:$AA,'BAZA DANYCH'!$T:$T,Y$406,'BAZA DANYCH'!$K:$K,$C529,'BAZA DANYCH'!$A:$A,$A529,'BAZA DANYCH'!$F:$F,STATYSTYKI!$B529)</f>
        <v>0</v>
      </c>
      <c r="Z529" s="85">
        <f>SUMIFS('BAZA DANYCH'!$AA:$AA,'BAZA DANYCH'!$T:$T,Z$406,'BAZA DANYCH'!$K:$K,$C529,'BAZA DANYCH'!$A:$A,$A529,'BAZA DANYCH'!$F:$F,STATYSTYKI!$B529)</f>
        <v>0</v>
      </c>
      <c r="AA529" s="85">
        <f>SUMIFS('BAZA DANYCH'!$AA:$AA,'BAZA DANYCH'!$T:$T,AA$406,'BAZA DANYCH'!$K:$K,$C529,'BAZA DANYCH'!$A:$A,$A529,'BAZA DANYCH'!$F:$F,STATYSTYKI!$B529)</f>
        <v>0</v>
      </c>
      <c r="AB529" s="85">
        <f>SUMIFS('BAZA DANYCH'!$AA:$AA,'BAZA DANYCH'!$T:$T,AB$406,'BAZA DANYCH'!$K:$K,$C529,'BAZA DANYCH'!$A:$A,$A529,'BAZA DANYCH'!$F:$F,STATYSTYKI!$B529)</f>
        <v>0</v>
      </c>
      <c r="AC529" s="85">
        <f>SUMIFS('BAZA DANYCH'!$AA:$AA,'BAZA DANYCH'!$T:$T,AC$406,'BAZA DANYCH'!$K:$K,$C529,'BAZA DANYCH'!$A:$A,$A529,'BAZA DANYCH'!$F:$F,STATYSTYKI!$B529)</f>
        <v>0</v>
      </c>
      <c r="AD529" s="85">
        <f>SUMIFS('BAZA DANYCH'!$AA:$AA,'BAZA DANYCH'!$T:$T,AD$406,'BAZA DANYCH'!$K:$K,$C529,'BAZA DANYCH'!$A:$A,$A529,'BAZA DANYCH'!$F:$F,STATYSTYKI!$B529)</f>
        <v>0</v>
      </c>
      <c r="AE529" s="85">
        <f>SUMIFS('BAZA DANYCH'!$AA:$AA,'BAZA DANYCH'!$T:$T,AE$406,'BAZA DANYCH'!$K:$K,$C529,'BAZA DANYCH'!$A:$A,$A529,'BAZA DANYCH'!$F:$F,STATYSTYKI!$B529)</f>
        <v>0</v>
      </c>
      <c r="AF529" s="85">
        <f>SUMIFS('BAZA DANYCH'!$AA:$AA,'BAZA DANYCH'!$T:$T,AF$406,'BAZA DANYCH'!$K:$K,$C529,'BAZA DANYCH'!$A:$A,$A529,'BAZA DANYCH'!$F:$F,STATYSTYKI!$B529)</f>
        <v>0</v>
      </c>
      <c r="AG529" s="85">
        <f>SUMIFS('BAZA DANYCH'!$AA:$AA,'BAZA DANYCH'!$T:$T,AG$406,'BAZA DANYCH'!$K:$K,$C529,'BAZA DANYCH'!$A:$A,$A529,'BAZA DANYCH'!$F:$F,STATYSTYKI!$B529)</f>
        <v>0</v>
      </c>
      <c r="AH529" s="85">
        <f>SUMIFS('BAZA DANYCH'!$AA:$AA,'BAZA DANYCH'!$T:$T,AH$406,'BAZA DANYCH'!$K:$K,$C529,'BAZA DANYCH'!$A:$A,$A529,'BAZA DANYCH'!$F:$F,STATYSTYKI!$B529)</f>
        <v>0</v>
      </c>
      <c r="AI529" s="85">
        <f>SUMIFS('BAZA DANYCH'!$AA:$AA,'BAZA DANYCH'!$T:$T,AI$406,'BAZA DANYCH'!$K:$K,$C529,'BAZA DANYCH'!$A:$A,$A529,'BAZA DANYCH'!$F:$F,STATYSTYKI!$B529)</f>
        <v>0</v>
      </c>
      <c r="AJ529" s="85">
        <f>SUMIFS('BAZA DANYCH'!$AA:$AA,'BAZA DANYCH'!$T:$T,AJ$406,'BAZA DANYCH'!$K:$K,$C529,'BAZA DANYCH'!$A:$A,$A529,'BAZA DANYCH'!$F:$F,STATYSTYKI!$B529)</f>
        <v>0</v>
      </c>
    </row>
    <row r="530" spans="1:36" x14ac:dyDescent="0.2">
      <c r="A530" s="87" t="str">
        <f t="shared" ref="A530:C530" si="159">A323</f>
        <v>Kobierzyce</v>
      </c>
      <c r="B530" s="87" t="str">
        <f t="shared" si="159"/>
        <v>rk_15_DK8</v>
      </c>
      <c r="C530" s="87" t="str">
        <f t="shared" si="159"/>
        <v>Marco Polo</v>
      </c>
      <c r="D530" s="129">
        <f t="shared" si="133"/>
        <v>56</v>
      </c>
      <c r="E530" s="85">
        <f>SUMIFS('BAZA DANYCH'!$AA:$AA,'BAZA DANYCH'!$T:$T,E$406,'BAZA DANYCH'!$K:$K,$C530,'BAZA DANYCH'!$A:$A,$A530,'BAZA DANYCH'!$F:$F,STATYSTYKI!$B530)</f>
        <v>0</v>
      </c>
      <c r="F530" s="85">
        <f>SUMIFS('BAZA DANYCH'!$AA:$AA,'BAZA DANYCH'!$T:$T,F$406,'BAZA DANYCH'!$K:$K,$C530,'BAZA DANYCH'!$A:$A,$A530,'BAZA DANYCH'!$F:$F,STATYSTYKI!$B530)</f>
        <v>0</v>
      </c>
      <c r="G530" s="85">
        <f>SUMIFS('BAZA DANYCH'!$AA:$AA,'BAZA DANYCH'!$T:$T,G$406,'BAZA DANYCH'!$K:$K,$C530,'BAZA DANYCH'!$A:$A,$A530,'BAZA DANYCH'!$F:$F,STATYSTYKI!$B530)</f>
        <v>0</v>
      </c>
      <c r="H530" s="85">
        <f>SUMIFS('BAZA DANYCH'!$AA:$AA,'BAZA DANYCH'!$T:$T,H$406,'BAZA DANYCH'!$K:$K,$C530,'BAZA DANYCH'!$A:$A,$A530,'BAZA DANYCH'!$F:$F,STATYSTYKI!$B530)</f>
        <v>0</v>
      </c>
      <c r="I530" s="85">
        <f>SUMIFS('BAZA DANYCH'!$AA:$AA,'BAZA DANYCH'!$T:$T,I$406,'BAZA DANYCH'!$K:$K,$C530,'BAZA DANYCH'!$A:$A,$A530,'BAZA DANYCH'!$F:$F,STATYSTYKI!$B530)</f>
        <v>0</v>
      </c>
      <c r="J530" s="85">
        <f>SUMIFS('BAZA DANYCH'!$AA:$AA,'BAZA DANYCH'!$T:$T,J$406,'BAZA DANYCH'!$K:$K,$C530,'BAZA DANYCH'!$A:$A,$A530,'BAZA DANYCH'!$F:$F,STATYSTYKI!$B530)</f>
        <v>0</v>
      </c>
      <c r="K530" s="85">
        <f>SUMIFS('BAZA DANYCH'!$AA:$AA,'BAZA DANYCH'!$T:$T,K$406,'BAZA DANYCH'!$K:$K,$C530,'BAZA DANYCH'!$A:$A,$A530,'BAZA DANYCH'!$F:$F,STATYSTYKI!$B530)</f>
        <v>28</v>
      </c>
      <c r="L530" s="85">
        <f>SUMIFS('BAZA DANYCH'!$AA:$AA,'BAZA DANYCH'!$T:$T,L$406,'BAZA DANYCH'!$K:$K,$C530,'BAZA DANYCH'!$A:$A,$A530,'BAZA DANYCH'!$F:$F,STATYSTYKI!$B530)</f>
        <v>0</v>
      </c>
      <c r="M530" s="85">
        <f>SUMIFS('BAZA DANYCH'!$AA:$AA,'BAZA DANYCH'!$T:$T,M$406,'BAZA DANYCH'!$K:$K,$C530,'BAZA DANYCH'!$A:$A,$A530,'BAZA DANYCH'!$F:$F,STATYSTYKI!$B530)</f>
        <v>0</v>
      </c>
      <c r="N530" s="85">
        <f>SUMIFS('BAZA DANYCH'!$AA:$AA,'BAZA DANYCH'!$T:$T,N$406,'BAZA DANYCH'!$K:$K,$C530,'BAZA DANYCH'!$A:$A,$A530,'BAZA DANYCH'!$F:$F,STATYSTYKI!$B530)</f>
        <v>0</v>
      </c>
      <c r="O530" s="85">
        <f>SUMIFS('BAZA DANYCH'!$AA:$AA,'BAZA DANYCH'!$T:$T,O$406,'BAZA DANYCH'!$K:$K,$C530,'BAZA DANYCH'!$A:$A,$A530,'BAZA DANYCH'!$F:$F,STATYSTYKI!$B530)</f>
        <v>0</v>
      </c>
      <c r="P530" s="85">
        <f>SUMIFS('BAZA DANYCH'!$AA:$AA,'BAZA DANYCH'!$T:$T,P$406,'BAZA DANYCH'!$K:$K,$C530,'BAZA DANYCH'!$A:$A,$A530,'BAZA DANYCH'!$F:$F,STATYSTYKI!$B530)</f>
        <v>0</v>
      </c>
      <c r="Q530" s="85">
        <f>SUMIFS('BAZA DANYCH'!$AA:$AA,'BAZA DANYCH'!$T:$T,Q$406,'BAZA DANYCH'!$K:$K,$C530,'BAZA DANYCH'!$A:$A,$A530,'BAZA DANYCH'!$F:$F,STATYSTYKI!$B530)</f>
        <v>0</v>
      </c>
      <c r="R530" s="85">
        <f>SUMIFS('BAZA DANYCH'!$AA:$AA,'BAZA DANYCH'!$T:$T,R$406,'BAZA DANYCH'!$K:$K,$C530,'BAZA DANYCH'!$A:$A,$A530,'BAZA DANYCH'!$F:$F,STATYSTYKI!$B530)</f>
        <v>0</v>
      </c>
      <c r="S530" s="85">
        <f>SUMIFS('BAZA DANYCH'!$AA:$AA,'BAZA DANYCH'!$T:$T,S$406,'BAZA DANYCH'!$K:$K,$C530,'BAZA DANYCH'!$A:$A,$A530,'BAZA DANYCH'!$F:$F,STATYSTYKI!$B530)</f>
        <v>0</v>
      </c>
      <c r="T530" s="85">
        <f>SUMIFS('BAZA DANYCH'!$AA:$AA,'BAZA DANYCH'!$T:$T,T$406,'BAZA DANYCH'!$K:$K,$C530,'BAZA DANYCH'!$A:$A,$A530,'BAZA DANYCH'!$F:$F,STATYSTYKI!$B530)</f>
        <v>0</v>
      </c>
      <c r="U530" s="85">
        <f>SUMIFS('BAZA DANYCH'!$AA:$AA,'BAZA DANYCH'!$T:$T,U$406,'BAZA DANYCH'!$K:$K,$C530,'BAZA DANYCH'!$A:$A,$A530,'BAZA DANYCH'!$F:$F,STATYSTYKI!$B530)</f>
        <v>0</v>
      </c>
      <c r="V530" s="85">
        <f>SUMIFS('BAZA DANYCH'!$AA:$AA,'BAZA DANYCH'!$T:$T,V$406,'BAZA DANYCH'!$K:$K,$C530,'BAZA DANYCH'!$A:$A,$A530,'BAZA DANYCH'!$F:$F,STATYSTYKI!$B530)</f>
        <v>0</v>
      </c>
      <c r="W530" s="85">
        <f>SUMIFS('BAZA DANYCH'!$AA:$AA,'BAZA DANYCH'!$T:$T,W$406,'BAZA DANYCH'!$K:$K,$C530,'BAZA DANYCH'!$A:$A,$A530,'BAZA DANYCH'!$F:$F,STATYSTYKI!$B530)</f>
        <v>0</v>
      </c>
      <c r="X530" s="85">
        <f>SUMIFS('BAZA DANYCH'!$AA:$AA,'BAZA DANYCH'!$T:$T,X$406,'BAZA DANYCH'!$K:$K,$C530,'BAZA DANYCH'!$A:$A,$A530,'BAZA DANYCH'!$F:$F,STATYSTYKI!$B530)</f>
        <v>0</v>
      </c>
      <c r="Y530" s="85">
        <f>SUMIFS('BAZA DANYCH'!$AA:$AA,'BAZA DANYCH'!$T:$T,Y$406,'BAZA DANYCH'!$K:$K,$C530,'BAZA DANYCH'!$A:$A,$A530,'BAZA DANYCH'!$F:$F,STATYSTYKI!$B530)</f>
        <v>0</v>
      </c>
      <c r="Z530" s="85">
        <f>SUMIFS('BAZA DANYCH'!$AA:$AA,'BAZA DANYCH'!$T:$T,Z$406,'BAZA DANYCH'!$K:$K,$C530,'BAZA DANYCH'!$A:$A,$A530,'BAZA DANYCH'!$F:$F,STATYSTYKI!$B530)</f>
        <v>0</v>
      </c>
      <c r="AA530" s="85">
        <f>SUMIFS('BAZA DANYCH'!$AA:$AA,'BAZA DANYCH'!$T:$T,AA$406,'BAZA DANYCH'!$K:$K,$C530,'BAZA DANYCH'!$A:$A,$A530,'BAZA DANYCH'!$F:$F,STATYSTYKI!$B530)</f>
        <v>28</v>
      </c>
      <c r="AB530" s="85">
        <f>SUMIFS('BAZA DANYCH'!$AA:$AA,'BAZA DANYCH'!$T:$T,AB$406,'BAZA DANYCH'!$K:$K,$C530,'BAZA DANYCH'!$A:$A,$A530,'BAZA DANYCH'!$F:$F,STATYSTYKI!$B530)</f>
        <v>0</v>
      </c>
      <c r="AC530" s="85">
        <f>SUMIFS('BAZA DANYCH'!$AA:$AA,'BAZA DANYCH'!$T:$T,AC$406,'BAZA DANYCH'!$K:$K,$C530,'BAZA DANYCH'!$A:$A,$A530,'BAZA DANYCH'!$F:$F,STATYSTYKI!$B530)</f>
        <v>0</v>
      </c>
      <c r="AD530" s="85">
        <f>SUMIFS('BAZA DANYCH'!$AA:$AA,'BAZA DANYCH'!$T:$T,AD$406,'BAZA DANYCH'!$K:$K,$C530,'BAZA DANYCH'!$A:$A,$A530,'BAZA DANYCH'!$F:$F,STATYSTYKI!$B530)</f>
        <v>0</v>
      </c>
      <c r="AE530" s="85">
        <f>SUMIFS('BAZA DANYCH'!$AA:$AA,'BAZA DANYCH'!$T:$T,AE$406,'BAZA DANYCH'!$K:$K,$C530,'BAZA DANYCH'!$A:$A,$A530,'BAZA DANYCH'!$F:$F,STATYSTYKI!$B530)</f>
        <v>0</v>
      </c>
      <c r="AF530" s="85">
        <f>SUMIFS('BAZA DANYCH'!$AA:$AA,'BAZA DANYCH'!$T:$T,AF$406,'BAZA DANYCH'!$K:$K,$C530,'BAZA DANYCH'!$A:$A,$A530,'BAZA DANYCH'!$F:$F,STATYSTYKI!$B530)</f>
        <v>0</v>
      </c>
      <c r="AG530" s="85">
        <f>SUMIFS('BAZA DANYCH'!$AA:$AA,'BAZA DANYCH'!$T:$T,AG$406,'BAZA DANYCH'!$K:$K,$C530,'BAZA DANYCH'!$A:$A,$A530,'BAZA DANYCH'!$F:$F,STATYSTYKI!$B530)</f>
        <v>0</v>
      </c>
      <c r="AH530" s="85">
        <f>SUMIFS('BAZA DANYCH'!$AA:$AA,'BAZA DANYCH'!$T:$T,AH$406,'BAZA DANYCH'!$K:$K,$C530,'BAZA DANYCH'!$A:$A,$A530,'BAZA DANYCH'!$F:$F,STATYSTYKI!$B530)</f>
        <v>0</v>
      </c>
      <c r="AI530" s="85">
        <f>SUMIFS('BAZA DANYCH'!$AA:$AA,'BAZA DANYCH'!$T:$T,AI$406,'BAZA DANYCH'!$K:$K,$C530,'BAZA DANYCH'!$A:$A,$A530,'BAZA DANYCH'!$F:$F,STATYSTYKI!$B530)</f>
        <v>0</v>
      </c>
      <c r="AJ530" s="85">
        <f>SUMIFS('BAZA DANYCH'!$AA:$AA,'BAZA DANYCH'!$T:$T,AJ$406,'BAZA DANYCH'!$K:$K,$C530,'BAZA DANYCH'!$A:$A,$A530,'BAZA DANYCH'!$F:$F,STATYSTYKI!$B530)</f>
        <v>0</v>
      </c>
    </row>
    <row r="531" spans="1:36" x14ac:dyDescent="0.2">
      <c r="A531" s="87" t="str">
        <f t="shared" ref="A531:C531" si="160">A324</f>
        <v>Kobierzyce</v>
      </c>
      <c r="B531" s="87" t="str">
        <f t="shared" si="160"/>
        <v>rk_15_DK8</v>
      </c>
      <c r="C531" s="87" t="str">
        <f t="shared" si="160"/>
        <v>LG</v>
      </c>
      <c r="D531" s="129">
        <f t="shared" si="133"/>
        <v>2</v>
      </c>
      <c r="E531" s="85">
        <f>SUMIFS('BAZA DANYCH'!$AA:$AA,'BAZA DANYCH'!$T:$T,E$406,'BAZA DANYCH'!$K:$K,$C531,'BAZA DANYCH'!$A:$A,$A531,'BAZA DANYCH'!$F:$F,STATYSTYKI!$B531)</f>
        <v>0</v>
      </c>
      <c r="F531" s="85">
        <f>SUMIFS('BAZA DANYCH'!$AA:$AA,'BAZA DANYCH'!$T:$T,F$406,'BAZA DANYCH'!$K:$K,$C531,'BAZA DANYCH'!$A:$A,$A531,'BAZA DANYCH'!$F:$F,STATYSTYKI!$B531)</f>
        <v>0</v>
      </c>
      <c r="G531" s="85">
        <f>SUMIFS('BAZA DANYCH'!$AA:$AA,'BAZA DANYCH'!$T:$T,G$406,'BAZA DANYCH'!$K:$K,$C531,'BAZA DANYCH'!$A:$A,$A531,'BAZA DANYCH'!$F:$F,STATYSTYKI!$B531)</f>
        <v>0</v>
      </c>
      <c r="H531" s="85">
        <f>SUMIFS('BAZA DANYCH'!$AA:$AA,'BAZA DANYCH'!$T:$T,H$406,'BAZA DANYCH'!$K:$K,$C531,'BAZA DANYCH'!$A:$A,$A531,'BAZA DANYCH'!$F:$F,STATYSTYKI!$B531)</f>
        <v>0</v>
      </c>
      <c r="I531" s="85">
        <f>SUMIFS('BAZA DANYCH'!$AA:$AA,'BAZA DANYCH'!$T:$T,I$406,'BAZA DANYCH'!$K:$K,$C531,'BAZA DANYCH'!$A:$A,$A531,'BAZA DANYCH'!$F:$F,STATYSTYKI!$B531)</f>
        <v>0</v>
      </c>
      <c r="J531" s="85">
        <f>SUMIFS('BAZA DANYCH'!$AA:$AA,'BAZA DANYCH'!$T:$T,J$406,'BAZA DANYCH'!$K:$K,$C531,'BAZA DANYCH'!$A:$A,$A531,'BAZA DANYCH'!$F:$F,STATYSTYKI!$B531)</f>
        <v>0</v>
      </c>
      <c r="K531" s="85">
        <f>SUMIFS('BAZA DANYCH'!$AA:$AA,'BAZA DANYCH'!$T:$T,K$406,'BAZA DANYCH'!$K:$K,$C531,'BAZA DANYCH'!$A:$A,$A531,'BAZA DANYCH'!$F:$F,STATYSTYKI!$B531)</f>
        <v>2</v>
      </c>
      <c r="L531" s="85">
        <f>SUMIFS('BAZA DANYCH'!$AA:$AA,'BAZA DANYCH'!$T:$T,L$406,'BAZA DANYCH'!$K:$K,$C531,'BAZA DANYCH'!$A:$A,$A531,'BAZA DANYCH'!$F:$F,STATYSTYKI!$B531)</f>
        <v>0</v>
      </c>
      <c r="M531" s="85">
        <f>SUMIFS('BAZA DANYCH'!$AA:$AA,'BAZA DANYCH'!$T:$T,M$406,'BAZA DANYCH'!$K:$K,$C531,'BAZA DANYCH'!$A:$A,$A531,'BAZA DANYCH'!$F:$F,STATYSTYKI!$B531)</f>
        <v>0</v>
      </c>
      <c r="N531" s="85">
        <f>SUMIFS('BAZA DANYCH'!$AA:$AA,'BAZA DANYCH'!$T:$T,N$406,'BAZA DANYCH'!$K:$K,$C531,'BAZA DANYCH'!$A:$A,$A531,'BAZA DANYCH'!$F:$F,STATYSTYKI!$B531)</f>
        <v>0</v>
      </c>
      <c r="O531" s="85">
        <f>SUMIFS('BAZA DANYCH'!$AA:$AA,'BAZA DANYCH'!$T:$T,O$406,'BAZA DANYCH'!$K:$K,$C531,'BAZA DANYCH'!$A:$A,$A531,'BAZA DANYCH'!$F:$F,STATYSTYKI!$B531)</f>
        <v>0</v>
      </c>
      <c r="P531" s="85">
        <f>SUMIFS('BAZA DANYCH'!$AA:$AA,'BAZA DANYCH'!$T:$T,P$406,'BAZA DANYCH'!$K:$K,$C531,'BAZA DANYCH'!$A:$A,$A531,'BAZA DANYCH'!$F:$F,STATYSTYKI!$B531)</f>
        <v>0</v>
      </c>
      <c r="Q531" s="85">
        <f>SUMIFS('BAZA DANYCH'!$AA:$AA,'BAZA DANYCH'!$T:$T,Q$406,'BAZA DANYCH'!$K:$K,$C531,'BAZA DANYCH'!$A:$A,$A531,'BAZA DANYCH'!$F:$F,STATYSTYKI!$B531)</f>
        <v>0</v>
      </c>
      <c r="R531" s="85">
        <f>SUMIFS('BAZA DANYCH'!$AA:$AA,'BAZA DANYCH'!$T:$T,R$406,'BAZA DANYCH'!$K:$K,$C531,'BAZA DANYCH'!$A:$A,$A531,'BAZA DANYCH'!$F:$F,STATYSTYKI!$B531)</f>
        <v>0</v>
      </c>
      <c r="S531" s="85">
        <f>SUMIFS('BAZA DANYCH'!$AA:$AA,'BAZA DANYCH'!$T:$T,S$406,'BAZA DANYCH'!$K:$K,$C531,'BAZA DANYCH'!$A:$A,$A531,'BAZA DANYCH'!$F:$F,STATYSTYKI!$B531)</f>
        <v>0</v>
      </c>
      <c r="T531" s="85">
        <f>SUMIFS('BAZA DANYCH'!$AA:$AA,'BAZA DANYCH'!$T:$T,T$406,'BAZA DANYCH'!$K:$K,$C531,'BAZA DANYCH'!$A:$A,$A531,'BAZA DANYCH'!$F:$F,STATYSTYKI!$B531)</f>
        <v>0</v>
      </c>
      <c r="U531" s="85">
        <f>SUMIFS('BAZA DANYCH'!$AA:$AA,'BAZA DANYCH'!$T:$T,U$406,'BAZA DANYCH'!$K:$K,$C531,'BAZA DANYCH'!$A:$A,$A531,'BAZA DANYCH'!$F:$F,STATYSTYKI!$B531)</f>
        <v>0</v>
      </c>
      <c r="V531" s="85">
        <f>SUMIFS('BAZA DANYCH'!$AA:$AA,'BAZA DANYCH'!$T:$T,V$406,'BAZA DANYCH'!$K:$K,$C531,'BAZA DANYCH'!$A:$A,$A531,'BAZA DANYCH'!$F:$F,STATYSTYKI!$B531)</f>
        <v>0</v>
      </c>
      <c r="W531" s="85">
        <f>SUMIFS('BAZA DANYCH'!$AA:$AA,'BAZA DANYCH'!$T:$T,W$406,'BAZA DANYCH'!$K:$K,$C531,'BAZA DANYCH'!$A:$A,$A531,'BAZA DANYCH'!$F:$F,STATYSTYKI!$B531)</f>
        <v>0</v>
      </c>
      <c r="X531" s="85">
        <f>SUMIFS('BAZA DANYCH'!$AA:$AA,'BAZA DANYCH'!$T:$T,X$406,'BAZA DANYCH'!$K:$K,$C531,'BAZA DANYCH'!$A:$A,$A531,'BAZA DANYCH'!$F:$F,STATYSTYKI!$B531)</f>
        <v>0</v>
      </c>
      <c r="Y531" s="85">
        <f>SUMIFS('BAZA DANYCH'!$AA:$AA,'BAZA DANYCH'!$T:$T,Y$406,'BAZA DANYCH'!$K:$K,$C531,'BAZA DANYCH'!$A:$A,$A531,'BAZA DANYCH'!$F:$F,STATYSTYKI!$B531)</f>
        <v>0</v>
      </c>
      <c r="Z531" s="85">
        <f>SUMIFS('BAZA DANYCH'!$AA:$AA,'BAZA DANYCH'!$T:$T,Z$406,'BAZA DANYCH'!$K:$K,$C531,'BAZA DANYCH'!$A:$A,$A531,'BAZA DANYCH'!$F:$F,STATYSTYKI!$B531)</f>
        <v>0</v>
      </c>
      <c r="AA531" s="85">
        <f>SUMIFS('BAZA DANYCH'!$AA:$AA,'BAZA DANYCH'!$T:$T,AA$406,'BAZA DANYCH'!$K:$K,$C531,'BAZA DANYCH'!$A:$A,$A531,'BAZA DANYCH'!$F:$F,STATYSTYKI!$B531)</f>
        <v>0</v>
      </c>
      <c r="AB531" s="85">
        <f>SUMIFS('BAZA DANYCH'!$AA:$AA,'BAZA DANYCH'!$T:$T,AB$406,'BAZA DANYCH'!$K:$K,$C531,'BAZA DANYCH'!$A:$A,$A531,'BAZA DANYCH'!$F:$F,STATYSTYKI!$B531)</f>
        <v>0</v>
      </c>
      <c r="AC531" s="85">
        <f>SUMIFS('BAZA DANYCH'!$AA:$AA,'BAZA DANYCH'!$T:$T,AC$406,'BAZA DANYCH'!$K:$K,$C531,'BAZA DANYCH'!$A:$A,$A531,'BAZA DANYCH'!$F:$F,STATYSTYKI!$B531)</f>
        <v>0</v>
      </c>
      <c r="AD531" s="85">
        <f>SUMIFS('BAZA DANYCH'!$AA:$AA,'BAZA DANYCH'!$T:$T,AD$406,'BAZA DANYCH'!$K:$K,$C531,'BAZA DANYCH'!$A:$A,$A531,'BAZA DANYCH'!$F:$F,STATYSTYKI!$B531)</f>
        <v>0</v>
      </c>
      <c r="AE531" s="85">
        <f>SUMIFS('BAZA DANYCH'!$AA:$AA,'BAZA DANYCH'!$T:$T,AE$406,'BAZA DANYCH'!$K:$K,$C531,'BAZA DANYCH'!$A:$A,$A531,'BAZA DANYCH'!$F:$F,STATYSTYKI!$B531)</f>
        <v>0</v>
      </c>
      <c r="AF531" s="85">
        <f>SUMIFS('BAZA DANYCH'!$AA:$AA,'BAZA DANYCH'!$T:$T,AF$406,'BAZA DANYCH'!$K:$K,$C531,'BAZA DANYCH'!$A:$A,$A531,'BAZA DANYCH'!$F:$F,STATYSTYKI!$B531)</f>
        <v>0</v>
      </c>
      <c r="AG531" s="85">
        <f>SUMIFS('BAZA DANYCH'!$AA:$AA,'BAZA DANYCH'!$T:$T,AG$406,'BAZA DANYCH'!$K:$K,$C531,'BAZA DANYCH'!$A:$A,$A531,'BAZA DANYCH'!$F:$F,STATYSTYKI!$B531)</f>
        <v>0</v>
      </c>
      <c r="AH531" s="85">
        <f>SUMIFS('BAZA DANYCH'!$AA:$AA,'BAZA DANYCH'!$T:$T,AH$406,'BAZA DANYCH'!$K:$K,$C531,'BAZA DANYCH'!$A:$A,$A531,'BAZA DANYCH'!$F:$F,STATYSTYKI!$B531)</f>
        <v>0</v>
      </c>
      <c r="AI531" s="85">
        <f>SUMIFS('BAZA DANYCH'!$AA:$AA,'BAZA DANYCH'!$T:$T,AI$406,'BAZA DANYCH'!$K:$K,$C531,'BAZA DANYCH'!$A:$A,$A531,'BAZA DANYCH'!$F:$F,STATYSTYKI!$B531)</f>
        <v>0</v>
      </c>
      <c r="AJ531" s="85">
        <f>SUMIFS('BAZA DANYCH'!$AA:$AA,'BAZA DANYCH'!$T:$T,AJ$406,'BAZA DANYCH'!$K:$K,$C531,'BAZA DANYCH'!$A:$A,$A531,'BAZA DANYCH'!$F:$F,STATYSTYKI!$B531)</f>
        <v>0</v>
      </c>
    </row>
    <row r="532" spans="1:36" x14ac:dyDescent="0.2">
      <c r="A532" s="87" t="str">
        <f t="shared" ref="A532:C532" si="161">A325</f>
        <v>Kobierzyce</v>
      </c>
      <c r="B532" s="87" t="str">
        <f t="shared" si="161"/>
        <v>rk_15_DK8</v>
      </c>
      <c r="C532" s="87" t="str">
        <f t="shared" si="161"/>
        <v>Hau Rasenn Baum</v>
      </c>
      <c r="D532" s="129">
        <f t="shared" si="133"/>
        <v>28</v>
      </c>
      <c r="E532" s="85">
        <f>SUMIFS('BAZA DANYCH'!$AA:$AA,'BAZA DANYCH'!$T:$T,E$406,'BAZA DANYCH'!$K:$K,$C532,'BAZA DANYCH'!$A:$A,$A532,'BAZA DANYCH'!$F:$F,STATYSTYKI!$B532)</f>
        <v>0</v>
      </c>
      <c r="F532" s="85">
        <f>SUMIFS('BAZA DANYCH'!$AA:$AA,'BAZA DANYCH'!$T:$T,F$406,'BAZA DANYCH'!$K:$K,$C532,'BAZA DANYCH'!$A:$A,$A532,'BAZA DANYCH'!$F:$F,STATYSTYKI!$B532)</f>
        <v>0</v>
      </c>
      <c r="G532" s="85">
        <f>SUMIFS('BAZA DANYCH'!$AA:$AA,'BAZA DANYCH'!$T:$T,G$406,'BAZA DANYCH'!$K:$K,$C532,'BAZA DANYCH'!$A:$A,$A532,'BAZA DANYCH'!$F:$F,STATYSTYKI!$B532)</f>
        <v>0</v>
      </c>
      <c r="H532" s="85">
        <f>SUMIFS('BAZA DANYCH'!$AA:$AA,'BAZA DANYCH'!$T:$T,H$406,'BAZA DANYCH'!$K:$K,$C532,'BAZA DANYCH'!$A:$A,$A532,'BAZA DANYCH'!$F:$F,STATYSTYKI!$B532)</f>
        <v>0</v>
      </c>
      <c r="I532" s="85">
        <f>SUMIFS('BAZA DANYCH'!$AA:$AA,'BAZA DANYCH'!$T:$T,I$406,'BAZA DANYCH'!$K:$K,$C532,'BAZA DANYCH'!$A:$A,$A532,'BAZA DANYCH'!$F:$F,STATYSTYKI!$B532)</f>
        <v>0</v>
      </c>
      <c r="J532" s="85">
        <f>SUMIFS('BAZA DANYCH'!$AA:$AA,'BAZA DANYCH'!$T:$T,J$406,'BAZA DANYCH'!$K:$K,$C532,'BAZA DANYCH'!$A:$A,$A532,'BAZA DANYCH'!$F:$F,STATYSTYKI!$B532)</f>
        <v>0</v>
      </c>
      <c r="K532" s="85">
        <f>SUMIFS('BAZA DANYCH'!$AA:$AA,'BAZA DANYCH'!$T:$T,K$406,'BAZA DANYCH'!$K:$K,$C532,'BAZA DANYCH'!$A:$A,$A532,'BAZA DANYCH'!$F:$F,STATYSTYKI!$B532)</f>
        <v>0</v>
      </c>
      <c r="L532" s="85">
        <f>SUMIFS('BAZA DANYCH'!$AA:$AA,'BAZA DANYCH'!$T:$T,L$406,'BAZA DANYCH'!$K:$K,$C532,'BAZA DANYCH'!$A:$A,$A532,'BAZA DANYCH'!$F:$F,STATYSTYKI!$B532)</f>
        <v>0</v>
      </c>
      <c r="M532" s="85">
        <f>SUMIFS('BAZA DANYCH'!$AA:$AA,'BAZA DANYCH'!$T:$T,M$406,'BAZA DANYCH'!$K:$K,$C532,'BAZA DANYCH'!$A:$A,$A532,'BAZA DANYCH'!$F:$F,STATYSTYKI!$B532)</f>
        <v>0</v>
      </c>
      <c r="N532" s="85">
        <f>SUMIFS('BAZA DANYCH'!$AA:$AA,'BAZA DANYCH'!$T:$T,N$406,'BAZA DANYCH'!$K:$K,$C532,'BAZA DANYCH'!$A:$A,$A532,'BAZA DANYCH'!$F:$F,STATYSTYKI!$B532)</f>
        <v>28</v>
      </c>
      <c r="O532" s="85">
        <f>SUMIFS('BAZA DANYCH'!$AA:$AA,'BAZA DANYCH'!$T:$T,O$406,'BAZA DANYCH'!$K:$K,$C532,'BAZA DANYCH'!$A:$A,$A532,'BAZA DANYCH'!$F:$F,STATYSTYKI!$B532)</f>
        <v>0</v>
      </c>
      <c r="P532" s="85">
        <f>SUMIFS('BAZA DANYCH'!$AA:$AA,'BAZA DANYCH'!$T:$T,P$406,'BAZA DANYCH'!$K:$K,$C532,'BAZA DANYCH'!$A:$A,$A532,'BAZA DANYCH'!$F:$F,STATYSTYKI!$B532)</f>
        <v>0</v>
      </c>
      <c r="Q532" s="85">
        <f>SUMIFS('BAZA DANYCH'!$AA:$AA,'BAZA DANYCH'!$T:$T,Q$406,'BAZA DANYCH'!$K:$K,$C532,'BAZA DANYCH'!$A:$A,$A532,'BAZA DANYCH'!$F:$F,STATYSTYKI!$B532)</f>
        <v>0</v>
      </c>
      <c r="R532" s="85">
        <f>SUMIFS('BAZA DANYCH'!$AA:$AA,'BAZA DANYCH'!$T:$T,R$406,'BAZA DANYCH'!$K:$K,$C532,'BAZA DANYCH'!$A:$A,$A532,'BAZA DANYCH'!$F:$F,STATYSTYKI!$B532)</f>
        <v>0</v>
      </c>
      <c r="S532" s="85">
        <f>SUMIFS('BAZA DANYCH'!$AA:$AA,'BAZA DANYCH'!$T:$T,S$406,'BAZA DANYCH'!$K:$K,$C532,'BAZA DANYCH'!$A:$A,$A532,'BAZA DANYCH'!$F:$F,STATYSTYKI!$B532)</f>
        <v>0</v>
      </c>
      <c r="T532" s="85">
        <f>SUMIFS('BAZA DANYCH'!$AA:$AA,'BAZA DANYCH'!$T:$T,T$406,'BAZA DANYCH'!$K:$K,$C532,'BAZA DANYCH'!$A:$A,$A532,'BAZA DANYCH'!$F:$F,STATYSTYKI!$B532)</f>
        <v>0</v>
      </c>
      <c r="U532" s="85">
        <f>SUMIFS('BAZA DANYCH'!$AA:$AA,'BAZA DANYCH'!$T:$T,U$406,'BAZA DANYCH'!$K:$K,$C532,'BAZA DANYCH'!$A:$A,$A532,'BAZA DANYCH'!$F:$F,STATYSTYKI!$B532)</f>
        <v>0</v>
      </c>
      <c r="V532" s="85">
        <f>SUMIFS('BAZA DANYCH'!$AA:$AA,'BAZA DANYCH'!$T:$T,V$406,'BAZA DANYCH'!$K:$K,$C532,'BAZA DANYCH'!$A:$A,$A532,'BAZA DANYCH'!$F:$F,STATYSTYKI!$B532)</f>
        <v>0</v>
      </c>
      <c r="W532" s="85">
        <f>SUMIFS('BAZA DANYCH'!$AA:$AA,'BAZA DANYCH'!$T:$T,W$406,'BAZA DANYCH'!$K:$K,$C532,'BAZA DANYCH'!$A:$A,$A532,'BAZA DANYCH'!$F:$F,STATYSTYKI!$B532)</f>
        <v>0</v>
      </c>
      <c r="X532" s="85">
        <f>SUMIFS('BAZA DANYCH'!$AA:$AA,'BAZA DANYCH'!$T:$T,X$406,'BAZA DANYCH'!$K:$K,$C532,'BAZA DANYCH'!$A:$A,$A532,'BAZA DANYCH'!$F:$F,STATYSTYKI!$B532)</f>
        <v>0</v>
      </c>
      <c r="Y532" s="85">
        <f>SUMIFS('BAZA DANYCH'!$AA:$AA,'BAZA DANYCH'!$T:$T,Y$406,'BAZA DANYCH'!$K:$K,$C532,'BAZA DANYCH'!$A:$A,$A532,'BAZA DANYCH'!$F:$F,STATYSTYKI!$B532)</f>
        <v>0</v>
      </c>
      <c r="Z532" s="85">
        <f>SUMIFS('BAZA DANYCH'!$AA:$AA,'BAZA DANYCH'!$T:$T,Z$406,'BAZA DANYCH'!$K:$K,$C532,'BAZA DANYCH'!$A:$A,$A532,'BAZA DANYCH'!$F:$F,STATYSTYKI!$B532)</f>
        <v>0</v>
      </c>
      <c r="AA532" s="85">
        <f>SUMIFS('BAZA DANYCH'!$AA:$AA,'BAZA DANYCH'!$T:$T,AA$406,'BAZA DANYCH'!$K:$K,$C532,'BAZA DANYCH'!$A:$A,$A532,'BAZA DANYCH'!$F:$F,STATYSTYKI!$B532)</f>
        <v>0</v>
      </c>
      <c r="AB532" s="85">
        <f>SUMIFS('BAZA DANYCH'!$AA:$AA,'BAZA DANYCH'!$T:$T,AB$406,'BAZA DANYCH'!$K:$K,$C532,'BAZA DANYCH'!$A:$A,$A532,'BAZA DANYCH'!$F:$F,STATYSTYKI!$B532)</f>
        <v>0</v>
      </c>
      <c r="AC532" s="85">
        <f>SUMIFS('BAZA DANYCH'!$AA:$AA,'BAZA DANYCH'!$T:$T,AC$406,'BAZA DANYCH'!$K:$K,$C532,'BAZA DANYCH'!$A:$A,$A532,'BAZA DANYCH'!$F:$F,STATYSTYKI!$B532)</f>
        <v>0</v>
      </c>
      <c r="AD532" s="85">
        <f>SUMIFS('BAZA DANYCH'!$AA:$AA,'BAZA DANYCH'!$T:$T,AD$406,'BAZA DANYCH'!$K:$K,$C532,'BAZA DANYCH'!$A:$A,$A532,'BAZA DANYCH'!$F:$F,STATYSTYKI!$B532)</f>
        <v>0</v>
      </c>
      <c r="AE532" s="85">
        <f>SUMIFS('BAZA DANYCH'!$AA:$AA,'BAZA DANYCH'!$T:$T,AE$406,'BAZA DANYCH'!$K:$K,$C532,'BAZA DANYCH'!$A:$A,$A532,'BAZA DANYCH'!$F:$F,STATYSTYKI!$B532)</f>
        <v>0</v>
      </c>
      <c r="AF532" s="85">
        <f>SUMIFS('BAZA DANYCH'!$AA:$AA,'BAZA DANYCH'!$T:$T,AF$406,'BAZA DANYCH'!$K:$K,$C532,'BAZA DANYCH'!$A:$A,$A532,'BAZA DANYCH'!$F:$F,STATYSTYKI!$B532)</f>
        <v>0</v>
      </c>
      <c r="AG532" s="85">
        <f>SUMIFS('BAZA DANYCH'!$AA:$AA,'BAZA DANYCH'!$T:$T,AG$406,'BAZA DANYCH'!$K:$K,$C532,'BAZA DANYCH'!$A:$A,$A532,'BAZA DANYCH'!$F:$F,STATYSTYKI!$B532)</f>
        <v>0</v>
      </c>
      <c r="AH532" s="85">
        <f>SUMIFS('BAZA DANYCH'!$AA:$AA,'BAZA DANYCH'!$T:$T,AH$406,'BAZA DANYCH'!$K:$K,$C532,'BAZA DANYCH'!$A:$A,$A532,'BAZA DANYCH'!$F:$F,STATYSTYKI!$B532)</f>
        <v>0</v>
      </c>
      <c r="AI532" s="85">
        <f>SUMIFS('BAZA DANYCH'!$AA:$AA,'BAZA DANYCH'!$T:$T,AI$406,'BAZA DANYCH'!$K:$K,$C532,'BAZA DANYCH'!$A:$A,$A532,'BAZA DANYCH'!$F:$F,STATYSTYKI!$B532)</f>
        <v>0</v>
      </c>
      <c r="AJ532" s="85">
        <f>SUMIFS('BAZA DANYCH'!$AA:$AA,'BAZA DANYCH'!$T:$T,AJ$406,'BAZA DANYCH'!$K:$K,$C532,'BAZA DANYCH'!$A:$A,$A532,'BAZA DANYCH'!$F:$F,STATYSTYKI!$B532)</f>
        <v>0</v>
      </c>
    </row>
    <row r="533" spans="1:36" x14ac:dyDescent="0.2">
      <c r="A533" s="87" t="str">
        <f t="shared" ref="A533:C533" si="162">A326</f>
        <v>Kobierzyce</v>
      </c>
      <c r="B533" s="87" t="str">
        <f t="shared" si="162"/>
        <v>rk_15_DK8</v>
      </c>
      <c r="C533" s="87" t="str">
        <f t="shared" si="162"/>
        <v>Exclusive</v>
      </c>
      <c r="D533" s="129">
        <f t="shared" si="133"/>
        <v>50</v>
      </c>
      <c r="E533" s="85">
        <f>SUMIFS('BAZA DANYCH'!$AA:$AA,'BAZA DANYCH'!$T:$T,E$406,'BAZA DANYCH'!$K:$K,$C533,'BAZA DANYCH'!$A:$A,$A533,'BAZA DANYCH'!$F:$F,STATYSTYKI!$B533)</f>
        <v>0</v>
      </c>
      <c r="F533" s="85">
        <f>SUMIFS('BAZA DANYCH'!$AA:$AA,'BAZA DANYCH'!$T:$T,F$406,'BAZA DANYCH'!$K:$K,$C533,'BAZA DANYCH'!$A:$A,$A533,'BAZA DANYCH'!$F:$F,STATYSTYKI!$B533)</f>
        <v>0</v>
      </c>
      <c r="G533" s="85">
        <f>SUMIFS('BAZA DANYCH'!$AA:$AA,'BAZA DANYCH'!$T:$T,G$406,'BAZA DANYCH'!$K:$K,$C533,'BAZA DANYCH'!$A:$A,$A533,'BAZA DANYCH'!$F:$F,STATYSTYKI!$B533)</f>
        <v>0</v>
      </c>
      <c r="H533" s="85">
        <f>SUMIFS('BAZA DANYCH'!$AA:$AA,'BAZA DANYCH'!$T:$T,H$406,'BAZA DANYCH'!$K:$K,$C533,'BAZA DANYCH'!$A:$A,$A533,'BAZA DANYCH'!$F:$F,STATYSTYKI!$B533)</f>
        <v>0</v>
      </c>
      <c r="I533" s="85">
        <f>SUMIFS('BAZA DANYCH'!$AA:$AA,'BAZA DANYCH'!$T:$T,I$406,'BAZA DANYCH'!$K:$K,$C533,'BAZA DANYCH'!$A:$A,$A533,'BAZA DANYCH'!$F:$F,STATYSTYKI!$B533)</f>
        <v>0</v>
      </c>
      <c r="J533" s="85">
        <f>SUMIFS('BAZA DANYCH'!$AA:$AA,'BAZA DANYCH'!$T:$T,J$406,'BAZA DANYCH'!$K:$K,$C533,'BAZA DANYCH'!$A:$A,$A533,'BAZA DANYCH'!$F:$F,STATYSTYKI!$B533)</f>
        <v>0</v>
      </c>
      <c r="K533" s="85">
        <f>SUMIFS('BAZA DANYCH'!$AA:$AA,'BAZA DANYCH'!$T:$T,K$406,'BAZA DANYCH'!$K:$K,$C533,'BAZA DANYCH'!$A:$A,$A533,'BAZA DANYCH'!$F:$F,STATYSTYKI!$B533)</f>
        <v>0</v>
      </c>
      <c r="L533" s="85">
        <f>SUMIFS('BAZA DANYCH'!$AA:$AA,'BAZA DANYCH'!$T:$T,L$406,'BAZA DANYCH'!$K:$K,$C533,'BAZA DANYCH'!$A:$A,$A533,'BAZA DANYCH'!$F:$F,STATYSTYKI!$B533)</f>
        <v>0</v>
      </c>
      <c r="M533" s="85">
        <f>SUMIFS('BAZA DANYCH'!$AA:$AA,'BAZA DANYCH'!$T:$T,M$406,'BAZA DANYCH'!$K:$K,$C533,'BAZA DANYCH'!$A:$A,$A533,'BAZA DANYCH'!$F:$F,STATYSTYKI!$B533)</f>
        <v>0</v>
      </c>
      <c r="N533" s="85">
        <f>SUMIFS('BAZA DANYCH'!$AA:$AA,'BAZA DANYCH'!$T:$T,N$406,'BAZA DANYCH'!$K:$K,$C533,'BAZA DANYCH'!$A:$A,$A533,'BAZA DANYCH'!$F:$F,STATYSTYKI!$B533)</f>
        <v>0</v>
      </c>
      <c r="O533" s="85">
        <f>SUMIFS('BAZA DANYCH'!$AA:$AA,'BAZA DANYCH'!$T:$T,O$406,'BAZA DANYCH'!$K:$K,$C533,'BAZA DANYCH'!$A:$A,$A533,'BAZA DANYCH'!$F:$F,STATYSTYKI!$B533)</f>
        <v>50</v>
      </c>
      <c r="P533" s="85">
        <f>SUMIFS('BAZA DANYCH'!$AA:$AA,'BAZA DANYCH'!$T:$T,P$406,'BAZA DANYCH'!$K:$K,$C533,'BAZA DANYCH'!$A:$A,$A533,'BAZA DANYCH'!$F:$F,STATYSTYKI!$B533)</f>
        <v>0</v>
      </c>
      <c r="Q533" s="85">
        <f>SUMIFS('BAZA DANYCH'!$AA:$AA,'BAZA DANYCH'!$T:$T,Q$406,'BAZA DANYCH'!$K:$K,$C533,'BAZA DANYCH'!$A:$A,$A533,'BAZA DANYCH'!$F:$F,STATYSTYKI!$B533)</f>
        <v>0</v>
      </c>
      <c r="R533" s="85">
        <f>SUMIFS('BAZA DANYCH'!$AA:$AA,'BAZA DANYCH'!$T:$T,R$406,'BAZA DANYCH'!$K:$K,$C533,'BAZA DANYCH'!$A:$A,$A533,'BAZA DANYCH'!$F:$F,STATYSTYKI!$B533)</f>
        <v>0</v>
      </c>
      <c r="S533" s="85">
        <f>SUMIFS('BAZA DANYCH'!$AA:$AA,'BAZA DANYCH'!$T:$T,S$406,'BAZA DANYCH'!$K:$K,$C533,'BAZA DANYCH'!$A:$A,$A533,'BAZA DANYCH'!$F:$F,STATYSTYKI!$B533)</f>
        <v>0</v>
      </c>
      <c r="T533" s="85">
        <f>SUMIFS('BAZA DANYCH'!$AA:$AA,'BAZA DANYCH'!$T:$T,T$406,'BAZA DANYCH'!$K:$K,$C533,'BAZA DANYCH'!$A:$A,$A533,'BAZA DANYCH'!$F:$F,STATYSTYKI!$B533)</f>
        <v>0</v>
      </c>
      <c r="U533" s="85">
        <f>SUMIFS('BAZA DANYCH'!$AA:$AA,'BAZA DANYCH'!$T:$T,U$406,'BAZA DANYCH'!$K:$K,$C533,'BAZA DANYCH'!$A:$A,$A533,'BAZA DANYCH'!$F:$F,STATYSTYKI!$B533)</f>
        <v>0</v>
      </c>
      <c r="V533" s="85">
        <f>SUMIFS('BAZA DANYCH'!$AA:$AA,'BAZA DANYCH'!$T:$T,V$406,'BAZA DANYCH'!$K:$K,$C533,'BAZA DANYCH'!$A:$A,$A533,'BAZA DANYCH'!$F:$F,STATYSTYKI!$B533)</f>
        <v>0</v>
      </c>
      <c r="W533" s="85">
        <f>SUMIFS('BAZA DANYCH'!$AA:$AA,'BAZA DANYCH'!$T:$T,W$406,'BAZA DANYCH'!$K:$K,$C533,'BAZA DANYCH'!$A:$A,$A533,'BAZA DANYCH'!$F:$F,STATYSTYKI!$B533)</f>
        <v>0</v>
      </c>
      <c r="X533" s="85">
        <f>SUMIFS('BAZA DANYCH'!$AA:$AA,'BAZA DANYCH'!$T:$T,X$406,'BAZA DANYCH'!$K:$K,$C533,'BAZA DANYCH'!$A:$A,$A533,'BAZA DANYCH'!$F:$F,STATYSTYKI!$B533)</f>
        <v>0</v>
      </c>
      <c r="Y533" s="85">
        <f>SUMIFS('BAZA DANYCH'!$AA:$AA,'BAZA DANYCH'!$T:$T,Y$406,'BAZA DANYCH'!$K:$K,$C533,'BAZA DANYCH'!$A:$A,$A533,'BAZA DANYCH'!$F:$F,STATYSTYKI!$B533)</f>
        <v>0</v>
      </c>
      <c r="Z533" s="85">
        <f>SUMIFS('BAZA DANYCH'!$AA:$AA,'BAZA DANYCH'!$T:$T,Z$406,'BAZA DANYCH'!$K:$K,$C533,'BAZA DANYCH'!$A:$A,$A533,'BAZA DANYCH'!$F:$F,STATYSTYKI!$B533)</f>
        <v>0</v>
      </c>
      <c r="AA533" s="85">
        <f>SUMIFS('BAZA DANYCH'!$AA:$AA,'BAZA DANYCH'!$T:$T,AA$406,'BAZA DANYCH'!$K:$K,$C533,'BAZA DANYCH'!$A:$A,$A533,'BAZA DANYCH'!$F:$F,STATYSTYKI!$B533)</f>
        <v>0</v>
      </c>
      <c r="AB533" s="85">
        <f>SUMIFS('BAZA DANYCH'!$AA:$AA,'BAZA DANYCH'!$T:$T,AB$406,'BAZA DANYCH'!$K:$K,$C533,'BAZA DANYCH'!$A:$A,$A533,'BAZA DANYCH'!$F:$F,STATYSTYKI!$B533)</f>
        <v>0</v>
      </c>
      <c r="AC533" s="85">
        <f>SUMIFS('BAZA DANYCH'!$AA:$AA,'BAZA DANYCH'!$T:$T,AC$406,'BAZA DANYCH'!$K:$K,$C533,'BAZA DANYCH'!$A:$A,$A533,'BAZA DANYCH'!$F:$F,STATYSTYKI!$B533)</f>
        <v>0</v>
      </c>
      <c r="AD533" s="85">
        <f>SUMIFS('BAZA DANYCH'!$AA:$AA,'BAZA DANYCH'!$T:$T,AD$406,'BAZA DANYCH'!$K:$K,$C533,'BAZA DANYCH'!$A:$A,$A533,'BAZA DANYCH'!$F:$F,STATYSTYKI!$B533)</f>
        <v>0</v>
      </c>
      <c r="AE533" s="85">
        <f>SUMIFS('BAZA DANYCH'!$AA:$AA,'BAZA DANYCH'!$T:$T,AE$406,'BAZA DANYCH'!$K:$K,$C533,'BAZA DANYCH'!$A:$A,$A533,'BAZA DANYCH'!$F:$F,STATYSTYKI!$B533)</f>
        <v>0</v>
      </c>
      <c r="AF533" s="85">
        <f>SUMIFS('BAZA DANYCH'!$AA:$AA,'BAZA DANYCH'!$T:$T,AF$406,'BAZA DANYCH'!$K:$K,$C533,'BAZA DANYCH'!$A:$A,$A533,'BAZA DANYCH'!$F:$F,STATYSTYKI!$B533)</f>
        <v>0</v>
      </c>
      <c r="AG533" s="85">
        <f>SUMIFS('BAZA DANYCH'!$AA:$AA,'BAZA DANYCH'!$T:$T,AG$406,'BAZA DANYCH'!$K:$K,$C533,'BAZA DANYCH'!$A:$A,$A533,'BAZA DANYCH'!$F:$F,STATYSTYKI!$B533)</f>
        <v>0</v>
      </c>
      <c r="AH533" s="85">
        <f>SUMIFS('BAZA DANYCH'!$AA:$AA,'BAZA DANYCH'!$T:$T,AH$406,'BAZA DANYCH'!$K:$K,$C533,'BAZA DANYCH'!$A:$A,$A533,'BAZA DANYCH'!$F:$F,STATYSTYKI!$B533)</f>
        <v>0</v>
      </c>
      <c r="AI533" s="85">
        <f>SUMIFS('BAZA DANYCH'!$AA:$AA,'BAZA DANYCH'!$T:$T,AI$406,'BAZA DANYCH'!$K:$K,$C533,'BAZA DANYCH'!$A:$A,$A533,'BAZA DANYCH'!$F:$F,STATYSTYKI!$B533)</f>
        <v>0</v>
      </c>
      <c r="AJ533" s="85">
        <f>SUMIFS('BAZA DANYCH'!$AA:$AA,'BAZA DANYCH'!$T:$T,AJ$406,'BAZA DANYCH'!$K:$K,$C533,'BAZA DANYCH'!$A:$A,$A533,'BAZA DANYCH'!$F:$F,STATYSTYKI!$B533)</f>
        <v>0</v>
      </c>
    </row>
    <row r="534" spans="1:36" x14ac:dyDescent="0.2">
      <c r="A534" s="87" t="str">
        <f t="shared" ref="A534:C534" si="163">A327</f>
        <v>Kobierzyce</v>
      </c>
      <c r="B534" s="87" t="str">
        <f t="shared" si="163"/>
        <v>rk_15_DK8</v>
      </c>
      <c r="C534" s="87" t="str">
        <f t="shared" si="163"/>
        <v>Via-Bus</v>
      </c>
      <c r="D534" s="129">
        <f t="shared" si="133"/>
        <v>6</v>
      </c>
      <c r="E534" s="85">
        <f>SUMIFS('BAZA DANYCH'!$AA:$AA,'BAZA DANYCH'!$T:$T,E$406,'BAZA DANYCH'!$K:$K,$C534,'BAZA DANYCH'!$A:$A,$A534,'BAZA DANYCH'!$F:$F,STATYSTYKI!$B534)</f>
        <v>0</v>
      </c>
      <c r="F534" s="85">
        <f>SUMIFS('BAZA DANYCH'!$AA:$AA,'BAZA DANYCH'!$T:$T,F$406,'BAZA DANYCH'!$K:$K,$C534,'BAZA DANYCH'!$A:$A,$A534,'BAZA DANYCH'!$F:$F,STATYSTYKI!$B534)</f>
        <v>0</v>
      </c>
      <c r="G534" s="85">
        <f>SUMIFS('BAZA DANYCH'!$AA:$AA,'BAZA DANYCH'!$T:$T,G$406,'BAZA DANYCH'!$K:$K,$C534,'BAZA DANYCH'!$A:$A,$A534,'BAZA DANYCH'!$F:$F,STATYSTYKI!$B534)</f>
        <v>0</v>
      </c>
      <c r="H534" s="85">
        <f>SUMIFS('BAZA DANYCH'!$AA:$AA,'BAZA DANYCH'!$T:$T,H$406,'BAZA DANYCH'!$K:$K,$C534,'BAZA DANYCH'!$A:$A,$A534,'BAZA DANYCH'!$F:$F,STATYSTYKI!$B534)</f>
        <v>0</v>
      </c>
      <c r="I534" s="85">
        <f>SUMIFS('BAZA DANYCH'!$AA:$AA,'BAZA DANYCH'!$T:$T,I$406,'BAZA DANYCH'!$K:$K,$C534,'BAZA DANYCH'!$A:$A,$A534,'BAZA DANYCH'!$F:$F,STATYSTYKI!$B534)</f>
        <v>0</v>
      </c>
      <c r="J534" s="85">
        <f>SUMIFS('BAZA DANYCH'!$AA:$AA,'BAZA DANYCH'!$T:$T,J$406,'BAZA DANYCH'!$K:$K,$C534,'BAZA DANYCH'!$A:$A,$A534,'BAZA DANYCH'!$F:$F,STATYSTYKI!$B534)</f>
        <v>0</v>
      </c>
      <c r="K534" s="85">
        <f>SUMIFS('BAZA DANYCH'!$AA:$AA,'BAZA DANYCH'!$T:$T,K$406,'BAZA DANYCH'!$K:$K,$C534,'BAZA DANYCH'!$A:$A,$A534,'BAZA DANYCH'!$F:$F,STATYSTYKI!$B534)</f>
        <v>0</v>
      </c>
      <c r="L534" s="85">
        <f>SUMIFS('BAZA DANYCH'!$AA:$AA,'BAZA DANYCH'!$T:$T,L$406,'BAZA DANYCH'!$K:$K,$C534,'BAZA DANYCH'!$A:$A,$A534,'BAZA DANYCH'!$F:$F,STATYSTYKI!$B534)</f>
        <v>0</v>
      </c>
      <c r="M534" s="85">
        <f>SUMIFS('BAZA DANYCH'!$AA:$AA,'BAZA DANYCH'!$T:$T,M$406,'BAZA DANYCH'!$K:$K,$C534,'BAZA DANYCH'!$A:$A,$A534,'BAZA DANYCH'!$F:$F,STATYSTYKI!$B534)</f>
        <v>0</v>
      </c>
      <c r="N534" s="85">
        <f>SUMIFS('BAZA DANYCH'!$AA:$AA,'BAZA DANYCH'!$T:$T,N$406,'BAZA DANYCH'!$K:$K,$C534,'BAZA DANYCH'!$A:$A,$A534,'BAZA DANYCH'!$F:$F,STATYSTYKI!$B534)</f>
        <v>0</v>
      </c>
      <c r="O534" s="85">
        <f>SUMIFS('BAZA DANYCH'!$AA:$AA,'BAZA DANYCH'!$T:$T,O$406,'BAZA DANYCH'!$K:$K,$C534,'BAZA DANYCH'!$A:$A,$A534,'BAZA DANYCH'!$F:$F,STATYSTYKI!$B534)</f>
        <v>6</v>
      </c>
      <c r="P534" s="85">
        <f>SUMIFS('BAZA DANYCH'!$AA:$AA,'BAZA DANYCH'!$T:$T,P$406,'BAZA DANYCH'!$K:$K,$C534,'BAZA DANYCH'!$A:$A,$A534,'BAZA DANYCH'!$F:$F,STATYSTYKI!$B534)</f>
        <v>0</v>
      </c>
      <c r="Q534" s="85">
        <f>SUMIFS('BAZA DANYCH'!$AA:$AA,'BAZA DANYCH'!$T:$T,Q$406,'BAZA DANYCH'!$K:$K,$C534,'BAZA DANYCH'!$A:$A,$A534,'BAZA DANYCH'!$F:$F,STATYSTYKI!$B534)</f>
        <v>0</v>
      </c>
      <c r="R534" s="85">
        <f>SUMIFS('BAZA DANYCH'!$AA:$AA,'BAZA DANYCH'!$T:$T,R$406,'BAZA DANYCH'!$K:$K,$C534,'BAZA DANYCH'!$A:$A,$A534,'BAZA DANYCH'!$F:$F,STATYSTYKI!$B534)</f>
        <v>0</v>
      </c>
      <c r="S534" s="85">
        <f>SUMIFS('BAZA DANYCH'!$AA:$AA,'BAZA DANYCH'!$T:$T,S$406,'BAZA DANYCH'!$K:$K,$C534,'BAZA DANYCH'!$A:$A,$A534,'BAZA DANYCH'!$F:$F,STATYSTYKI!$B534)</f>
        <v>0</v>
      </c>
      <c r="T534" s="85">
        <f>SUMIFS('BAZA DANYCH'!$AA:$AA,'BAZA DANYCH'!$T:$T,T$406,'BAZA DANYCH'!$K:$K,$C534,'BAZA DANYCH'!$A:$A,$A534,'BAZA DANYCH'!$F:$F,STATYSTYKI!$B534)</f>
        <v>0</v>
      </c>
      <c r="U534" s="85">
        <f>SUMIFS('BAZA DANYCH'!$AA:$AA,'BAZA DANYCH'!$T:$T,U$406,'BAZA DANYCH'!$K:$K,$C534,'BAZA DANYCH'!$A:$A,$A534,'BAZA DANYCH'!$F:$F,STATYSTYKI!$B534)</f>
        <v>0</v>
      </c>
      <c r="V534" s="85">
        <f>SUMIFS('BAZA DANYCH'!$AA:$AA,'BAZA DANYCH'!$T:$T,V$406,'BAZA DANYCH'!$K:$K,$C534,'BAZA DANYCH'!$A:$A,$A534,'BAZA DANYCH'!$F:$F,STATYSTYKI!$B534)</f>
        <v>0</v>
      </c>
      <c r="W534" s="85">
        <f>SUMIFS('BAZA DANYCH'!$AA:$AA,'BAZA DANYCH'!$T:$T,W$406,'BAZA DANYCH'!$K:$K,$C534,'BAZA DANYCH'!$A:$A,$A534,'BAZA DANYCH'!$F:$F,STATYSTYKI!$B534)</f>
        <v>0</v>
      </c>
      <c r="X534" s="85">
        <f>SUMIFS('BAZA DANYCH'!$AA:$AA,'BAZA DANYCH'!$T:$T,X$406,'BAZA DANYCH'!$K:$K,$C534,'BAZA DANYCH'!$A:$A,$A534,'BAZA DANYCH'!$F:$F,STATYSTYKI!$B534)</f>
        <v>0</v>
      </c>
      <c r="Y534" s="85">
        <f>SUMIFS('BAZA DANYCH'!$AA:$AA,'BAZA DANYCH'!$T:$T,Y$406,'BAZA DANYCH'!$K:$K,$C534,'BAZA DANYCH'!$A:$A,$A534,'BAZA DANYCH'!$F:$F,STATYSTYKI!$B534)</f>
        <v>0</v>
      </c>
      <c r="Z534" s="85">
        <f>SUMIFS('BAZA DANYCH'!$AA:$AA,'BAZA DANYCH'!$T:$T,Z$406,'BAZA DANYCH'!$K:$K,$C534,'BAZA DANYCH'!$A:$A,$A534,'BAZA DANYCH'!$F:$F,STATYSTYKI!$B534)</f>
        <v>0</v>
      </c>
      <c r="AA534" s="85">
        <f>SUMIFS('BAZA DANYCH'!$AA:$AA,'BAZA DANYCH'!$T:$T,AA$406,'BAZA DANYCH'!$K:$K,$C534,'BAZA DANYCH'!$A:$A,$A534,'BAZA DANYCH'!$F:$F,STATYSTYKI!$B534)</f>
        <v>0</v>
      </c>
      <c r="AB534" s="85">
        <f>SUMIFS('BAZA DANYCH'!$AA:$AA,'BAZA DANYCH'!$T:$T,AB$406,'BAZA DANYCH'!$K:$K,$C534,'BAZA DANYCH'!$A:$A,$A534,'BAZA DANYCH'!$F:$F,STATYSTYKI!$B534)</f>
        <v>0</v>
      </c>
      <c r="AC534" s="85">
        <f>SUMIFS('BAZA DANYCH'!$AA:$AA,'BAZA DANYCH'!$T:$T,AC$406,'BAZA DANYCH'!$K:$K,$C534,'BAZA DANYCH'!$A:$A,$A534,'BAZA DANYCH'!$F:$F,STATYSTYKI!$B534)</f>
        <v>0</v>
      </c>
      <c r="AD534" s="85">
        <f>SUMIFS('BAZA DANYCH'!$AA:$AA,'BAZA DANYCH'!$T:$T,AD$406,'BAZA DANYCH'!$K:$K,$C534,'BAZA DANYCH'!$A:$A,$A534,'BAZA DANYCH'!$F:$F,STATYSTYKI!$B534)</f>
        <v>0</v>
      </c>
      <c r="AE534" s="85">
        <f>SUMIFS('BAZA DANYCH'!$AA:$AA,'BAZA DANYCH'!$T:$T,AE$406,'BAZA DANYCH'!$K:$K,$C534,'BAZA DANYCH'!$A:$A,$A534,'BAZA DANYCH'!$F:$F,STATYSTYKI!$B534)</f>
        <v>0</v>
      </c>
      <c r="AF534" s="85">
        <f>SUMIFS('BAZA DANYCH'!$AA:$AA,'BAZA DANYCH'!$T:$T,AF$406,'BAZA DANYCH'!$K:$K,$C534,'BAZA DANYCH'!$A:$A,$A534,'BAZA DANYCH'!$F:$F,STATYSTYKI!$B534)</f>
        <v>0</v>
      </c>
      <c r="AG534" s="85">
        <f>SUMIFS('BAZA DANYCH'!$AA:$AA,'BAZA DANYCH'!$T:$T,AG$406,'BAZA DANYCH'!$K:$K,$C534,'BAZA DANYCH'!$A:$A,$A534,'BAZA DANYCH'!$F:$F,STATYSTYKI!$B534)</f>
        <v>0</v>
      </c>
      <c r="AH534" s="85">
        <f>SUMIFS('BAZA DANYCH'!$AA:$AA,'BAZA DANYCH'!$T:$T,AH$406,'BAZA DANYCH'!$K:$K,$C534,'BAZA DANYCH'!$A:$A,$A534,'BAZA DANYCH'!$F:$F,STATYSTYKI!$B534)</f>
        <v>0</v>
      </c>
      <c r="AI534" s="85">
        <f>SUMIFS('BAZA DANYCH'!$AA:$AA,'BAZA DANYCH'!$T:$T,AI$406,'BAZA DANYCH'!$K:$K,$C534,'BAZA DANYCH'!$A:$A,$A534,'BAZA DANYCH'!$F:$F,STATYSTYKI!$B534)</f>
        <v>0</v>
      </c>
      <c r="AJ534" s="85">
        <f>SUMIFS('BAZA DANYCH'!$AA:$AA,'BAZA DANYCH'!$T:$T,AJ$406,'BAZA DANYCH'!$K:$K,$C534,'BAZA DANYCH'!$A:$A,$A534,'BAZA DANYCH'!$F:$F,STATYSTYKI!$B534)</f>
        <v>0</v>
      </c>
    </row>
    <row r="535" spans="1:36" x14ac:dyDescent="0.2">
      <c r="A535" s="87" t="str">
        <f t="shared" ref="A535:C535" si="164">A328</f>
        <v>Kobierzyce</v>
      </c>
      <c r="B535" s="87" t="str">
        <f t="shared" si="164"/>
        <v>rk_15_DK8</v>
      </c>
      <c r="C535" s="87" t="str">
        <f t="shared" si="164"/>
        <v>Milcz-Reiseu</v>
      </c>
      <c r="D535" s="129">
        <f t="shared" si="133"/>
        <v>56</v>
      </c>
      <c r="E535" s="85">
        <f>SUMIFS('BAZA DANYCH'!$AA:$AA,'BAZA DANYCH'!$T:$T,E$406,'BAZA DANYCH'!$K:$K,$C535,'BAZA DANYCH'!$A:$A,$A535,'BAZA DANYCH'!$F:$F,STATYSTYKI!$B535)</f>
        <v>0</v>
      </c>
      <c r="F535" s="85">
        <f>SUMIFS('BAZA DANYCH'!$AA:$AA,'BAZA DANYCH'!$T:$T,F$406,'BAZA DANYCH'!$K:$K,$C535,'BAZA DANYCH'!$A:$A,$A535,'BAZA DANYCH'!$F:$F,STATYSTYKI!$B535)</f>
        <v>0</v>
      </c>
      <c r="G535" s="85">
        <f>SUMIFS('BAZA DANYCH'!$AA:$AA,'BAZA DANYCH'!$T:$T,G$406,'BAZA DANYCH'!$K:$K,$C535,'BAZA DANYCH'!$A:$A,$A535,'BAZA DANYCH'!$F:$F,STATYSTYKI!$B535)</f>
        <v>0</v>
      </c>
      <c r="H535" s="85">
        <f>SUMIFS('BAZA DANYCH'!$AA:$AA,'BAZA DANYCH'!$T:$T,H$406,'BAZA DANYCH'!$K:$K,$C535,'BAZA DANYCH'!$A:$A,$A535,'BAZA DANYCH'!$F:$F,STATYSTYKI!$B535)</f>
        <v>0</v>
      </c>
      <c r="I535" s="85">
        <f>SUMIFS('BAZA DANYCH'!$AA:$AA,'BAZA DANYCH'!$T:$T,I$406,'BAZA DANYCH'!$K:$K,$C535,'BAZA DANYCH'!$A:$A,$A535,'BAZA DANYCH'!$F:$F,STATYSTYKI!$B535)</f>
        <v>0</v>
      </c>
      <c r="J535" s="85">
        <f>SUMIFS('BAZA DANYCH'!$AA:$AA,'BAZA DANYCH'!$T:$T,J$406,'BAZA DANYCH'!$K:$K,$C535,'BAZA DANYCH'!$A:$A,$A535,'BAZA DANYCH'!$F:$F,STATYSTYKI!$B535)</f>
        <v>0</v>
      </c>
      <c r="K535" s="85">
        <f>SUMIFS('BAZA DANYCH'!$AA:$AA,'BAZA DANYCH'!$T:$T,K$406,'BAZA DANYCH'!$K:$K,$C535,'BAZA DANYCH'!$A:$A,$A535,'BAZA DANYCH'!$F:$F,STATYSTYKI!$B535)</f>
        <v>0</v>
      </c>
      <c r="L535" s="85">
        <f>SUMIFS('BAZA DANYCH'!$AA:$AA,'BAZA DANYCH'!$T:$T,L$406,'BAZA DANYCH'!$K:$K,$C535,'BAZA DANYCH'!$A:$A,$A535,'BAZA DANYCH'!$F:$F,STATYSTYKI!$B535)</f>
        <v>0</v>
      </c>
      <c r="M535" s="85">
        <f>SUMIFS('BAZA DANYCH'!$AA:$AA,'BAZA DANYCH'!$T:$T,M$406,'BAZA DANYCH'!$K:$K,$C535,'BAZA DANYCH'!$A:$A,$A535,'BAZA DANYCH'!$F:$F,STATYSTYKI!$B535)</f>
        <v>0</v>
      </c>
      <c r="N535" s="85">
        <f>SUMIFS('BAZA DANYCH'!$AA:$AA,'BAZA DANYCH'!$T:$T,N$406,'BAZA DANYCH'!$K:$K,$C535,'BAZA DANYCH'!$A:$A,$A535,'BAZA DANYCH'!$F:$F,STATYSTYKI!$B535)</f>
        <v>0</v>
      </c>
      <c r="O535" s="85">
        <f>SUMIFS('BAZA DANYCH'!$AA:$AA,'BAZA DANYCH'!$T:$T,O$406,'BAZA DANYCH'!$K:$K,$C535,'BAZA DANYCH'!$A:$A,$A535,'BAZA DANYCH'!$F:$F,STATYSTYKI!$B535)</f>
        <v>50</v>
      </c>
      <c r="P535" s="85">
        <f>SUMIFS('BAZA DANYCH'!$AA:$AA,'BAZA DANYCH'!$T:$T,P$406,'BAZA DANYCH'!$K:$K,$C535,'BAZA DANYCH'!$A:$A,$A535,'BAZA DANYCH'!$F:$F,STATYSTYKI!$B535)</f>
        <v>0</v>
      </c>
      <c r="Q535" s="85">
        <f>SUMIFS('BAZA DANYCH'!$AA:$AA,'BAZA DANYCH'!$T:$T,Q$406,'BAZA DANYCH'!$K:$K,$C535,'BAZA DANYCH'!$A:$A,$A535,'BAZA DANYCH'!$F:$F,STATYSTYKI!$B535)</f>
        <v>0</v>
      </c>
      <c r="R535" s="85">
        <f>SUMIFS('BAZA DANYCH'!$AA:$AA,'BAZA DANYCH'!$T:$T,R$406,'BAZA DANYCH'!$K:$K,$C535,'BAZA DANYCH'!$A:$A,$A535,'BAZA DANYCH'!$F:$F,STATYSTYKI!$B535)</f>
        <v>0</v>
      </c>
      <c r="S535" s="85">
        <f>SUMIFS('BAZA DANYCH'!$AA:$AA,'BAZA DANYCH'!$T:$T,S$406,'BAZA DANYCH'!$K:$K,$C535,'BAZA DANYCH'!$A:$A,$A535,'BAZA DANYCH'!$F:$F,STATYSTYKI!$B535)</f>
        <v>0</v>
      </c>
      <c r="T535" s="85">
        <f>SUMIFS('BAZA DANYCH'!$AA:$AA,'BAZA DANYCH'!$T:$T,T$406,'BAZA DANYCH'!$K:$K,$C535,'BAZA DANYCH'!$A:$A,$A535,'BAZA DANYCH'!$F:$F,STATYSTYKI!$B535)</f>
        <v>0</v>
      </c>
      <c r="U535" s="85">
        <f>SUMIFS('BAZA DANYCH'!$AA:$AA,'BAZA DANYCH'!$T:$T,U$406,'BAZA DANYCH'!$K:$K,$C535,'BAZA DANYCH'!$A:$A,$A535,'BAZA DANYCH'!$F:$F,STATYSTYKI!$B535)</f>
        <v>0</v>
      </c>
      <c r="V535" s="85">
        <f>SUMIFS('BAZA DANYCH'!$AA:$AA,'BAZA DANYCH'!$T:$T,V$406,'BAZA DANYCH'!$K:$K,$C535,'BAZA DANYCH'!$A:$A,$A535,'BAZA DANYCH'!$F:$F,STATYSTYKI!$B535)</f>
        <v>6</v>
      </c>
      <c r="W535" s="85">
        <f>SUMIFS('BAZA DANYCH'!$AA:$AA,'BAZA DANYCH'!$T:$T,W$406,'BAZA DANYCH'!$K:$K,$C535,'BAZA DANYCH'!$A:$A,$A535,'BAZA DANYCH'!$F:$F,STATYSTYKI!$B535)</f>
        <v>0</v>
      </c>
      <c r="X535" s="85">
        <f>SUMIFS('BAZA DANYCH'!$AA:$AA,'BAZA DANYCH'!$T:$T,X$406,'BAZA DANYCH'!$K:$K,$C535,'BAZA DANYCH'!$A:$A,$A535,'BAZA DANYCH'!$F:$F,STATYSTYKI!$B535)</f>
        <v>0</v>
      </c>
      <c r="Y535" s="85">
        <f>SUMIFS('BAZA DANYCH'!$AA:$AA,'BAZA DANYCH'!$T:$T,Y$406,'BAZA DANYCH'!$K:$K,$C535,'BAZA DANYCH'!$A:$A,$A535,'BAZA DANYCH'!$F:$F,STATYSTYKI!$B535)</f>
        <v>0</v>
      </c>
      <c r="Z535" s="85">
        <f>SUMIFS('BAZA DANYCH'!$AA:$AA,'BAZA DANYCH'!$T:$T,Z$406,'BAZA DANYCH'!$K:$K,$C535,'BAZA DANYCH'!$A:$A,$A535,'BAZA DANYCH'!$F:$F,STATYSTYKI!$B535)</f>
        <v>0</v>
      </c>
      <c r="AA535" s="85">
        <f>SUMIFS('BAZA DANYCH'!$AA:$AA,'BAZA DANYCH'!$T:$T,AA$406,'BAZA DANYCH'!$K:$K,$C535,'BAZA DANYCH'!$A:$A,$A535,'BAZA DANYCH'!$F:$F,STATYSTYKI!$B535)</f>
        <v>0</v>
      </c>
      <c r="AB535" s="85">
        <f>SUMIFS('BAZA DANYCH'!$AA:$AA,'BAZA DANYCH'!$T:$T,AB$406,'BAZA DANYCH'!$K:$K,$C535,'BAZA DANYCH'!$A:$A,$A535,'BAZA DANYCH'!$F:$F,STATYSTYKI!$B535)</f>
        <v>0</v>
      </c>
      <c r="AC535" s="85">
        <f>SUMIFS('BAZA DANYCH'!$AA:$AA,'BAZA DANYCH'!$T:$T,AC$406,'BAZA DANYCH'!$K:$K,$C535,'BAZA DANYCH'!$A:$A,$A535,'BAZA DANYCH'!$F:$F,STATYSTYKI!$B535)</f>
        <v>0</v>
      </c>
      <c r="AD535" s="85">
        <f>SUMIFS('BAZA DANYCH'!$AA:$AA,'BAZA DANYCH'!$T:$T,AD$406,'BAZA DANYCH'!$K:$K,$C535,'BAZA DANYCH'!$A:$A,$A535,'BAZA DANYCH'!$F:$F,STATYSTYKI!$B535)</f>
        <v>0</v>
      </c>
      <c r="AE535" s="85">
        <f>SUMIFS('BAZA DANYCH'!$AA:$AA,'BAZA DANYCH'!$T:$T,AE$406,'BAZA DANYCH'!$K:$K,$C535,'BAZA DANYCH'!$A:$A,$A535,'BAZA DANYCH'!$F:$F,STATYSTYKI!$B535)</f>
        <v>0</v>
      </c>
      <c r="AF535" s="85">
        <f>SUMIFS('BAZA DANYCH'!$AA:$AA,'BAZA DANYCH'!$T:$T,AF$406,'BAZA DANYCH'!$K:$K,$C535,'BAZA DANYCH'!$A:$A,$A535,'BAZA DANYCH'!$F:$F,STATYSTYKI!$B535)</f>
        <v>0</v>
      </c>
      <c r="AG535" s="85">
        <f>SUMIFS('BAZA DANYCH'!$AA:$AA,'BAZA DANYCH'!$T:$T,AG$406,'BAZA DANYCH'!$K:$K,$C535,'BAZA DANYCH'!$A:$A,$A535,'BAZA DANYCH'!$F:$F,STATYSTYKI!$B535)</f>
        <v>0</v>
      </c>
      <c r="AH535" s="85">
        <f>SUMIFS('BAZA DANYCH'!$AA:$AA,'BAZA DANYCH'!$T:$T,AH$406,'BAZA DANYCH'!$K:$K,$C535,'BAZA DANYCH'!$A:$A,$A535,'BAZA DANYCH'!$F:$F,STATYSTYKI!$B535)</f>
        <v>0</v>
      </c>
      <c r="AI535" s="85">
        <f>SUMIFS('BAZA DANYCH'!$AA:$AA,'BAZA DANYCH'!$T:$T,AI$406,'BAZA DANYCH'!$K:$K,$C535,'BAZA DANYCH'!$A:$A,$A535,'BAZA DANYCH'!$F:$F,STATYSTYKI!$B535)</f>
        <v>0</v>
      </c>
      <c r="AJ535" s="85">
        <f>SUMIFS('BAZA DANYCH'!$AA:$AA,'BAZA DANYCH'!$T:$T,AJ$406,'BAZA DANYCH'!$K:$K,$C535,'BAZA DANYCH'!$A:$A,$A535,'BAZA DANYCH'!$F:$F,STATYSTYKI!$B535)</f>
        <v>0</v>
      </c>
    </row>
    <row r="536" spans="1:36" x14ac:dyDescent="0.2">
      <c r="A536" s="87" t="str">
        <f t="shared" ref="A536:C536" si="165">A329</f>
        <v>Kobierzyce</v>
      </c>
      <c r="B536" s="87" t="str">
        <f t="shared" si="165"/>
        <v>rk_15_DK8</v>
      </c>
      <c r="C536" s="87" t="str">
        <f t="shared" si="165"/>
        <v>Flixbus</v>
      </c>
      <c r="D536" s="129">
        <f t="shared" ref="D536:D567" si="166">SUM(E536:T536,U536:AJ536,)</f>
        <v>28</v>
      </c>
      <c r="E536" s="85">
        <f>SUMIFS('BAZA DANYCH'!$AA:$AA,'BAZA DANYCH'!$T:$T,E$406,'BAZA DANYCH'!$K:$K,$C536,'BAZA DANYCH'!$A:$A,$A536,'BAZA DANYCH'!$F:$F,STATYSTYKI!$B536)</f>
        <v>0</v>
      </c>
      <c r="F536" s="85">
        <f>SUMIFS('BAZA DANYCH'!$AA:$AA,'BAZA DANYCH'!$T:$T,F$406,'BAZA DANYCH'!$K:$K,$C536,'BAZA DANYCH'!$A:$A,$A536,'BAZA DANYCH'!$F:$F,STATYSTYKI!$B536)</f>
        <v>0</v>
      </c>
      <c r="G536" s="85">
        <f>SUMIFS('BAZA DANYCH'!$AA:$AA,'BAZA DANYCH'!$T:$T,G$406,'BAZA DANYCH'!$K:$K,$C536,'BAZA DANYCH'!$A:$A,$A536,'BAZA DANYCH'!$F:$F,STATYSTYKI!$B536)</f>
        <v>0</v>
      </c>
      <c r="H536" s="85">
        <f>SUMIFS('BAZA DANYCH'!$AA:$AA,'BAZA DANYCH'!$T:$T,H$406,'BAZA DANYCH'!$K:$K,$C536,'BAZA DANYCH'!$A:$A,$A536,'BAZA DANYCH'!$F:$F,STATYSTYKI!$B536)</f>
        <v>0</v>
      </c>
      <c r="I536" s="85">
        <f>SUMIFS('BAZA DANYCH'!$AA:$AA,'BAZA DANYCH'!$T:$T,I$406,'BAZA DANYCH'!$K:$K,$C536,'BAZA DANYCH'!$A:$A,$A536,'BAZA DANYCH'!$F:$F,STATYSTYKI!$B536)</f>
        <v>0</v>
      </c>
      <c r="J536" s="85">
        <f>SUMIFS('BAZA DANYCH'!$AA:$AA,'BAZA DANYCH'!$T:$T,J$406,'BAZA DANYCH'!$K:$K,$C536,'BAZA DANYCH'!$A:$A,$A536,'BAZA DANYCH'!$F:$F,STATYSTYKI!$B536)</f>
        <v>0</v>
      </c>
      <c r="K536" s="85">
        <f>SUMIFS('BAZA DANYCH'!$AA:$AA,'BAZA DANYCH'!$T:$T,K$406,'BAZA DANYCH'!$K:$K,$C536,'BAZA DANYCH'!$A:$A,$A536,'BAZA DANYCH'!$F:$F,STATYSTYKI!$B536)</f>
        <v>0</v>
      </c>
      <c r="L536" s="85">
        <f>SUMIFS('BAZA DANYCH'!$AA:$AA,'BAZA DANYCH'!$T:$T,L$406,'BAZA DANYCH'!$K:$K,$C536,'BAZA DANYCH'!$A:$A,$A536,'BAZA DANYCH'!$F:$F,STATYSTYKI!$B536)</f>
        <v>0</v>
      </c>
      <c r="M536" s="85">
        <f>SUMIFS('BAZA DANYCH'!$AA:$AA,'BAZA DANYCH'!$T:$T,M$406,'BAZA DANYCH'!$K:$K,$C536,'BAZA DANYCH'!$A:$A,$A536,'BAZA DANYCH'!$F:$F,STATYSTYKI!$B536)</f>
        <v>0</v>
      </c>
      <c r="N536" s="85">
        <f>SUMIFS('BAZA DANYCH'!$AA:$AA,'BAZA DANYCH'!$T:$T,N$406,'BAZA DANYCH'!$K:$K,$C536,'BAZA DANYCH'!$A:$A,$A536,'BAZA DANYCH'!$F:$F,STATYSTYKI!$B536)</f>
        <v>0</v>
      </c>
      <c r="O536" s="85">
        <f>SUMIFS('BAZA DANYCH'!$AA:$AA,'BAZA DANYCH'!$T:$T,O$406,'BAZA DANYCH'!$K:$K,$C536,'BAZA DANYCH'!$A:$A,$A536,'BAZA DANYCH'!$F:$F,STATYSTYKI!$B536)</f>
        <v>28</v>
      </c>
      <c r="P536" s="85">
        <f>SUMIFS('BAZA DANYCH'!$AA:$AA,'BAZA DANYCH'!$T:$T,P$406,'BAZA DANYCH'!$K:$K,$C536,'BAZA DANYCH'!$A:$A,$A536,'BAZA DANYCH'!$F:$F,STATYSTYKI!$B536)</f>
        <v>0</v>
      </c>
      <c r="Q536" s="85">
        <f>SUMIFS('BAZA DANYCH'!$AA:$AA,'BAZA DANYCH'!$T:$T,Q$406,'BAZA DANYCH'!$K:$K,$C536,'BAZA DANYCH'!$A:$A,$A536,'BAZA DANYCH'!$F:$F,STATYSTYKI!$B536)</f>
        <v>0</v>
      </c>
      <c r="R536" s="85">
        <f>SUMIFS('BAZA DANYCH'!$AA:$AA,'BAZA DANYCH'!$T:$T,R$406,'BAZA DANYCH'!$K:$K,$C536,'BAZA DANYCH'!$A:$A,$A536,'BAZA DANYCH'!$F:$F,STATYSTYKI!$B536)</f>
        <v>0</v>
      </c>
      <c r="S536" s="85">
        <f>SUMIFS('BAZA DANYCH'!$AA:$AA,'BAZA DANYCH'!$T:$T,S$406,'BAZA DANYCH'!$K:$K,$C536,'BAZA DANYCH'!$A:$A,$A536,'BAZA DANYCH'!$F:$F,STATYSTYKI!$B536)</f>
        <v>0</v>
      </c>
      <c r="T536" s="85">
        <f>SUMIFS('BAZA DANYCH'!$AA:$AA,'BAZA DANYCH'!$T:$T,T$406,'BAZA DANYCH'!$K:$K,$C536,'BAZA DANYCH'!$A:$A,$A536,'BAZA DANYCH'!$F:$F,STATYSTYKI!$B536)</f>
        <v>0</v>
      </c>
      <c r="U536" s="85">
        <f>SUMIFS('BAZA DANYCH'!$AA:$AA,'BAZA DANYCH'!$T:$T,U$406,'BAZA DANYCH'!$K:$K,$C536,'BAZA DANYCH'!$A:$A,$A536,'BAZA DANYCH'!$F:$F,STATYSTYKI!$B536)</f>
        <v>0</v>
      </c>
      <c r="V536" s="85">
        <f>SUMIFS('BAZA DANYCH'!$AA:$AA,'BAZA DANYCH'!$T:$T,V$406,'BAZA DANYCH'!$K:$K,$C536,'BAZA DANYCH'!$A:$A,$A536,'BAZA DANYCH'!$F:$F,STATYSTYKI!$B536)</f>
        <v>0</v>
      </c>
      <c r="W536" s="85">
        <f>SUMIFS('BAZA DANYCH'!$AA:$AA,'BAZA DANYCH'!$T:$T,W$406,'BAZA DANYCH'!$K:$K,$C536,'BAZA DANYCH'!$A:$A,$A536,'BAZA DANYCH'!$F:$F,STATYSTYKI!$B536)</f>
        <v>0</v>
      </c>
      <c r="X536" s="85">
        <f>SUMIFS('BAZA DANYCH'!$AA:$AA,'BAZA DANYCH'!$T:$T,X$406,'BAZA DANYCH'!$K:$K,$C536,'BAZA DANYCH'!$A:$A,$A536,'BAZA DANYCH'!$F:$F,STATYSTYKI!$B536)</f>
        <v>0</v>
      </c>
      <c r="Y536" s="85">
        <f>SUMIFS('BAZA DANYCH'!$AA:$AA,'BAZA DANYCH'!$T:$T,Y$406,'BAZA DANYCH'!$K:$K,$C536,'BAZA DANYCH'!$A:$A,$A536,'BAZA DANYCH'!$F:$F,STATYSTYKI!$B536)</f>
        <v>0</v>
      </c>
      <c r="Z536" s="85">
        <f>SUMIFS('BAZA DANYCH'!$AA:$AA,'BAZA DANYCH'!$T:$T,Z$406,'BAZA DANYCH'!$K:$K,$C536,'BAZA DANYCH'!$A:$A,$A536,'BAZA DANYCH'!$F:$F,STATYSTYKI!$B536)</f>
        <v>0</v>
      </c>
      <c r="AA536" s="85">
        <f>SUMIFS('BAZA DANYCH'!$AA:$AA,'BAZA DANYCH'!$T:$T,AA$406,'BAZA DANYCH'!$K:$K,$C536,'BAZA DANYCH'!$A:$A,$A536,'BAZA DANYCH'!$F:$F,STATYSTYKI!$B536)</f>
        <v>0</v>
      </c>
      <c r="AB536" s="85">
        <f>SUMIFS('BAZA DANYCH'!$AA:$AA,'BAZA DANYCH'!$T:$T,AB$406,'BAZA DANYCH'!$K:$K,$C536,'BAZA DANYCH'!$A:$A,$A536,'BAZA DANYCH'!$F:$F,STATYSTYKI!$B536)</f>
        <v>0</v>
      </c>
      <c r="AC536" s="85">
        <f>SUMIFS('BAZA DANYCH'!$AA:$AA,'BAZA DANYCH'!$T:$T,AC$406,'BAZA DANYCH'!$K:$K,$C536,'BAZA DANYCH'!$A:$A,$A536,'BAZA DANYCH'!$F:$F,STATYSTYKI!$B536)</f>
        <v>0</v>
      </c>
      <c r="AD536" s="85">
        <f>SUMIFS('BAZA DANYCH'!$AA:$AA,'BAZA DANYCH'!$T:$T,AD$406,'BAZA DANYCH'!$K:$K,$C536,'BAZA DANYCH'!$A:$A,$A536,'BAZA DANYCH'!$F:$F,STATYSTYKI!$B536)</f>
        <v>0</v>
      </c>
      <c r="AE536" s="85">
        <f>SUMIFS('BAZA DANYCH'!$AA:$AA,'BAZA DANYCH'!$T:$T,AE$406,'BAZA DANYCH'!$K:$K,$C536,'BAZA DANYCH'!$A:$A,$A536,'BAZA DANYCH'!$F:$F,STATYSTYKI!$B536)</f>
        <v>0</v>
      </c>
      <c r="AF536" s="85">
        <f>SUMIFS('BAZA DANYCH'!$AA:$AA,'BAZA DANYCH'!$T:$T,AF$406,'BAZA DANYCH'!$K:$K,$C536,'BAZA DANYCH'!$A:$A,$A536,'BAZA DANYCH'!$F:$F,STATYSTYKI!$B536)</f>
        <v>0</v>
      </c>
      <c r="AG536" s="85">
        <f>SUMIFS('BAZA DANYCH'!$AA:$AA,'BAZA DANYCH'!$T:$T,AG$406,'BAZA DANYCH'!$K:$K,$C536,'BAZA DANYCH'!$A:$A,$A536,'BAZA DANYCH'!$F:$F,STATYSTYKI!$B536)</f>
        <v>0</v>
      </c>
      <c r="AH536" s="85">
        <f>SUMIFS('BAZA DANYCH'!$AA:$AA,'BAZA DANYCH'!$T:$T,AH$406,'BAZA DANYCH'!$K:$K,$C536,'BAZA DANYCH'!$A:$A,$A536,'BAZA DANYCH'!$F:$F,STATYSTYKI!$B536)</f>
        <v>0</v>
      </c>
      <c r="AI536" s="85">
        <f>SUMIFS('BAZA DANYCH'!$AA:$AA,'BAZA DANYCH'!$T:$T,AI$406,'BAZA DANYCH'!$K:$K,$C536,'BAZA DANYCH'!$A:$A,$A536,'BAZA DANYCH'!$F:$F,STATYSTYKI!$B536)</f>
        <v>0</v>
      </c>
      <c r="AJ536" s="85">
        <f>SUMIFS('BAZA DANYCH'!$AA:$AA,'BAZA DANYCH'!$T:$T,AJ$406,'BAZA DANYCH'!$K:$K,$C536,'BAZA DANYCH'!$A:$A,$A536,'BAZA DANYCH'!$F:$F,STATYSTYKI!$B536)</f>
        <v>0</v>
      </c>
    </row>
    <row r="537" spans="1:36" x14ac:dyDescent="0.2">
      <c r="A537" s="87" t="str">
        <f t="shared" ref="A537:C537" si="167">A330</f>
        <v>Kobierzyce</v>
      </c>
      <c r="B537" s="87" t="str">
        <f t="shared" si="167"/>
        <v>rk_15_DK8</v>
      </c>
      <c r="C537" s="87" t="str">
        <f t="shared" si="167"/>
        <v>Tomas</v>
      </c>
      <c r="D537" s="129">
        <f t="shared" si="166"/>
        <v>10</v>
      </c>
      <c r="E537" s="85">
        <f>SUMIFS('BAZA DANYCH'!$AA:$AA,'BAZA DANYCH'!$T:$T,E$406,'BAZA DANYCH'!$K:$K,$C537,'BAZA DANYCH'!$A:$A,$A537,'BAZA DANYCH'!$F:$F,STATYSTYKI!$B537)</f>
        <v>0</v>
      </c>
      <c r="F537" s="85">
        <f>SUMIFS('BAZA DANYCH'!$AA:$AA,'BAZA DANYCH'!$T:$T,F$406,'BAZA DANYCH'!$K:$K,$C537,'BAZA DANYCH'!$A:$A,$A537,'BAZA DANYCH'!$F:$F,STATYSTYKI!$B537)</f>
        <v>0</v>
      </c>
      <c r="G537" s="85">
        <f>SUMIFS('BAZA DANYCH'!$AA:$AA,'BAZA DANYCH'!$T:$T,G$406,'BAZA DANYCH'!$K:$K,$C537,'BAZA DANYCH'!$A:$A,$A537,'BAZA DANYCH'!$F:$F,STATYSTYKI!$B537)</f>
        <v>0</v>
      </c>
      <c r="H537" s="85">
        <f>SUMIFS('BAZA DANYCH'!$AA:$AA,'BAZA DANYCH'!$T:$T,H$406,'BAZA DANYCH'!$K:$K,$C537,'BAZA DANYCH'!$A:$A,$A537,'BAZA DANYCH'!$F:$F,STATYSTYKI!$B537)</f>
        <v>0</v>
      </c>
      <c r="I537" s="85">
        <f>SUMIFS('BAZA DANYCH'!$AA:$AA,'BAZA DANYCH'!$T:$T,I$406,'BAZA DANYCH'!$K:$K,$C537,'BAZA DANYCH'!$A:$A,$A537,'BAZA DANYCH'!$F:$F,STATYSTYKI!$B537)</f>
        <v>0</v>
      </c>
      <c r="J537" s="85">
        <f>SUMIFS('BAZA DANYCH'!$AA:$AA,'BAZA DANYCH'!$T:$T,J$406,'BAZA DANYCH'!$K:$K,$C537,'BAZA DANYCH'!$A:$A,$A537,'BAZA DANYCH'!$F:$F,STATYSTYKI!$B537)</f>
        <v>0</v>
      </c>
      <c r="K537" s="85">
        <f>SUMIFS('BAZA DANYCH'!$AA:$AA,'BAZA DANYCH'!$T:$T,K$406,'BAZA DANYCH'!$K:$K,$C537,'BAZA DANYCH'!$A:$A,$A537,'BAZA DANYCH'!$F:$F,STATYSTYKI!$B537)</f>
        <v>0</v>
      </c>
      <c r="L537" s="85">
        <f>SUMIFS('BAZA DANYCH'!$AA:$AA,'BAZA DANYCH'!$T:$T,L$406,'BAZA DANYCH'!$K:$K,$C537,'BAZA DANYCH'!$A:$A,$A537,'BAZA DANYCH'!$F:$F,STATYSTYKI!$B537)</f>
        <v>0</v>
      </c>
      <c r="M537" s="85">
        <f>SUMIFS('BAZA DANYCH'!$AA:$AA,'BAZA DANYCH'!$T:$T,M$406,'BAZA DANYCH'!$K:$K,$C537,'BAZA DANYCH'!$A:$A,$A537,'BAZA DANYCH'!$F:$F,STATYSTYKI!$B537)</f>
        <v>0</v>
      </c>
      <c r="N537" s="85">
        <f>SUMIFS('BAZA DANYCH'!$AA:$AA,'BAZA DANYCH'!$T:$T,N$406,'BAZA DANYCH'!$K:$K,$C537,'BAZA DANYCH'!$A:$A,$A537,'BAZA DANYCH'!$F:$F,STATYSTYKI!$B537)</f>
        <v>0</v>
      </c>
      <c r="O537" s="85">
        <f>SUMIFS('BAZA DANYCH'!$AA:$AA,'BAZA DANYCH'!$T:$T,O$406,'BAZA DANYCH'!$K:$K,$C537,'BAZA DANYCH'!$A:$A,$A537,'BAZA DANYCH'!$F:$F,STATYSTYKI!$B537)</f>
        <v>10</v>
      </c>
      <c r="P537" s="85">
        <f>SUMIFS('BAZA DANYCH'!$AA:$AA,'BAZA DANYCH'!$T:$T,P$406,'BAZA DANYCH'!$K:$K,$C537,'BAZA DANYCH'!$A:$A,$A537,'BAZA DANYCH'!$F:$F,STATYSTYKI!$B537)</f>
        <v>0</v>
      </c>
      <c r="Q537" s="85">
        <f>SUMIFS('BAZA DANYCH'!$AA:$AA,'BAZA DANYCH'!$T:$T,Q$406,'BAZA DANYCH'!$K:$K,$C537,'BAZA DANYCH'!$A:$A,$A537,'BAZA DANYCH'!$F:$F,STATYSTYKI!$B537)</f>
        <v>0</v>
      </c>
      <c r="R537" s="85">
        <f>SUMIFS('BAZA DANYCH'!$AA:$AA,'BAZA DANYCH'!$T:$T,R$406,'BAZA DANYCH'!$K:$K,$C537,'BAZA DANYCH'!$A:$A,$A537,'BAZA DANYCH'!$F:$F,STATYSTYKI!$B537)</f>
        <v>0</v>
      </c>
      <c r="S537" s="85">
        <f>SUMIFS('BAZA DANYCH'!$AA:$AA,'BAZA DANYCH'!$T:$T,S$406,'BAZA DANYCH'!$K:$K,$C537,'BAZA DANYCH'!$A:$A,$A537,'BAZA DANYCH'!$F:$F,STATYSTYKI!$B537)</f>
        <v>0</v>
      </c>
      <c r="T537" s="85">
        <f>SUMIFS('BAZA DANYCH'!$AA:$AA,'BAZA DANYCH'!$T:$T,T$406,'BAZA DANYCH'!$K:$K,$C537,'BAZA DANYCH'!$A:$A,$A537,'BAZA DANYCH'!$F:$F,STATYSTYKI!$B537)</f>
        <v>0</v>
      </c>
      <c r="U537" s="85">
        <f>SUMIFS('BAZA DANYCH'!$AA:$AA,'BAZA DANYCH'!$T:$T,U$406,'BAZA DANYCH'!$K:$K,$C537,'BAZA DANYCH'!$A:$A,$A537,'BAZA DANYCH'!$F:$F,STATYSTYKI!$B537)</f>
        <v>0</v>
      </c>
      <c r="V537" s="85">
        <f>SUMIFS('BAZA DANYCH'!$AA:$AA,'BAZA DANYCH'!$T:$T,V$406,'BAZA DANYCH'!$K:$K,$C537,'BAZA DANYCH'!$A:$A,$A537,'BAZA DANYCH'!$F:$F,STATYSTYKI!$B537)</f>
        <v>0</v>
      </c>
      <c r="W537" s="85">
        <f>SUMIFS('BAZA DANYCH'!$AA:$AA,'BAZA DANYCH'!$T:$T,W$406,'BAZA DANYCH'!$K:$K,$C537,'BAZA DANYCH'!$A:$A,$A537,'BAZA DANYCH'!$F:$F,STATYSTYKI!$B537)</f>
        <v>0</v>
      </c>
      <c r="X537" s="85">
        <f>SUMIFS('BAZA DANYCH'!$AA:$AA,'BAZA DANYCH'!$T:$T,X$406,'BAZA DANYCH'!$K:$K,$C537,'BAZA DANYCH'!$A:$A,$A537,'BAZA DANYCH'!$F:$F,STATYSTYKI!$B537)</f>
        <v>0</v>
      </c>
      <c r="Y537" s="85">
        <f>SUMIFS('BAZA DANYCH'!$AA:$AA,'BAZA DANYCH'!$T:$T,Y$406,'BAZA DANYCH'!$K:$K,$C537,'BAZA DANYCH'!$A:$A,$A537,'BAZA DANYCH'!$F:$F,STATYSTYKI!$B537)</f>
        <v>0</v>
      </c>
      <c r="Z537" s="85">
        <f>SUMIFS('BAZA DANYCH'!$AA:$AA,'BAZA DANYCH'!$T:$T,Z$406,'BAZA DANYCH'!$K:$K,$C537,'BAZA DANYCH'!$A:$A,$A537,'BAZA DANYCH'!$F:$F,STATYSTYKI!$B537)</f>
        <v>0</v>
      </c>
      <c r="AA537" s="85">
        <f>SUMIFS('BAZA DANYCH'!$AA:$AA,'BAZA DANYCH'!$T:$T,AA$406,'BAZA DANYCH'!$K:$K,$C537,'BAZA DANYCH'!$A:$A,$A537,'BAZA DANYCH'!$F:$F,STATYSTYKI!$B537)</f>
        <v>0</v>
      </c>
      <c r="AB537" s="85">
        <f>SUMIFS('BAZA DANYCH'!$AA:$AA,'BAZA DANYCH'!$T:$T,AB$406,'BAZA DANYCH'!$K:$K,$C537,'BAZA DANYCH'!$A:$A,$A537,'BAZA DANYCH'!$F:$F,STATYSTYKI!$B537)</f>
        <v>0</v>
      </c>
      <c r="AC537" s="85">
        <f>SUMIFS('BAZA DANYCH'!$AA:$AA,'BAZA DANYCH'!$T:$T,AC$406,'BAZA DANYCH'!$K:$K,$C537,'BAZA DANYCH'!$A:$A,$A537,'BAZA DANYCH'!$F:$F,STATYSTYKI!$B537)</f>
        <v>0</v>
      </c>
      <c r="AD537" s="85">
        <f>SUMIFS('BAZA DANYCH'!$AA:$AA,'BAZA DANYCH'!$T:$T,AD$406,'BAZA DANYCH'!$K:$K,$C537,'BAZA DANYCH'!$A:$A,$A537,'BAZA DANYCH'!$F:$F,STATYSTYKI!$B537)</f>
        <v>0</v>
      </c>
      <c r="AE537" s="85">
        <f>SUMIFS('BAZA DANYCH'!$AA:$AA,'BAZA DANYCH'!$T:$T,AE$406,'BAZA DANYCH'!$K:$K,$C537,'BAZA DANYCH'!$A:$A,$A537,'BAZA DANYCH'!$F:$F,STATYSTYKI!$B537)</f>
        <v>0</v>
      </c>
      <c r="AF537" s="85">
        <f>SUMIFS('BAZA DANYCH'!$AA:$AA,'BAZA DANYCH'!$T:$T,AF$406,'BAZA DANYCH'!$K:$K,$C537,'BAZA DANYCH'!$A:$A,$A537,'BAZA DANYCH'!$F:$F,STATYSTYKI!$B537)</f>
        <v>0</v>
      </c>
      <c r="AG537" s="85">
        <f>SUMIFS('BAZA DANYCH'!$AA:$AA,'BAZA DANYCH'!$T:$T,AG$406,'BAZA DANYCH'!$K:$K,$C537,'BAZA DANYCH'!$A:$A,$A537,'BAZA DANYCH'!$F:$F,STATYSTYKI!$B537)</f>
        <v>0</v>
      </c>
      <c r="AH537" s="85">
        <f>SUMIFS('BAZA DANYCH'!$AA:$AA,'BAZA DANYCH'!$T:$T,AH$406,'BAZA DANYCH'!$K:$K,$C537,'BAZA DANYCH'!$A:$A,$A537,'BAZA DANYCH'!$F:$F,STATYSTYKI!$B537)</f>
        <v>0</v>
      </c>
      <c r="AI537" s="85">
        <f>SUMIFS('BAZA DANYCH'!$AA:$AA,'BAZA DANYCH'!$T:$T,AI$406,'BAZA DANYCH'!$K:$K,$C537,'BAZA DANYCH'!$A:$A,$A537,'BAZA DANYCH'!$F:$F,STATYSTYKI!$B537)</f>
        <v>0</v>
      </c>
      <c r="AJ537" s="85">
        <f>SUMIFS('BAZA DANYCH'!$AA:$AA,'BAZA DANYCH'!$T:$T,AJ$406,'BAZA DANYCH'!$K:$K,$C537,'BAZA DANYCH'!$A:$A,$A537,'BAZA DANYCH'!$F:$F,STATYSTYKI!$B537)</f>
        <v>0</v>
      </c>
    </row>
    <row r="538" spans="1:36" x14ac:dyDescent="0.2">
      <c r="A538" s="87" t="str">
        <f t="shared" ref="A538:C538" si="168">A331</f>
        <v>Kobierzyce</v>
      </c>
      <c r="B538" s="87" t="str">
        <f t="shared" si="168"/>
        <v>rk_15_DK8</v>
      </c>
      <c r="C538" s="87" t="str">
        <f t="shared" si="168"/>
        <v>Transporter</v>
      </c>
      <c r="D538" s="129">
        <f t="shared" si="166"/>
        <v>28</v>
      </c>
      <c r="E538" s="85">
        <f>SUMIFS('BAZA DANYCH'!$AA:$AA,'BAZA DANYCH'!$T:$T,E$406,'BAZA DANYCH'!$K:$K,$C538,'BAZA DANYCH'!$A:$A,$A538,'BAZA DANYCH'!$F:$F,STATYSTYKI!$B538)</f>
        <v>0</v>
      </c>
      <c r="F538" s="85">
        <f>SUMIFS('BAZA DANYCH'!$AA:$AA,'BAZA DANYCH'!$T:$T,F$406,'BAZA DANYCH'!$K:$K,$C538,'BAZA DANYCH'!$A:$A,$A538,'BAZA DANYCH'!$F:$F,STATYSTYKI!$B538)</f>
        <v>0</v>
      </c>
      <c r="G538" s="85">
        <f>SUMIFS('BAZA DANYCH'!$AA:$AA,'BAZA DANYCH'!$T:$T,G$406,'BAZA DANYCH'!$K:$K,$C538,'BAZA DANYCH'!$A:$A,$A538,'BAZA DANYCH'!$F:$F,STATYSTYKI!$B538)</f>
        <v>0</v>
      </c>
      <c r="H538" s="85">
        <f>SUMIFS('BAZA DANYCH'!$AA:$AA,'BAZA DANYCH'!$T:$T,H$406,'BAZA DANYCH'!$K:$K,$C538,'BAZA DANYCH'!$A:$A,$A538,'BAZA DANYCH'!$F:$F,STATYSTYKI!$B538)</f>
        <v>0</v>
      </c>
      <c r="I538" s="85">
        <f>SUMIFS('BAZA DANYCH'!$AA:$AA,'BAZA DANYCH'!$T:$T,I$406,'BAZA DANYCH'!$K:$K,$C538,'BAZA DANYCH'!$A:$A,$A538,'BAZA DANYCH'!$F:$F,STATYSTYKI!$B538)</f>
        <v>0</v>
      </c>
      <c r="J538" s="85">
        <f>SUMIFS('BAZA DANYCH'!$AA:$AA,'BAZA DANYCH'!$T:$T,J$406,'BAZA DANYCH'!$K:$K,$C538,'BAZA DANYCH'!$A:$A,$A538,'BAZA DANYCH'!$F:$F,STATYSTYKI!$B538)</f>
        <v>0</v>
      </c>
      <c r="K538" s="85">
        <f>SUMIFS('BAZA DANYCH'!$AA:$AA,'BAZA DANYCH'!$T:$T,K$406,'BAZA DANYCH'!$K:$K,$C538,'BAZA DANYCH'!$A:$A,$A538,'BAZA DANYCH'!$F:$F,STATYSTYKI!$B538)</f>
        <v>0</v>
      </c>
      <c r="L538" s="85">
        <f>SUMIFS('BAZA DANYCH'!$AA:$AA,'BAZA DANYCH'!$T:$T,L$406,'BAZA DANYCH'!$K:$K,$C538,'BAZA DANYCH'!$A:$A,$A538,'BAZA DANYCH'!$F:$F,STATYSTYKI!$B538)</f>
        <v>0</v>
      </c>
      <c r="M538" s="85">
        <f>SUMIFS('BAZA DANYCH'!$AA:$AA,'BAZA DANYCH'!$T:$T,M$406,'BAZA DANYCH'!$K:$K,$C538,'BAZA DANYCH'!$A:$A,$A538,'BAZA DANYCH'!$F:$F,STATYSTYKI!$B538)</f>
        <v>0</v>
      </c>
      <c r="N538" s="85">
        <f>SUMIFS('BAZA DANYCH'!$AA:$AA,'BAZA DANYCH'!$T:$T,N$406,'BAZA DANYCH'!$K:$K,$C538,'BAZA DANYCH'!$A:$A,$A538,'BAZA DANYCH'!$F:$F,STATYSTYKI!$B538)</f>
        <v>0</v>
      </c>
      <c r="O538" s="85">
        <f>SUMIFS('BAZA DANYCH'!$AA:$AA,'BAZA DANYCH'!$T:$T,O$406,'BAZA DANYCH'!$K:$K,$C538,'BAZA DANYCH'!$A:$A,$A538,'BAZA DANYCH'!$F:$F,STATYSTYKI!$B538)</f>
        <v>0</v>
      </c>
      <c r="P538" s="85">
        <f>SUMIFS('BAZA DANYCH'!$AA:$AA,'BAZA DANYCH'!$T:$T,P$406,'BAZA DANYCH'!$K:$K,$C538,'BAZA DANYCH'!$A:$A,$A538,'BAZA DANYCH'!$F:$F,STATYSTYKI!$B538)</f>
        <v>28</v>
      </c>
      <c r="Q538" s="85">
        <f>SUMIFS('BAZA DANYCH'!$AA:$AA,'BAZA DANYCH'!$T:$T,Q$406,'BAZA DANYCH'!$K:$K,$C538,'BAZA DANYCH'!$A:$A,$A538,'BAZA DANYCH'!$F:$F,STATYSTYKI!$B538)</f>
        <v>0</v>
      </c>
      <c r="R538" s="85">
        <f>SUMIFS('BAZA DANYCH'!$AA:$AA,'BAZA DANYCH'!$T:$T,R$406,'BAZA DANYCH'!$K:$K,$C538,'BAZA DANYCH'!$A:$A,$A538,'BAZA DANYCH'!$F:$F,STATYSTYKI!$B538)</f>
        <v>0</v>
      </c>
      <c r="S538" s="85">
        <f>SUMIFS('BAZA DANYCH'!$AA:$AA,'BAZA DANYCH'!$T:$T,S$406,'BAZA DANYCH'!$K:$K,$C538,'BAZA DANYCH'!$A:$A,$A538,'BAZA DANYCH'!$F:$F,STATYSTYKI!$B538)</f>
        <v>0</v>
      </c>
      <c r="T538" s="85">
        <f>SUMIFS('BAZA DANYCH'!$AA:$AA,'BAZA DANYCH'!$T:$T,T$406,'BAZA DANYCH'!$K:$K,$C538,'BAZA DANYCH'!$A:$A,$A538,'BAZA DANYCH'!$F:$F,STATYSTYKI!$B538)</f>
        <v>0</v>
      </c>
      <c r="U538" s="85">
        <f>SUMIFS('BAZA DANYCH'!$AA:$AA,'BAZA DANYCH'!$T:$T,U$406,'BAZA DANYCH'!$K:$K,$C538,'BAZA DANYCH'!$A:$A,$A538,'BAZA DANYCH'!$F:$F,STATYSTYKI!$B538)</f>
        <v>0</v>
      </c>
      <c r="V538" s="85">
        <f>SUMIFS('BAZA DANYCH'!$AA:$AA,'BAZA DANYCH'!$T:$T,V$406,'BAZA DANYCH'!$K:$K,$C538,'BAZA DANYCH'!$A:$A,$A538,'BAZA DANYCH'!$F:$F,STATYSTYKI!$B538)</f>
        <v>0</v>
      </c>
      <c r="W538" s="85">
        <f>SUMIFS('BAZA DANYCH'!$AA:$AA,'BAZA DANYCH'!$T:$T,W$406,'BAZA DANYCH'!$K:$K,$C538,'BAZA DANYCH'!$A:$A,$A538,'BAZA DANYCH'!$F:$F,STATYSTYKI!$B538)</f>
        <v>0</v>
      </c>
      <c r="X538" s="85">
        <f>SUMIFS('BAZA DANYCH'!$AA:$AA,'BAZA DANYCH'!$T:$T,X$406,'BAZA DANYCH'!$K:$K,$C538,'BAZA DANYCH'!$A:$A,$A538,'BAZA DANYCH'!$F:$F,STATYSTYKI!$B538)</f>
        <v>0</v>
      </c>
      <c r="Y538" s="85">
        <f>SUMIFS('BAZA DANYCH'!$AA:$AA,'BAZA DANYCH'!$T:$T,Y$406,'BAZA DANYCH'!$K:$K,$C538,'BAZA DANYCH'!$A:$A,$A538,'BAZA DANYCH'!$F:$F,STATYSTYKI!$B538)</f>
        <v>0</v>
      </c>
      <c r="Z538" s="85">
        <f>SUMIFS('BAZA DANYCH'!$AA:$AA,'BAZA DANYCH'!$T:$T,Z$406,'BAZA DANYCH'!$K:$K,$C538,'BAZA DANYCH'!$A:$A,$A538,'BAZA DANYCH'!$F:$F,STATYSTYKI!$B538)</f>
        <v>0</v>
      </c>
      <c r="AA538" s="85">
        <f>SUMIFS('BAZA DANYCH'!$AA:$AA,'BAZA DANYCH'!$T:$T,AA$406,'BAZA DANYCH'!$K:$K,$C538,'BAZA DANYCH'!$A:$A,$A538,'BAZA DANYCH'!$F:$F,STATYSTYKI!$B538)</f>
        <v>0</v>
      </c>
      <c r="AB538" s="85">
        <f>SUMIFS('BAZA DANYCH'!$AA:$AA,'BAZA DANYCH'!$T:$T,AB$406,'BAZA DANYCH'!$K:$K,$C538,'BAZA DANYCH'!$A:$A,$A538,'BAZA DANYCH'!$F:$F,STATYSTYKI!$B538)</f>
        <v>0</v>
      </c>
      <c r="AC538" s="85">
        <f>SUMIFS('BAZA DANYCH'!$AA:$AA,'BAZA DANYCH'!$T:$T,AC$406,'BAZA DANYCH'!$K:$K,$C538,'BAZA DANYCH'!$A:$A,$A538,'BAZA DANYCH'!$F:$F,STATYSTYKI!$B538)</f>
        <v>0</v>
      </c>
      <c r="AD538" s="85">
        <f>SUMIFS('BAZA DANYCH'!$AA:$AA,'BAZA DANYCH'!$T:$T,AD$406,'BAZA DANYCH'!$K:$K,$C538,'BAZA DANYCH'!$A:$A,$A538,'BAZA DANYCH'!$F:$F,STATYSTYKI!$B538)</f>
        <v>0</v>
      </c>
      <c r="AE538" s="85">
        <f>SUMIFS('BAZA DANYCH'!$AA:$AA,'BAZA DANYCH'!$T:$T,AE$406,'BAZA DANYCH'!$K:$K,$C538,'BAZA DANYCH'!$A:$A,$A538,'BAZA DANYCH'!$F:$F,STATYSTYKI!$B538)</f>
        <v>0</v>
      </c>
      <c r="AF538" s="85">
        <f>SUMIFS('BAZA DANYCH'!$AA:$AA,'BAZA DANYCH'!$T:$T,AF$406,'BAZA DANYCH'!$K:$K,$C538,'BAZA DANYCH'!$A:$A,$A538,'BAZA DANYCH'!$F:$F,STATYSTYKI!$B538)</f>
        <v>0</v>
      </c>
      <c r="AG538" s="85">
        <f>SUMIFS('BAZA DANYCH'!$AA:$AA,'BAZA DANYCH'!$T:$T,AG$406,'BAZA DANYCH'!$K:$K,$C538,'BAZA DANYCH'!$A:$A,$A538,'BAZA DANYCH'!$F:$F,STATYSTYKI!$B538)</f>
        <v>0</v>
      </c>
      <c r="AH538" s="85">
        <f>SUMIFS('BAZA DANYCH'!$AA:$AA,'BAZA DANYCH'!$T:$T,AH$406,'BAZA DANYCH'!$K:$K,$C538,'BAZA DANYCH'!$A:$A,$A538,'BAZA DANYCH'!$F:$F,STATYSTYKI!$B538)</f>
        <v>0</v>
      </c>
      <c r="AI538" s="85">
        <f>SUMIFS('BAZA DANYCH'!$AA:$AA,'BAZA DANYCH'!$T:$T,AI$406,'BAZA DANYCH'!$K:$K,$C538,'BAZA DANYCH'!$A:$A,$A538,'BAZA DANYCH'!$F:$F,STATYSTYKI!$B538)</f>
        <v>0</v>
      </c>
      <c r="AJ538" s="85">
        <f>SUMIFS('BAZA DANYCH'!$AA:$AA,'BAZA DANYCH'!$T:$T,AJ$406,'BAZA DANYCH'!$K:$K,$C538,'BAZA DANYCH'!$A:$A,$A538,'BAZA DANYCH'!$F:$F,STATYSTYKI!$B538)</f>
        <v>0</v>
      </c>
    </row>
    <row r="539" spans="1:36" x14ac:dyDescent="0.2">
      <c r="A539" s="87" t="str">
        <f t="shared" ref="A539:C539" si="169">A332</f>
        <v>Kobierzyce</v>
      </c>
      <c r="B539" s="87" t="str">
        <f t="shared" si="169"/>
        <v>rk_15_DK8</v>
      </c>
      <c r="C539" s="87" t="str">
        <f t="shared" si="169"/>
        <v>Intertrans</v>
      </c>
      <c r="D539" s="129">
        <f t="shared" si="166"/>
        <v>6</v>
      </c>
      <c r="E539" s="85">
        <f>SUMIFS('BAZA DANYCH'!$AA:$AA,'BAZA DANYCH'!$T:$T,E$406,'BAZA DANYCH'!$K:$K,$C539,'BAZA DANYCH'!$A:$A,$A539,'BAZA DANYCH'!$F:$F,STATYSTYKI!$B539)</f>
        <v>0</v>
      </c>
      <c r="F539" s="85">
        <f>SUMIFS('BAZA DANYCH'!$AA:$AA,'BAZA DANYCH'!$T:$T,F$406,'BAZA DANYCH'!$K:$K,$C539,'BAZA DANYCH'!$A:$A,$A539,'BAZA DANYCH'!$F:$F,STATYSTYKI!$B539)</f>
        <v>0</v>
      </c>
      <c r="G539" s="85">
        <f>SUMIFS('BAZA DANYCH'!$AA:$AA,'BAZA DANYCH'!$T:$T,G$406,'BAZA DANYCH'!$K:$K,$C539,'BAZA DANYCH'!$A:$A,$A539,'BAZA DANYCH'!$F:$F,STATYSTYKI!$B539)</f>
        <v>0</v>
      </c>
      <c r="H539" s="85">
        <f>SUMIFS('BAZA DANYCH'!$AA:$AA,'BAZA DANYCH'!$T:$T,H$406,'BAZA DANYCH'!$K:$K,$C539,'BAZA DANYCH'!$A:$A,$A539,'BAZA DANYCH'!$F:$F,STATYSTYKI!$B539)</f>
        <v>0</v>
      </c>
      <c r="I539" s="85">
        <f>SUMIFS('BAZA DANYCH'!$AA:$AA,'BAZA DANYCH'!$T:$T,I$406,'BAZA DANYCH'!$K:$K,$C539,'BAZA DANYCH'!$A:$A,$A539,'BAZA DANYCH'!$F:$F,STATYSTYKI!$B539)</f>
        <v>0</v>
      </c>
      <c r="J539" s="85">
        <f>SUMIFS('BAZA DANYCH'!$AA:$AA,'BAZA DANYCH'!$T:$T,J$406,'BAZA DANYCH'!$K:$K,$C539,'BAZA DANYCH'!$A:$A,$A539,'BAZA DANYCH'!$F:$F,STATYSTYKI!$B539)</f>
        <v>0</v>
      </c>
      <c r="K539" s="85">
        <f>SUMIFS('BAZA DANYCH'!$AA:$AA,'BAZA DANYCH'!$T:$T,K$406,'BAZA DANYCH'!$K:$K,$C539,'BAZA DANYCH'!$A:$A,$A539,'BAZA DANYCH'!$F:$F,STATYSTYKI!$B539)</f>
        <v>0</v>
      </c>
      <c r="L539" s="85">
        <f>SUMIFS('BAZA DANYCH'!$AA:$AA,'BAZA DANYCH'!$T:$T,L$406,'BAZA DANYCH'!$K:$K,$C539,'BAZA DANYCH'!$A:$A,$A539,'BAZA DANYCH'!$F:$F,STATYSTYKI!$B539)</f>
        <v>0</v>
      </c>
      <c r="M539" s="85">
        <f>SUMIFS('BAZA DANYCH'!$AA:$AA,'BAZA DANYCH'!$T:$T,M$406,'BAZA DANYCH'!$K:$K,$C539,'BAZA DANYCH'!$A:$A,$A539,'BAZA DANYCH'!$F:$F,STATYSTYKI!$B539)</f>
        <v>0</v>
      </c>
      <c r="N539" s="85">
        <f>SUMIFS('BAZA DANYCH'!$AA:$AA,'BAZA DANYCH'!$T:$T,N$406,'BAZA DANYCH'!$K:$K,$C539,'BAZA DANYCH'!$A:$A,$A539,'BAZA DANYCH'!$F:$F,STATYSTYKI!$B539)</f>
        <v>0</v>
      </c>
      <c r="O539" s="85">
        <f>SUMIFS('BAZA DANYCH'!$AA:$AA,'BAZA DANYCH'!$T:$T,O$406,'BAZA DANYCH'!$K:$K,$C539,'BAZA DANYCH'!$A:$A,$A539,'BAZA DANYCH'!$F:$F,STATYSTYKI!$B539)</f>
        <v>0</v>
      </c>
      <c r="P539" s="85">
        <f>SUMIFS('BAZA DANYCH'!$AA:$AA,'BAZA DANYCH'!$T:$T,P$406,'BAZA DANYCH'!$K:$K,$C539,'BAZA DANYCH'!$A:$A,$A539,'BAZA DANYCH'!$F:$F,STATYSTYKI!$B539)</f>
        <v>6</v>
      </c>
      <c r="Q539" s="85">
        <f>SUMIFS('BAZA DANYCH'!$AA:$AA,'BAZA DANYCH'!$T:$T,Q$406,'BAZA DANYCH'!$K:$K,$C539,'BAZA DANYCH'!$A:$A,$A539,'BAZA DANYCH'!$F:$F,STATYSTYKI!$B539)</f>
        <v>0</v>
      </c>
      <c r="R539" s="85">
        <f>SUMIFS('BAZA DANYCH'!$AA:$AA,'BAZA DANYCH'!$T:$T,R$406,'BAZA DANYCH'!$K:$K,$C539,'BAZA DANYCH'!$A:$A,$A539,'BAZA DANYCH'!$F:$F,STATYSTYKI!$B539)</f>
        <v>0</v>
      </c>
      <c r="S539" s="85">
        <f>SUMIFS('BAZA DANYCH'!$AA:$AA,'BAZA DANYCH'!$T:$T,S$406,'BAZA DANYCH'!$K:$K,$C539,'BAZA DANYCH'!$A:$A,$A539,'BAZA DANYCH'!$F:$F,STATYSTYKI!$B539)</f>
        <v>0</v>
      </c>
      <c r="T539" s="85">
        <f>SUMIFS('BAZA DANYCH'!$AA:$AA,'BAZA DANYCH'!$T:$T,T$406,'BAZA DANYCH'!$K:$K,$C539,'BAZA DANYCH'!$A:$A,$A539,'BAZA DANYCH'!$F:$F,STATYSTYKI!$B539)</f>
        <v>0</v>
      </c>
      <c r="U539" s="85">
        <f>SUMIFS('BAZA DANYCH'!$AA:$AA,'BAZA DANYCH'!$T:$T,U$406,'BAZA DANYCH'!$K:$K,$C539,'BAZA DANYCH'!$A:$A,$A539,'BAZA DANYCH'!$F:$F,STATYSTYKI!$B539)</f>
        <v>0</v>
      </c>
      <c r="V539" s="85">
        <f>SUMIFS('BAZA DANYCH'!$AA:$AA,'BAZA DANYCH'!$T:$T,V$406,'BAZA DANYCH'!$K:$K,$C539,'BAZA DANYCH'!$A:$A,$A539,'BAZA DANYCH'!$F:$F,STATYSTYKI!$B539)</f>
        <v>0</v>
      </c>
      <c r="W539" s="85">
        <f>SUMIFS('BAZA DANYCH'!$AA:$AA,'BAZA DANYCH'!$T:$T,W$406,'BAZA DANYCH'!$K:$K,$C539,'BAZA DANYCH'!$A:$A,$A539,'BAZA DANYCH'!$F:$F,STATYSTYKI!$B539)</f>
        <v>0</v>
      </c>
      <c r="X539" s="85">
        <f>SUMIFS('BAZA DANYCH'!$AA:$AA,'BAZA DANYCH'!$T:$T,X$406,'BAZA DANYCH'!$K:$K,$C539,'BAZA DANYCH'!$A:$A,$A539,'BAZA DANYCH'!$F:$F,STATYSTYKI!$B539)</f>
        <v>0</v>
      </c>
      <c r="Y539" s="85">
        <f>SUMIFS('BAZA DANYCH'!$AA:$AA,'BAZA DANYCH'!$T:$T,Y$406,'BAZA DANYCH'!$K:$K,$C539,'BAZA DANYCH'!$A:$A,$A539,'BAZA DANYCH'!$F:$F,STATYSTYKI!$B539)</f>
        <v>0</v>
      </c>
      <c r="Z539" s="85">
        <f>SUMIFS('BAZA DANYCH'!$AA:$AA,'BAZA DANYCH'!$T:$T,Z$406,'BAZA DANYCH'!$K:$K,$C539,'BAZA DANYCH'!$A:$A,$A539,'BAZA DANYCH'!$F:$F,STATYSTYKI!$B539)</f>
        <v>0</v>
      </c>
      <c r="AA539" s="85">
        <f>SUMIFS('BAZA DANYCH'!$AA:$AA,'BAZA DANYCH'!$T:$T,AA$406,'BAZA DANYCH'!$K:$K,$C539,'BAZA DANYCH'!$A:$A,$A539,'BAZA DANYCH'!$F:$F,STATYSTYKI!$B539)</f>
        <v>0</v>
      </c>
      <c r="AB539" s="85">
        <f>SUMIFS('BAZA DANYCH'!$AA:$AA,'BAZA DANYCH'!$T:$T,AB$406,'BAZA DANYCH'!$K:$K,$C539,'BAZA DANYCH'!$A:$A,$A539,'BAZA DANYCH'!$F:$F,STATYSTYKI!$B539)</f>
        <v>0</v>
      </c>
      <c r="AC539" s="85">
        <f>SUMIFS('BAZA DANYCH'!$AA:$AA,'BAZA DANYCH'!$T:$T,AC$406,'BAZA DANYCH'!$K:$K,$C539,'BAZA DANYCH'!$A:$A,$A539,'BAZA DANYCH'!$F:$F,STATYSTYKI!$B539)</f>
        <v>0</v>
      </c>
      <c r="AD539" s="85">
        <f>SUMIFS('BAZA DANYCH'!$AA:$AA,'BAZA DANYCH'!$T:$T,AD$406,'BAZA DANYCH'!$K:$K,$C539,'BAZA DANYCH'!$A:$A,$A539,'BAZA DANYCH'!$F:$F,STATYSTYKI!$B539)</f>
        <v>0</v>
      </c>
      <c r="AE539" s="85">
        <f>SUMIFS('BAZA DANYCH'!$AA:$AA,'BAZA DANYCH'!$T:$T,AE$406,'BAZA DANYCH'!$K:$K,$C539,'BAZA DANYCH'!$A:$A,$A539,'BAZA DANYCH'!$F:$F,STATYSTYKI!$B539)</f>
        <v>0</v>
      </c>
      <c r="AF539" s="85">
        <f>SUMIFS('BAZA DANYCH'!$AA:$AA,'BAZA DANYCH'!$T:$T,AF$406,'BAZA DANYCH'!$K:$K,$C539,'BAZA DANYCH'!$A:$A,$A539,'BAZA DANYCH'!$F:$F,STATYSTYKI!$B539)</f>
        <v>0</v>
      </c>
      <c r="AG539" s="85">
        <f>SUMIFS('BAZA DANYCH'!$AA:$AA,'BAZA DANYCH'!$T:$T,AG$406,'BAZA DANYCH'!$K:$K,$C539,'BAZA DANYCH'!$A:$A,$A539,'BAZA DANYCH'!$F:$F,STATYSTYKI!$B539)</f>
        <v>0</v>
      </c>
      <c r="AH539" s="85">
        <f>SUMIFS('BAZA DANYCH'!$AA:$AA,'BAZA DANYCH'!$T:$T,AH$406,'BAZA DANYCH'!$K:$K,$C539,'BAZA DANYCH'!$A:$A,$A539,'BAZA DANYCH'!$F:$F,STATYSTYKI!$B539)</f>
        <v>0</v>
      </c>
      <c r="AI539" s="85">
        <f>SUMIFS('BAZA DANYCH'!$AA:$AA,'BAZA DANYCH'!$T:$T,AI$406,'BAZA DANYCH'!$K:$K,$C539,'BAZA DANYCH'!$A:$A,$A539,'BAZA DANYCH'!$F:$F,STATYSTYKI!$B539)</f>
        <v>0</v>
      </c>
      <c r="AJ539" s="85">
        <f>SUMIFS('BAZA DANYCH'!$AA:$AA,'BAZA DANYCH'!$T:$T,AJ$406,'BAZA DANYCH'!$K:$K,$C539,'BAZA DANYCH'!$A:$A,$A539,'BAZA DANYCH'!$F:$F,STATYSTYKI!$B539)</f>
        <v>0</v>
      </c>
    </row>
    <row r="540" spans="1:36" x14ac:dyDescent="0.2">
      <c r="A540" s="87" t="str">
        <f t="shared" ref="A540:C540" si="170">A333</f>
        <v>Kobierzyce</v>
      </c>
      <c r="B540" s="87" t="str">
        <f t="shared" si="170"/>
        <v>rk_15_DK8</v>
      </c>
      <c r="C540" s="87" t="str">
        <f t="shared" si="170"/>
        <v>Ludwiczak</v>
      </c>
      <c r="D540" s="129">
        <f t="shared" si="166"/>
        <v>28</v>
      </c>
      <c r="E540" s="85">
        <f>SUMIFS('BAZA DANYCH'!$AA:$AA,'BAZA DANYCH'!$T:$T,E$406,'BAZA DANYCH'!$K:$K,$C540,'BAZA DANYCH'!$A:$A,$A540,'BAZA DANYCH'!$F:$F,STATYSTYKI!$B540)</f>
        <v>0</v>
      </c>
      <c r="F540" s="85">
        <f>SUMIFS('BAZA DANYCH'!$AA:$AA,'BAZA DANYCH'!$T:$T,F$406,'BAZA DANYCH'!$K:$K,$C540,'BAZA DANYCH'!$A:$A,$A540,'BAZA DANYCH'!$F:$F,STATYSTYKI!$B540)</f>
        <v>0</v>
      </c>
      <c r="G540" s="85">
        <f>SUMIFS('BAZA DANYCH'!$AA:$AA,'BAZA DANYCH'!$T:$T,G$406,'BAZA DANYCH'!$K:$K,$C540,'BAZA DANYCH'!$A:$A,$A540,'BAZA DANYCH'!$F:$F,STATYSTYKI!$B540)</f>
        <v>0</v>
      </c>
      <c r="H540" s="85">
        <f>SUMIFS('BAZA DANYCH'!$AA:$AA,'BAZA DANYCH'!$T:$T,H$406,'BAZA DANYCH'!$K:$K,$C540,'BAZA DANYCH'!$A:$A,$A540,'BAZA DANYCH'!$F:$F,STATYSTYKI!$B540)</f>
        <v>0</v>
      </c>
      <c r="I540" s="85">
        <f>SUMIFS('BAZA DANYCH'!$AA:$AA,'BAZA DANYCH'!$T:$T,I$406,'BAZA DANYCH'!$K:$K,$C540,'BAZA DANYCH'!$A:$A,$A540,'BAZA DANYCH'!$F:$F,STATYSTYKI!$B540)</f>
        <v>0</v>
      </c>
      <c r="J540" s="85">
        <f>SUMIFS('BAZA DANYCH'!$AA:$AA,'BAZA DANYCH'!$T:$T,J$406,'BAZA DANYCH'!$K:$K,$C540,'BAZA DANYCH'!$A:$A,$A540,'BAZA DANYCH'!$F:$F,STATYSTYKI!$B540)</f>
        <v>0</v>
      </c>
      <c r="K540" s="85">
        <f>SUMIFS('BAZA DANYCH'!$AA:$AA,'BAZA DANYCH'!$T:$T,K$406,'BAZA DANYCH'!$K:$K,$C540,'BAZA DANYCH'!$A:$A,$A540,'BAZA DANYCH'!$F:$F,STATYSTYKI!$B540)</f>
        <v>0</v>
      </c>
      <c r="L540" s="85">
        <f>SUMIFS('BAZA DANYCH'!$AA:$AA,'BAZA DANYCH'!$T:$T,L$406,'BAZA DANYCH'!$K:$K,$C540,'BAZA DANYCH'!$A:$A,$A540,'BAZA DANYCH'!$F:$F,STATYSTYKI!$B540)</f>
        <v>0</v>
      </c>
      <c r="M540" s="85">
        <f>SUMIFS('BAZA DANYCH'!$AA:$AA,'BAZA DANYCH'!$T:$T,M$406,'BAZA DANYCH'!$K:$K,$C540,'BAZA DANYCH'!$A:$A,$A540,'BAZA DANYCH'!$F:$F,STATYSTYKI!$B540)</f>
        <v>0</v>
      </c>
      <c r="N540" s="85">
        <f>SUMIFS('BAZA DANYCH'!$AA:$AA,'BAZA DANYCH'!$T:$T,N$406,'BAZA DANYCH'!$K:$K,$C540,'BAZA DANYCH'!$A:$A,$A540,'BAZA DANYCH'!$F:$F,STATYSTYKI!$B540)</f>
        <v>0</v>
      </c>
      <c r="O540" s="85">
        <f>SUMIFS('BAZA DANYCH'!$AA:$AA,'BAZA DANYCH'!$T:$T,O$406,'BAZA DANYCH'!$K:$K,$C540,'BAZA DANYCH'!$A:$A,$A540,'BAZA DANYCH'!$F:$F,STATYSTYKI!$B540)</f>
        <v>0</v>
      </c>
      <c r="P540" s="85">
        <f>SUMIFS('BAZA DANYCH'!$AA:$AA,'BAZA DANYCH'!$T:$T,P$406,'BAZA DANYCH'!$K:$K,$C540,'BAZA DANYCH'!$A:$A,$A540,'BAZA DANYCH'!$F:$F,STATYSTYKI!$B540)</f>
        <v>28</v>
      </c>
      <c r="Q540" s="85">
        <f>SUMIFS('BAZA DANYCH'!$AA:$AA,'BAZA DANYCH'!$T:$T,Q$406,'BAZA DANYCH'!$K:$K,$C540,'BAZA DANYCH'!$A:$A,$A540,'BAZA DANYCH'!$F:$F,STATYSTYKI!$B540)</f>
        <v>0</v>
      </c>
      <c r="R540" s="85">
        <f>SUMIFS('BAZA DANYCH'!$AA:$AA,'BAZA DANYCH'!$T:$T,R$406,'BAZA DANYCH'!$K:$K,$C540,'BAZA DANYCH'!$A:$A,$A540,'BAZA DANYCH'!$F:$F,STATYSTYKI!$B540)</f>
        <v>0</v>
      </c>
      <c r="S540" s="85">
        <f>SUMIFS('BAZA DANYCH'!$AA:$AA,'BAZA DANYCH'!$T:$T,S$406,'BAZA DANYCH'!$K:$K,$C540,'BAZA DANYCH'!$A:$A,$A540,'BAZA DANYCH'!$F:$F,STATYSTYKI!$B540)</f>
        <v>0</v>
      </c>
      <c r="T540" s="85">
        <f>SUMIFS('BAZA DANYCH'!$AA:$AA,'BAZA DANYCH'!$T:$T,T$406,'BAZA DANYCH'!$K:$K,$C540,'BAZA DANYCH'!$A:$A,$A540,'BAZA DANYCH'!$F:$F,STATYSTYKI!$B540)</f>
        <v>0</v>
      </c>
      <c r="U540" s="85">
        <f>SUMIFS('BAZA DANYCH'!$AA:$AA,'BAZA DANYCH'!$T:$T,U$406,'BAZA DANYCH'!$K:$K,$C540,'BAZA DANYCH'!$A:$A,$A540,'BAZA DANYCH'!$F:$F,STATYSTYKI!$B540)</f>
        <v>0</v>
      </c>
      <c r="V540" s="85">
        <f>SUMIFS('BAZA DANYCH'!$AA:$AA,'BAZA DANYCH'!$T:$T,V$406,'BAZA DANYCH'!$K:$K,$C540,'BAZA DANYCH'!$A:$A,$A540,'BAZA DANYCH'!$F:$F,STATYSTYKI!$B540)</f>
        <v>0</v>
      </c>
      <c r="W540" s="85">
        <f>SUMIFS('BAZA DANYCH'!$AA:$AA,'BAZA DANYCH'!$T:$T,W$406,'BAZA DANYCH'!$K:$K,$C540,'BAZA DANYCH'!$A:$A,$A540,'BAZA DANYCH'!$F:$F,STATYSTYKI!$B540)</f>
        <v>0</v>
      </c>
      <c r="X540" s="85">
        <f>SUMIFS('BAZA DANYCH'!$AA:$AA,'BAZA DANYCH'!$T:$T,X$406,'BAZA DANYCH'!$K:$K,$C540,'BAZA DANYCH'!$A:$A,$A540,'BAZA DANYCH'!$F:$F,STATYSTYKI!$B540)</f>
        <v>0</v>
      </c>
      <c r="Y540" s="85">
        <f>SUMIFS('BAZA DANYCH'!$AA:$AA,'BAZA DANYCH'!$T:$T,Y$406,'BAZA DANYCH'!$K:$K,$C540,'BAZA DANYCH'!$A:$A,$A540,'BAZA DANYCH'!$F:$F,STATYSTYKI!$B540)</f>
        <v>0</v>
      </c>
      <c r="Z540" s="85">
        <f>SUMIFS('BAZA DANYCH'!$AA:$AA,'BAZA DANYCH'!$T:$T,Z$406,'BAZA DANYCH'!$K:$K,$C540,'BAZA DANYCH'!$A:$A,$A540,'BAZA DANYCH'!$F:$F,STATYSTYKI!$B540)</f>
        <v>0</v>
      </c>
      <c r="AA540" s="85">
        <f>SUMIFS('BAZA DANYCH'!$AA:$AA,'BAZA DANYCH'!$T:$T,AA$406,'BAZA DANYCH'!$K:$K,$C540,'BAZA DANYCH'!$A:$A,$A540,'BAZA DANYCH'!$F:$F,STATYSTYKI!$B540)</f>
        <v>0</v>
      </c>
      <c r="AB540" s="85">
        <f>SUMIFS('BAZA DANYCH'!$AA:$AA,'BAZA DANYCH'!$T:$T,AB$406,'BAZA DANYCH'!$K:$K,$C540,'BAZA DANYCH'!$A:$A,$A540,'BAZA DANYCH'!$F:$F,STATYSTYKI!$B540)</f>
        <v>0</v>
      </c>
      <c r="AC540" s="85">
        <f>SUMIFS('BAZA DANYCH'!$AA:$AA,'BAZA DANYCH'!$T:$T,AC$406,'BAZA DANYCH'!$K:$K,$C540,'BAZA DANYCH'!$A:$A,$A540,'BAZA DANYCH'!$F:$F,STATYSTYKI!$B540)</f>
        <v>0</v>
      </c>
      <c r="AD540" s="85">
        <f>SUMIFS('BAZA DANYCH'!$AA:$AA,'BAZA DANYCH'!$T:$T,AD$406,'BAZA DANYCH'!$K:$K,$C540,'BAZA DANYCH'!$A:$A,$A540,'BAZA DANYCH'!$F:$F,STATYSTYKI!$B540)</f>
        <v>0</v>
      </c>
      <c r="AE540" s="85">
        <f>SUMIFS('BAZA DANYCH'!$AA:$AA,'BAZA DANYCH'!$T:$T,AE$406,'BAZA DANYCH'!$K:$K,$C540,'BAZA DANYCH'!$A:$A,$A540,'BAZA DANYCH'!$F:$F,STATYSTYKI!$B540)</f>
        <v>0</v>
      </c>
      <c r="AF540" s="85">
        <f>SUMIFS('BAZA DANYCH'!$AA:$AA,'BAZA DANYCH'!$T:$T,AF$406,'BAZA DANYCH'!$K:$K,$C540,'BAZA DANYCH'!$A:$A,$A540,'BAZA DANYCH'!$F:$F,STATYSTYKI!$B540)</f>
        <v>0</v>
      </c>
      <c r="AG540" s="85">
        <f>SUMIFS('BAZA DANYCH'!$AA:$AA,'BAZA DANYCH'!$T:$T,AG$406,'BAZA DANYCH'!$K:$K,$C540,'BAZA DANYCH'!$A:$A,$A540,'BAZA DANYCH'!$F:$F,STATYSTYKI!$B540)</f>
        <v>0</v>
      </c>
      <c r="AH540" s="85">
        <f>SUMIFS('BAZA DANYCH'!$AA:$AA,'BAZA DANYCH'!$T:$T,AH$406,'BAZA DANYCH'!$K:$K,$C540,'BAZA DANYCH'!$A:$A,$A540,'BAZA DANYCH'!$F:$F,STATYSTYKI!$B540)</f>
        <v>0</v>
      </c>
      <c r="AI540" s="85">
        <f>SUMIFS('BAZA DANYCH'!$AA:$AA,'BAZA DANYCH'!$T:$T,AI$406,'BAZA DANYCH'!$K:$K,$C540,'BAZA DANYCH'!$A:$A,$A540,'BAZA DANYCH'!$F:$F,STATYSTYKI!$B540)</f>
        <v>0</v>
      </c>
      <c r="AJ540" s="85">
        <f>SUMIFS('BAZA DANYCH'!$AA:$AA,'BAZA DANYCH'!$T:$T,AJ$406,'BAZA DANYCH'!$K:$K,$C540,'BAZA DANYCH'!$A:$A,$A540,'BAZA DANYCH'!$F:$F,STATYSTYKI!$B540)</f>
        <v>0</v>
      </c>
    </row>
    <row r="541" spans="1:36" x14ac:dyDescent="0.2">
      <c r="A541" s="87" t="str">
        <f t="shared" ref="A541:C541" si="171">A334</f>
        <v>Kobierzyce</v>
      </c>
      <c r="B541" s="87" t="str">
        <f t="shared" si="171"/>
        <v>rk_15_DK8</v>
      </c>
      <c r="C541" s="87" t="str">
        <f t="shared" si="171"/>
        <v>Bos sc.</v>
      </c>
      <c r="D541" s="129">
        <f t="shared" si="166"/>
        <v>28</v>
      </c>
      <c r="E541" s="85">
        <f>SUMIFS('BAZA DANYCH'!$AA:$AA,'BAZA DANYCH'!$T:$T,E$406,'BAZA DANYCH'!$K:$K,$C541,'BAZA DANYCH'!$A:$A,$A541,'BAZA DANYCH'!$F:$F,STATYSTYKI!$B541)</f>
        <v>0</v>
      </c>
      <c r="F541" s="85">
        <f>SUMIFS('BAZA DANYCH'!$AA:$AA,'BAZA DANYCH'!$T:$T,F$406,'BAZA DANYCH'!$K:$K,$C541,'BAZA DANYCH'!$A:$A,$A541,'BAZA DANYCH'!$F:$F,STATYSTYKI!$B541)</f>
        <v>0</v>
      </c>
      <c r="G541" s="85">
        <f>SUMIFS('BAZA DANYCH'!$AA:$AA,'BAZA DANYCH'!$T:$T,G$406,'BAZA DANYCH'!$K:$K,$C541,'BAZA DANYCH'!$A:$A,$A541,'BAZA DANYCH'!$F:$F,STATYSTYKI!$B541)</f>
        <v>0</v>
      </c>
      <c r="H541" s="85">
        <f>SUMIFS('BAZA DANYCH'!$AA:$AA,'BAZA DANYCH'!$T:$T,H$406,'BAZA DANYCH'!$K:$K,$C541,'BAZA DANYCH'!$A:$A,$A541,'BAZA DANYCH'!$F:$F,STATYSTYKI!$B541)</f>
        <v>0</v>
      </c>
      <c r="I541" s="85">
        <f>SUMIFS('BAZA DANYCH'!$AA:$AA,'BAZA DANYCH'!$T:$T,I$406,'BAZA DANYCH'!$K:$K,$C541,'BAZA DANYCH'!$A:$A,$A541,'BAZA DANYCH'!$F:$F,STATYSTYKI!$B541)</f>
        <v>0</v>
      </c>
      <c r="J541" s="85">
        <f>SUMIFS('BAZA DANYCH'!$AA:$AA,'BAZA DANYCH'!$T:$T,J$406,'BAZA DANYCH'!$K:$K,$C541,'BAZA DANYCH'!$A:$A,$A541,'BAZA DANYCH'!$F:$F,STATYSTYKI!$B541)</f>
        <v>0</v>
      </c>
      <c r="K541" s="85">
        <f>SUMIFS('BAZA DANYCH'!$AA:$AA,'BAZA DANYCH'!$T:$T,K$406,'BAZA DANYCH'!$K:$K,$C541,'BAZA DANYCH'!$A:$A,$A541,'BAZA DANYCH'!$F:$F,STATYSTYKI!$B541)</f>
        <v>0</v>
      </c>
      <c r="L541" s="85">
        <f>SUMIFS('BAZA DANYCH'!$AA:$AA,'BAZA DANYCH'!$T:$T,L$406,'BAZA DANYCH'!$K:$K,$C541,'BAZA DANYCH'!$A:$A,$A541,'BAZA DANYCH'!$F:$F,STATYSTYKI!$B541)</f>
        <v>0</v>
      </c>
      <c r="M541" s="85">
        <f>SUMIFS('BAZA DANYCH'!$AA:$AA,'BAZA DANYCH'!$T:$T,M$406,'BAZA DANYCH'!$K:$K,$C541,'BAZA DANYCH'!$A:$A,$A541,'BAZA DANYCH'!$F:$F,STATYSTYKI!$B541)</f>
        <v>0</v>
      </c>
      <c r="N541" s="85">
        <f>SUMIFS('BAZA DANYCH'!$AA:$AA,'BAZA DANYCH'!$T:$T,N$406,'BAZA DANYCH'!$K:$K,$C541,'BAZA DANYCH'!$A:$A,$A541,'BAZA DANYCH'!$F:$F,STATYSTYKI!$B541)</f>
        <v>0</v>
      </c>
      <c r="O541" s="85">
        <f>SUMIFS('BAZA DANYCH'!$AA:$AA,'BAZA DANYCH'!$T:$T,O$406,'BAZA DANYCH'!$K:$K,$C541,'BAZA DANYCH'!$A:$A,$A541,'BAZA DANYCH'!$F:$F,STATYSTYKI!$B541)</f>
        <v>0</v>
      </c>
      <c r="P541" s="85">
        <f>SUMIFS('BAZA DANYCH'!$AA:$AA,'BAZA DANYCH'!$T:$T,P$406,'BAZA DANYCH'!$K:$K,$C541,'BAZA DANYCH'!$A:$A,$A541,'BAZA DANYCH'!$F:$F,STATYSTYKI!$B541)</f>
        <v>28</v>
      </c>
      <c r="Q541" s="85">
        <f>SUMIFS('BAZA DANYCH'!$AA:$AA,'BAZA DANYCH'!$T:$T,Q$406,'BAZA DANYCH'!$K:$K,$C541,'BAZA DANYCH'!$A:$A,$A541,'BAZA DANYCH'!$F:$F,STATYSTYKI!$B541)</f>
        <v>0</v>
      </c>
      <c r="R541" s="85">
        <f>SUMIFS('BAZA DANYCH'!$AA:$AA,'BAZA DANYCH'!$T:$T,R$406,'BAZA DANYCH'!$K:$K,$C541,'BAZA DANYCH'!$A:$A,$A541,'BAZA DANYCH'!$F:$F,STATYSTYKI!$B541)</f>
        <v>0</v>
      </c>
      <c r="S541" s="85">
        <f>SUMIFS('BAZA DANYCH'!$AA:$AA,'BAZA DANYCH'!$T:$T,S$406,'BAZA DANYCH'!$K:$K,$C541,'BAZA DANYCH'!$A:$A,$A541,'BAZA DANYCH'!$F:$F,STATYSTYKI!$B541)</f>
        <v>0</v>
      </c>
      <c r="T541" s="85">
        <f>SUMIFS('BAZA DANYCH'!$AA:$AA,'BAZA DANYCH'!$T:$T,T$406,'BAZA DANYCH'!$K:$K,$C541,'BAZA DANYCH'!$A:$A,$A541,'BAZA DANYCH'!$F:$F,STATYSTYKI!$B541)</f>
        <v>0</v>
      </c>
      <c r="U541" s="85">
        <f>SUMIFS('BAZA DANYCH'!$AA:$AA,'BAZA DANYCH'!$T:$T,U$406,'BAZA DANYCH'!$K:$K,$C541,'BAZA DANYCH'!$A:$A,$A541,'BAZA DANYCH'!$F:$F,STATYSTYKI!$B541)</f>
        <v>0</v>
      </c>
      <c r="V541" s="85">
        <f>SUMIFS('BAZA DANYCH'!$AA:$AA,'BAZA DANYCH'!$T:$T,V$406,'BAZA DANYCH'!$K:$K,$C541,'BAZA DANYCH'!$A:$A,$A541,'BAZA DANYCH'!$F:$F,STATYSTYKI!$B541)</f>
        <v>0</v>
      </c>
      <c r="W541" s="85">
        <f>SUMIFS('BAZA DANYCH'!$AA:$AA,'BAZA DANYCH'!$T:$T,W$406,'BAZA DANYCH'!$K:$K,$C541,'BAZA DANYCH'!$A:$A,$A541,'BAZA DANYCH'!$F:$F,STATYSTYKI!$B541)</f>
        <v>0</v>
      </c>
      <c r="X541" s="85">
        <f>SUMIFS('BAZA DANYCH'!$AA:$AA,'BAZA DANYCH'!$T:$T,X$406,'BAZA DANYCH'!$K:$K,$C541,'BAZA DANYCH'!$A:$A,$A541,'BAZA DANYCH'!$F:$F,STATYSTYKI!$B541)</f>
        <v>0</v>
      </c>
      <c r="Y541" s="85">
        <f>SUMIFS('BAZA DANYCH'!$AA:$AA,'BAZA DANYCH'!$T:$T,Y$406,'BAZA DANYCH'!$K:$K,$C541,'BAZA DANYCH'!$A:$A,$A541,'BAZA DANYCH'!$F:$F,STATYSTYKI!$B541)</f>
        <v>0</v>
      </c>
      <c r="Z541" s="85">
        <f>SUMIFS('BAZA DANYCH'!$AA:$AA,'BAZA DANYCH'!$T:$T,Z$406,'BAZA DANYCH'!$K:$K,$C541,'BAZA DANYCH'!$A:$A,$A541,'BAZA DANYCH'!$F:$F,STATYSTYKI!$B541)</f>
        <v>0</v>
      </c>
      <c r="AA541" s="85">
        <f>SUMIFS('BAZA DANYCH'!$AA:$AA,'BAZA DANYCH'!$T:$T,AA$406,'BAZA DANYCH'!$K:$K,$C541,'BAZA DANYCH'!$A:$A,$A541,'BAZA DANYCH'!$F:$F,STATYSTYKI!$B541)</f>
        <v>0</v>
      </c>
      <c r="AB541" s="85">
        <f>SUMIFS('BAZA DANYCH'!$AA:$AA,'BAZA DANYCH'!$T:$T,AB$406,'BAZA DANYCH'!$K:$K,$C541,'BAZA DANYCH'!$A:$A,$A541,'BAZA DANYCH'!$F:$F,STATYSTYKI!$B541)</f>
        <v>0</v>
      </c>
      <c r="AC541" s="85">
        <f>SUMIFS('BAZA DANYCH'!$AA:$AA,'BAZA DANYCH'!$T:$T,AC$406,'BAZA DANYCH'!$K:$K,$C541,'BAZA DANYCH'!$A:$A,$A541,'BAZA DANYCH'!$F:$F,STATYSTYKI!$B541)</f>
        <v>0</v>
      </c>
      <c r="AD541" s="85">
        <f>SUMIFS('BAZA DANYCH'!$AA:$AA,'BAZA DANYCH'!$T:$T,AD$406,'BAZA DANYCH'!$K:$K,$C541,'BAZA DANYCH'!$A:$A,$A541,'BAZA DANYCH'!$F:$F,STATYSTYKI!$B541)</f>
        <v>0</v>
      </c>
      <c r="AE541" s="85">
        <f>SUMIFS('BAZA DANYCH'!$AA:$AA,'BAZA DANYCH'!$T:$T,AE$406,'BAZA DANYCH'!$K:$K,$C541,'BAZA DANYCH'!$A:$A,$A541,'BAZA DANYCH'!$F:$F,STATYSTYKI!$B541)</f>
        <v>0</v>
      </c>
      <c r="AF541" s="85">
        <f>SUMIFS('BAZA DANYCH'!$AA:$AA,'BAZA DANYCH'!$T:$T,AF$406,'BAZA DANYCH'!$K:$K,$C541,'BAZA DANYCH'!$A:$A,$A541,'BAZA DANYCH'!$F:$F,STATYSTYKI!$B541)</f>
        <v>0</v>
      </c>
      <c r="AG541" s="85">
        <f>SUMIFS('BAZA DANYCH'!$AA:$AA,'BAZA DANYCH'!$T:$T,AG$406,'BAZA DANYCH'!$K:$K,$C541,'BAZA DANYCH'!$A:$A,$A541,'BAZA DANYCH'!$F:$F,STATYSTYKI!$B541)</f>
        <v>0</v>
      </c>
      <c r="AH541" s="85">
        <f>SUMIFS('BAZA DANYCH'!$AA:$AA,'BAZA DANYCH'!$T:$T,AH$406,'BAZA DANYCH'!$K:$K,$C541,'BAZA DANYCH'!$A:$A,$A541,'BAZA DANYCH'!$F:$F,STATYSTYKI!$B541)</f>
        <v>0</v>
      </c>
      <c r="AI541" s="85">
        <f>SUMIFS('BAZA DANYCH'!$AA:$AA,'BAZA DANYCH'!$T:$T,AI$406,'BAZA DANYCH'!$K:$K,$C541,'BAZA DANYCH'!$A:$A,$A541,'BAZA DANYCH'!$F:$F,STATYSTYKI!$B541)</f>
        <v>0</v>
      </c>
      <c r="AJ541" s="85">
        <f>SUMIFS('BAZA DANYCH'!$AA:$AA,'BAZA DANYCH'!$T:$T,AJ$406,'BAZA DANYCH'!$K:$K,$C541,'BAZA DANYCH'!$A:$A,$A541,'BAZA DANYCH'!$F:$F,STATYSTYKI!$B541)</f>
        <v>0</v>
      </c>
    </row>
    <row r="542" spans="1:36" x14ac:dyDescent="0.2">
      <c r="A542" s="87" t="str">
        <f t="shared" ref="A542:C542" si="172">A335</f>
        <v>Kobierzyce</v>
      </c>
      <c r="B542" s="87" t="str">
        <f t="shared" si="172"/>
        <v>rk_15_DK8</v>
      </c>
      <c r="C542" s="87" t="str">
        <f t="shared" si="172"/>
        <v>Kub</v>
      </c>
      <c r="D542" s="129">
        <f t="shared" si="166"/>
        <v>28</v>
      </c>
      <c r="E542" s="85">
        <f>SUMIFS('BAZA DANYCH'!$AA:$AA,'BAZA DANYCH'!$T:$T,E$406,'BAZA DANYCH'!$K:$K,$C542,'BAZA DANYCH'!$A:$A,$A542,'BAZA DANYCH'!$F:$F,STATYSTYKI!$B542)</f>
        <v>0</v>
      </c>
      <c r="F542" s="85">
        <f>SUMIFS('BAZA DANYCH'!$AA:$AA,'BAZA DANYCH'!$T:$T,F$406,'BAZA DANYCH'!$K:$K,$C542,'BAZA DANYCH'!$A:$A,$A542,'BAZA DANYCH'!$F:$F,STATYSTYKI!$B542)</f>
        <v>0</v>
      </c>
      <c r="G542" s="85">
        <f>SUMIFS('BAZA DANYCH'!$AA:$AA,'BAZA DANYCH'!$T:$T,G$406,'BAZA DANYCH'!$K:$K,$C542,'BAZA DANYCH'!$A:$A,$A542,'BAZA DANYCH'!$F:$F,STATYSTYKI!$B542)</f>
        <v>0</v>
      </c>
      <c r="H542" s="85">
        <f>SUMIFS('BAZA DANYCH'!$AA:$AA,'BAZA DANYCH'!$T:$T,H$406,'BAZA DANYCH'!$K:$K,$C542,'BAZA DANYCH'!$A:$A,$A542,'BAZA DANYCH'!$F:$F,STATYSTYKI!$B542)</f>
        <v>0</v>
      </c>
      <c r="I542" s="85">
        <f>SUMIFS('BAZA DANYCH'!$AA:$AA,'BAZA DANYCH'!$T:$T,I$406,'BAZA DANYCH'!$K:$K,$C542,'BAZA DANYCH'!$A:$A,$A542,'BAZA DANYCH'!$F:$F,STATYSTYKI!$B542)</f>
        <v>0</v>
      </c>
      <c r="J542" s="85">
        <f>SUMIFS('BAZA DANYCH'!$AA:$AA,'BAZA DANYCH'!$T:$T,J$406,'BAZA DANYCH'!$K:$K,$C542,'BAZA DANYCH'!$A:$A,$A542,'BAZA DANYCH'!$F:$F,STATYSTYKI!$B542)</f>
        <v>0</v>
      </c>
      <c r="K542" s="85">
        <f>SUMIFS('BAZA DANYCH'!$AA:$AA,'BAZA DANYCH'!$T:$T,K$406,'BAZA DANYCH'!$K:$K,$C542,'BAZA DANYCH'!$A:$A,$A542,'BAZA DANYCH'!$F:$F,STATYSTYKI!$B542)</f>
        <v>0</v>
      </c>
      <c r="L542" s="85">
        <f>SUMIFS('BAZA DANYCH'!$AA:$AA,'BAZA DANYCH'!$T:$T,L$406,'BAZA DANYCH'!$K:$K,$C542,'BAZA DANYCH'!$A:$A,$A542,'BAZA DANYCH'!$F:$F,STATYSTYKI!$B542)</f>
        <v>0</v>
      </c>
      <c r="M542" s="85">
        <f>SUMIFS('BAZA DANYCH'!$AA:$AA,'BAZA DANYCH'!$T:$T,M$406,'BAZA DANYCH'!$K:$K,$C542,'BAZA DANYCH'!$A:$A,$A542,'BAZA DANYCH'!$F:$F,STATYSTYKI!$B542)</f>
        <v>0</v>
      </c>
      <c r="N542" s="85">
        <f>SUMIFS('BAZA DANYCH'!$AA:$AA,'BAZA DANYCH'!$T:$T,N$406,'BAZA DANYCH'!$K:$K,$C542,'BAZA DANYCH'!$A:$A,$A542,'BAZA DANYCH'!$F:$F,STATYSTYKI!$B542)</f>
        <v>0</v>
      </c>
      <c r="O542" s="85">
        <f>SUMIFS('BAZA DANYCH'!$AA:$AA,'BAZA DANYCH'!$T:$T,O$406,'BAZA DANYCH'!$K:$K,$C542,'BAZA DANYCH'!$A:$A,$A542,'BAZA DANYCH'!$F:$F,STATYSTYKI!$B542)</f>
        <v>0</v>
      </c>
      <c r="P542" s="85">
        <f>SUMIFS('BAZA DANYCH'!$AA:$AA,'BAZA DANYCH'!$T:$T,P$406,'BAZA DANYCH'!$K:$K,$C542,'BAZA DANYCH'!$A:$A,$A542,'BAZA DANYCH'!$F:$F,STATYSTYKI!$B542)</f>
        <v>0</v>
      </c>
      <c r="Q542" s="85">
        <f>SUMIFS('BAZA DANYCH'!$AA:$AA,'BAZA DANYCH'!$T:$T,Q$406,'BAZA DANYCH'!$K:$K,$C542,'BAZA DANYCH'!$A:$A,$A542,'BAZA DANYCH'!$F:$F,STATYSTYKI!$B542)</f>
        <v>28</v>
      </c>
      <c r="R542" s="85">
        <f>SUMIFS('BAZA DANYCH'!$AA:$AA,'BAZA DANYCH'!$T:$T,R$406,'BAZA DANYCH'!$K:$K,$C542,'BAZA DANYCH'!$A:$A,$A542,'BAZA DANYCH'!$F:$F,STATYSTYKI!$B542)</f>
        <v>0</v>
      </c>
      <c r="S542" s="85">
        <f>SUMIFS('BAZA DANYCH'!$AA:$AA,'BAZA DANYCH'!$T:$T,S$406,'BAZA DANYCH'!$K:$K,$C542,'BAZA DANYCH'!$A:$A,$A542,'BAZA DANYCH'!$F:$F,STATYSTYKI!$B542)</f>
        <v>0</v>
      </c>
      <c r="T542" s="85">
        <f>SUMIFS('BAZA DANYCH'!$AA:$AA,'BAZA DANYCH'!$T:$T,T$406,'BAZA DANYCH'!$K:$K,$C542,'BAZA DANYCH'!$A:$A,$A542,'BAZA DANYCH'!$F:$F,STATYSTYKI!$B542)</f>
        <v>0</v>
      </c>
      <c r="U542" s="85">
        <f>SUMIFS('BAZA DANYCH'!$AA:$AA,'BAZA DANYCH'!$T:$T,U$406,'BAZA DANYCH'!$K:$K,$C542,'BAZA DANYCH'!$A:$A,$A542,'BAZA DANYCH'!$F:$F,STATYSTYKI!$B542)</f>
        <v>0</v>
      </c>
      <c r="V542" s="85">
        <f>SUMIFS('BAZA DANYCH'!$AA:$AA,'BAZA DANYCH'!$T:$T,V$406,'BAZA DANYCH'!$K:$K,$C542,'BAZA DANYCH'!$A:$A,$A542,'BAZA DANYCH'!$F:$F,STATYSTYKI!$B542)</f>
        <v>0</v>
      </c>
      <c r="W542" s="85">
        <f>SUMIFS('BAZA DANYCH'!$AA:$AA,'BAZA DANYCH'!$T:$T,W$406,'BAZA DANYCH'!$K:$K,$C542,'BAZA DANYCH'!$A:$A,$A542,'BAZA DANYCH'!$F:$F,STATYSTYKI!$B542)</f>
        <v>0</v>
      </c>
      <c r="X542" s="85">
        <f>SUMIFS('BAZA DANYCH'!$AA:$AA,'BAZA DANYCH'!$T:$T,X$406,'BAZA DANYCH'!$K:$K,$C542,'BAZA DANYCH'!$A:$A,$A542,'BAZA DANYCH'!$F:$F,STATYSTYKI!$B542)</f>
        <v>0</v>
      </c>
      <c r="Y542" s="85">
        <f>SUMIFS('BAZA DANYCH'!$AA:$AA,'BAZA DANYCH'!$T:$T,Y$406,'BAZA DANYCH'!$K:$K,$C542,'BAZA DANYCH'!$A:$A,$A542,'BAZA DANYCH'!$F:$F,STATYSTYKI!$B542)</f>
        <v>0</v>
      </c>
      <c r="Z542" s="85">
        <f>SUMIFS('BAZA DANYCH'!$AA:$AA,'BAZA DANYCH'!$T:$T,Z$406,'BAZA DANYCH'!$K:$K,$C542,'BAZA DANYCH'!$A:$A,$A542,'BAZA DANYCH'!$F:$F,STATYSTYKI!$B542)</f>
        <v>0</v>
      </c>
      <c r="AA542" s="85">
        <f>SUMIFS('BAZA DANYCH'!$AA:$AA,'BAZA DANYCH'!$T:$T,AA$406,'BAZA DANYCH'!$K:$K,$C542,'BAZA DANYCH'!$A:$A,$A542,'BAZA DANYCH'!$F:$F,STATYSTYKI!$B542)</f>
        <v>0</v>
      </c>
      <c r="AB542" s="85">
        <f>SUMIFS('BAZA DANYCH'!$AA:$AA,'BAZA DANYCH'!$T:$T,AB$406,'BAZA DANYCH'!$K:$K,$C542,'BAZA DANYCH'!$A:$A,$A542,'BAZA DANYCH'!$F:$F,STATYSTYKI!$B542)</f>
        <v>0</v>
      </c>
      <c r="AC542" s="85">
        <f>SUMIFS('BAZA DANYCH'!$AA:$AA,'BAZA DANYCH'!$T:$T,AC$406,'BAZA DANYCH'!$K:$K,$C542,'BAZA DANYCH'!$A:$A,$A542,'BAZA DANYCH'!$F:$F,STATYSTYKI!$B542)</f>
        <v>0</v>
      </c>
      <c r="AD542" s="85">
        <f>SUMIFS('BAZA DANYCH'!$AA:$AA,'BAZA DANYCH'!$T:$T,AD$406,'BAZA DANYCH'!$K:$K,$C542,'BAZA DANYCH'!$A:$A,$A542,'BAZA DANYCH'!$F:$F,STATYSTYKI!$B542)</f>
        <v>0</v>
      </c>
      <c r="AE542" s="85">
        <f>SUMIFS('BAZA DANYCH'!$AA:$AA,'BAZA DANYCH'!$T:$T,AE$406,'BAZA DANYCH'!$K:$K,$C542,'BAZA DANYCH'!$A:$A,$A542,'BAZA DANYCH'!$F:$F,STATYSTYKI!$B542)</f>
        <v>0</v>
      </c>
      <c r="AF542" s="85">
        <f>SUMIFS('BAZA DANYCH'!$AA:$AA,'BAZA DANYCH'!$T:$T,AF$406,'BAZA DANYCH'!$K:$K,$C542,'BAZA DANYCH'!$A:$A,$A542,'BAZA DANYCH'!$F:$F,STATYSTYKI!$B542)</f>
        <v>0</v>
      </c>
      <c r="AG542" s="85">
        <f>SUMIFS('BAZA DANYCH'!$AA:$AA,'BAZA DANYCH'!$T:$T,AG$406,'BAZA DANYCH'!$K:$K,$C542,'BAZA DANYCH'!$A:$A,$A542,'BAZA DANYCH'!$F:$F,STATYSTYKI!$B542)</f>
        <v>0</v>
      </c>
      <c r="AH542" s="85">
        <f>SUMIFS('BAZA DANYCH'!$AA:$AA,'BAZA DANYCH'!$T:$T,AH$406,'BAZA DANYCH'!$K:$K,$C542,'BAZA DANYCH'!$A:$A,$A542,'BAZA DANYCH'!$F:$F,STATYSTYKI!$B542)</f>
        <v>0</v>
      </c>
      <c r="AI542" s="85">
        <f>SUMIFS('BAZA DANYCH'!$AA:$AA,'BAZA DANYCH'!$T:$T,AI$406,'BAZA DANYCH'!$K:$K,$C542,'BAZA DANYCH'!$A:$A,$A542,'BAZA DANYCH'!$F:$F,STATYSTYKI!$B542)</f>
        <v>0</v>
      </c>
      <c r="AJ542" s="85">
        <f>SUMIFS('BAZA DANYCH'!$AA:$AA,'BAZA DANYCH'!$T:$T,AJ$406,'BAZA DANYCH'!$K:$K,$C542,'BAZA DANYCH'!$A:$A,$A542,'BAZA DANYCH'!$F:$F,STATYSTYKI!$B542)</f>
        <v>0</v>
      </c>
    </row>
    <row r="543" spans="1:36" x14ac:dyDescent="0.2">
      <c r="A543" s="87" t="str">
        <f t="shared" ref="A543:C543" si="173">A336</f>
        <v>Kobierzyce</v>
      </c>
      <c r="B543" s="87" t="str">
        <f t="shared" si="173"/>
        <v>rk_15_DK8</v>
      </c>
      <c r="C543" s="87" t="str">
        <f t="shared" si="173"/>
        <v>Banelli Bus</v>
      </c>
      <c r="D543" s="129">
        <f t="shared" si="166"/>
        <v>28</v>
      </c>
      <c r="E543" s="85">
        <f>SUMIFS('BAZA DANYCH'!$AA:$AA,'BAZA DANYCH'!$T:$T,E$406,'BAZA DANYCH'!$K:$K,$C543,'BAZA DANYCH'!$A:$A,$A543,'BAZA DANYCH'!$F:$F,STATYSTYKI!$B543)</f>
        <v>0</v>
      </c>
      <c r="F543" s="85">
        <f>SUMIFS('BAZA DANYCH'!$AA:$AA,'BAZA DANYCH'!$T:$T,F$406,'BAZA DANYCH'!$K:$K,$C543,'BAZA DANYCH'!$A:$A,$A543,'BAZA DANYCH'!$F:$F,STATYSTYKI!$B543)</f>
        <v>0</v>
      </c>
      <c r="G543" s="85">
        <f>SUMIFS('BAZA DANYCH'!$AA:$AA,'BAZA DANYCH'!$T:$T,G$406,'BAZA DANYCH'!$K:$K,$C543,'BAZA DANYCH'!$A:$A,$A543,'BAZA DANYCH'!$F:$F,STATYSTYKI!$B543)</f>
        <v>0</v>
      </c>
      <c r="H543" s="85">
        <f>SUMIFS('BAZA DANYCH'!$AA:$AA,'BAZA DANYCH'!$T:$T,H$406,'BAZA DANYCH'!$K:$K,$C543,'BAZA DANYCH'!$A:$A,$A543,'BAZA DANYCH'!$F:$F,STATYSTYKI!$B543)</f>
        <v>0</v>
      </c>
      <c r="I543" s="85">
        <f>SUMIFS('BAZA DANYCH'!$AA:$AA,'BAZA DANYCH'!$T:$T,I$406,'BAZA DANYCH'!$K:$K,$C543,'BAZA DANYCH'!$A:$A,$A543,'BAZA DANYCH'!$F:$F,STATYSTYKI!$B543)</f>
        <v>0</v>
      </c>
      <c r="J543" s="85">
        <f>SUMIFS('BAZA DANYCH'!$AA:$AA,'BAZA DANYCH'!$T:$T,J$406,'BAZA DANYCH'!$K:$K,$C543,'BAZA DANYCH'!$A:$A,$A543,'BAZA DANYCH'!$F:$F,STATYSTYKI!$B543)</f>
        <v>0</v>
      </c>
      <c r="K543" s="85">
        <f>SUMIFS('BAZA DANYCH'!$AA:$AA,'BAZA DANYCH'!$T:$T,K$406,'BAZA DANYCH'!$K:$K,$C543,'BAZA DANYCH'!$A:$A,$A543,'BAZA DANYCH'!$F:$F,STATYSTYKI!$B543)</f>
        <v>0</v>
      </c>
      <c r="L543" s="85">
        <f>SUMIFS('BAZA DANYCH'!$AA:$AA,'BAZA DANYCH'!$T:$T,L$406,'BAZA DANYCH'!$K:$K,$C543,'BAZA DANYCH'!$A:$A,$A543,'BAZA DANYCH'!$F:$F,STATYSTYKI!$B543)</f>
        <v>0</v>
      </c>
      <c r="M543" s="85">
        <f>SUMIFS('BAZA DANYCH'!$AA:$AA,'BAZA DANYCH'!$T:$T,M$406,'BAZA DANYCH'!$K:$K,$C543,'BAZA DANYCH'!$A:$A,$A543,'BAZA DANYCH'!$F:$F,STATYSTYKI!$B543)</f>
        <v>0</v>
      </c>
      <c r="N543" s="85">
        <f>SUMIFS('BAZA DANYCH'!$AA:$AA,'BAZA DANYCH'!$T:$T,N$406,'BAZA DANYCH'!$K:$K,$C543,'BAZA DANYCH'!$A:$A,$A543,'BAZA DANYCH'!$F:$F,STATYSTYKI!$B543)</f>
        <v>0</v>
      </c>
      <c r="O543" s="85">
        <f>SUMIFS('BAZA DANYCH'!$AA:$AA,'BAZA DANYCH'!$T:$T,O$406,'BAZA DANYCH'!$K:$K,$C543,'BAZA DANYCH'!$A:$A,$A543,'BAZA DANYCH'!$F:$F,STATYSTYKI!$B543)</f>
        <v>0</v>
      </c>
      <c r="P543" s="85">
        <f>SUMIFS('BAZA DANYCH'!$AA:$AA,'BAZA DANYCH'!$T:$T,P$406,'BAZA DANYCH'!$K:$K,$C543,'BAZA DANYCH'!$A:$A,$A543,'BAZA DANYCH'!$F:$F,STATYSTYKI!$B543)</f>
        <v>0</v>
      </c>
      <c r="Q543" s="85">
        <f>SUMIFS('BAZA DANYCH'!$AA:$AA,'BAZA DANYCH'!$T:$T,Q$406,'BAZA DANYCH'!$K:$K,$C543,'BAZA DANYCH'!$A:$A,$A543,'BAZA DANYCH'!$F:$F,STATYSTYKI!$B543)</f>
        <v>10</v>
      </c>
      <c r="R543" s="85">
        <f>SUMIFS('BAZA DANYCH'!$AA:$AA,'BAZA DANYCH'!$T:$T,R$406,'BAZA DANYCH'!$K:$K,$C543,'BAZA DANYCH'!$A:$A,$A543,'BAZA DANYCH'!$F:$F,STATYSTYKI!$B543)</f>
        <v>0</v>
      </c>
      <c r="S543" s="85">
        <f>SUMIFS('BAZA DANYCH'!$AA:$AA,'BAZA DANYCH'!$T:$T,S$406,'BAZA DANYCH'!$K:$K,$C543,'BAZA DANYCH'!$A:$A,$A543,'BAZA DANYCH'!$F:$F,STATYSTYKI!$B543)</f>
        <v>0</v>
      </c>
      <c r="T543" s="85">
        <f>SUMIFS('BAZA DANYCH'!$AA:$AA,'BAZA DANYCH'!$T:$T,T$406,'BAZA DANYCH'!$K:$K,$C543,'BAZA DANYCH'!$A:$A,$A543,'BAZA DANYCH'!$F:$F,STATYSTYKI!$B543)</f>
        <v>0</v>
      </c>
      <c r="U543" s="85">
        <f>SUMIFS('BAZA DANYCH'!$AA:$AA,'BAZA DANYCH'!$T:$T,U$406,'BAZA DANYCH'!$K:$K,$C543,'BAZA DANYCH'!$A:$A,$A543,'BAZA DANYCH'!$F:$F,STATYSTYKI!$B543)</f>
        <v>0</v>
      </c>
      <c r="V543" s="85">
        <f>SUMIFS('BAZA DANYCH'!$AA:$AA,'BAZA DANYCH'!$T:$T,V$406,'BAZA DANYCH'!$K:$K,$C543,'BAZA DANYCH'!$A:$A,$A543,'BAZA DANYCH'!$F:$F,STATYSTYKI!$B543)</f>
        <v>0</v>
      </c>
      <c r="W543" s="85">
        <f>SUMIFS('BAZA DANYCH'!$AA:$AA,'BAZA DANYCH'!$T:$T,W$406,'BAZA DANYCH'!$K:$K,$C543,'BAZA DANYCH'!$A:$A,$A543,'BAZA DANYCH'!$F:$F,STATYSTYKI!$B543)</f>
        <v>0</v>
      </c>
      <c r="X543" s="85">
        <f>SUMIFS('BAZA DANYCH'!$AA:$AA,'BAZA DANYCH'!$T:$T,X$406,'BAZA DANYCH'!$K:$K,$C543,'BAZA DANYCH'!$A:$A,$A543,'BAZA DANYCH'!$F:$F,STATYSTYKI!$B543)</f>
        <v>0</v>
      </c>
      <c r="Y543" s="85">
        <f>SUMIFS('BAZA DANYCH'!$AA:$AA,'BAZA DANYCH'!$T:$T,Y$406,'BAZA DANYCH'!$K:$K,$C543,'BAZA DANYCH'!$A:$A,$A543,'BAZA DANYCH'!$F:$F,STATYSTYKI!$B543)</f>
        <v>18</v>
      </c>
      <c r="Z543" s="85">
        <f>SUMIFS('BAZA DANYCH'!$AA:$AA,'BAZA DANYCH'!$T:$T,Z$406,'BAZA DANYCH'!$K:$K,$C543,'BAZA DANYCH'!$A:$A,$A543,'BAZA DANYCH'!$F:$F,STATYSTYKI!$B543)</f>
        <v>0</v>
      </c>
      <c r="AA543" s="85">
        <f>SUMIFS('BAZA DANYCH'!$AA:$AA,'BAZA DANYCH'!$T:$T,AA$406,'BAZA DANYCH'!$K:$K,$C543,'BAZA DANYCH'!$A:$A,$A543,'BAZA DANYCH'!$F:$F,STATYSTYKI!$B543)</f>
        <v>0</v>
      </c>
      <c r="AB543" s="85">
        <f>SUMIFS('BAZA DANYCH'!$AA:$AA,'BAZA DANYCH'!$T:$T,AB$406,'BAZA DANYCH'!$K:$K,$C543,'BAZA DANYCH'!$A:$A,$A543,'BAZA DANYCH'!$F:$F,STATYSTYKI!$B543)</f>
        <v>0</v>
      </c>
      <c r="AC543" s="85">
        <f>SUMIFS('BAZA DANYCH'!$AA:$AA,'BAZA DANYCH'!$T:$T,AC$406,'BAZA DANYCH'!$K:$K,$C543,'BAZA DANYCH'!$A:$A,$A543,'BAZA DANYCH'!$F:$F,STATYSTYKI!$B543)</f>
        <v>0</v>
      </c>
      <c r="AD543" s="85">
        <f>SUMIFS('BAZA DANYCH'!$AA:$AA,'BAZA DANYCH'!$T:$T,AD$406,'BAZA DANYCH'!$K:$K,$C543,'BAZA DANYCH'!$A:$A,$A543,'BAZA DANYCH'!$F:$F,STATYSTYKI!$B543)</f>
        <v>0</v>
      </c>
      <c r="AE543" s="85">
        <f>SUMIFS('BAZA DANYCH'!$AA:$AA,'BAZA DANYCH'!$T:$T,AE$406,'BAZA DANYCH'!$K:$K,$C543,'BAZA DANYCH'!$A:$A,$A543,'BAZA DANYCH'!$F:$F,STATYSTYKI!$B543)</f>
        <v>0</v>
      </c>
      <c r="AF543" s="85">
        <f>SUMIFS('BAZA DANYCH'!$AA:$AA,'BAZA DANYCH'!$T:$T,AF$406,'BAZA DANYCH'!$K:$K,$C543,'BAZA DANYCH'!$A:$A,$A543,'BAZA DANYCH'!$F:$F,STATYSTYKI!$B543)</f>
        <v>0</v>
      </c>
      <c r="AG543" s="85">
        <f>SUMIFS('BAZA DANYCH'!$AA:$AA,'BAZA DANYCH'!$T:$T,AG$406,'BAZA DANYCH'!$K:$K,$C543,'BAZA DANYCH'!$A:$A,$A543,'BAZA DANYCH'!$F:$F,STATYSTYKI!$B543)</f>
        <v>0</v>
      </c>
      <c r="AH543" s="85">
        <f>SUMIFS('BAZA DANYCH'!$AA:$AA,'BAZA DANYCH'!$T:$T,AH$406,'BAZA DANYCH'!$K:$K,$C543,'BAZA DANYCH'!$A:$A,$A543,'BAZA DANYCH'!$F:$F,STATYSTYKI!$B543)</f>
        <v>0</v>
      </c>
      <c r="AI543" s="85">
        <f>SUMIFS('BAZA DANYCH'!$AA:$AA,'BAZA DANYCH'!$T:$T,AI$406,'BAZA DANYCH'!$K:$K,$C543,'BAZA DANYCH'!$A:$A,$A543,'BAZA DANYCH'!$F:$F,STATYSTYKI!$B543)</f>
        <v>0</v>
      </c>
      <c r="AJ543" s="85">
        <f>SUMIFS('BAZA DANYCH'!$AA:$AA,'BAZA DANYCH'!$T:$T,AJ$406,'BAZA DANYCH'!$K:$K,$C543,'BAZA DANYCH'!$A:$A,$A543,'BAZA DANYCH'!$F:$F,STATYSTYKI!$B543)</f>
        <v>0</v>
      </c>
    </row>
    <row r="544" spans="1:36" x14ac:dyDescent="0.2">
      <c r="A544" s="87" t="str">
        <f t="shared" ref="A544:C544" si="174">A337</f>
        <v>Kobierzyce</v>
      </c>
      <c r="B544" s="87" t="str">
        <f t="shared" si="174"/>
        <v>rk_15_DK8</v>
      </c>
      <c r="C544" s="87" t="str">
        <f t="shared" si="174"/>
        <v>Cadier</v>
      </c>
      <c r="D544" s="129">
        <f t="shared" si="166"/>
        <v>28</v>
      </c>
      <c r="E544" s="85">
        <f>SUMIFS('BAZA DANYCH'!$AA:$AA,'BAZA DANYCH'!$T:$T,E$406,'BAZA DANYCH'!$K:$K,$C544,'BAZA DANYCH'!$A:$A,$A544,'BAZA DANYCH'!$F:$F,STATYSTYKI!$B544)</f>
        <v>0</v>
      </c>
      <c r="F544" s="85">
        <f>SUMIFS('BAZA DANYCH'!$AA:$AA,'BAZA DANYCH'!$T:$T,F$406,'BAZA DANYCH'!$K:$K,$C544,'BAZA DANYCH'!$A:$A,$A544,'BAZA DANYCH'!$F:$F,STATYSTYKI!$B544)</f>
        <v>0</v>
      </c>
      <c r="G544" s="85">
        <f>SUMIFS('BAZA DANYCH'!$AA:$AA,'BAZA DANYCH'!$T:$T,G$406,'BAZA DANYCH'!$K:$K,$C544,'BAZA DANYCH'!$A:$A,$A544,'BAZA DANYCH'!$F:$F,STATYSTYKI!$B544)</f>
        <v>0</v>
      </c>
      <c r="H544" s="85">
        <f>SUMIFS('BAZA DANYCH'!$AA:$AA,'BAZA DANYCH'!$T:$T,H$406,'BAZA DANYCH'!$K:$K,$C544,'BAZA DANYCH'!$A:$A,$A544,'BAZA DANYCH'!$F:$F,STATYSTYKI!$B544)</f>
        <v>0</v>
      </c>
      <c r="I544" s="85">
        <f>SUMIFS('BAZA DANYCH'!$AA:$AA,'BAZA DANYCH'!$T:$T,I$406,'BAZA DANYCH'!$K:$K,$C544,'BAZA DANYCH'!$A:$A,$A544,'BAZA DANYCH'!$F:$F,STATYSTYKI!$B544)</f>
        <v>0</v>
      </c>
      <c r="J544" s="85">
        <f>SUMIFS('BAZA DANYCH'!$AA:$AA,'BAZA DANYCH'!$T:$T,J$406,'BAZA DANYCH'!$K:$K,$C544,'BAZA DANYCH'!$A:$A,$A544,'BAZA DANYCH'!$F:$F,STATYSTYKI!$B544)</f>
        <v>0</v>
      </c>
      <c r="K544" s="85">
        <f>SUMIFS('BAZA DANYCH'!$AA:$AA,'BAZA DANYCH'!$T:$T,K$406,'BAZA DANYCH'!$K:$K,$C544,'BAZA DANYCH'!$A:$A,$A544,'BAZA DANYCH'!$F:$F,STATYSTYKI!$B544)</f>
        <v>0</v>
      </c>
      <c r="L544" s="85">
        <f>SUMIFS('BAZA DANYCH'!$AA:$AA,'BAZA DANYCH'!$T:$T,L$406,'BAZA DANYCH'!$K:$K,$C544,'BAZA DANYCH'!$A:$A,$A544,'BAZA DANYCH'!$F:$F,STATYSTYKI!$B544)</f>
        <v>0</v>
      </c>
      <c r="M544" s="85">
        <f>SUMIFS('BAZA DANYCH'!$AA:$AA,'BAZA DANYCH'!$T:$T,M$406,'BAZA DANYCH'!$K:$K,$C544,'BAZA DANYCH'!$A:$A,$A544,'BAZA DANYCH'!$F:$F,STATYSTYKI!$B544)</f>
        <v>0</v>
      </c>
      <c r="N544" s="85">
        <f>SUMIFS('BAZA DANYCH'!$AA:$AA,'BAZA DANYCH'!$T:$T,N$406,'BAZA DANYCH'!$K:$K,$C544,'BAZA DANYCH'!$A:$A,$A544,'BAZA DANYCH'!$F:$F,STATYSTYKI!$B544)</f>
        <v>0</v>
      </c>
      <c r="O544" s="85">
        <f>SUMIFS('BAZA DANYCH'!$AA:$AA,'BAZA DANYCH'!$T:$T,O$406,'BAZA DANYCH'!$K:$K,$C544,'BAZA DANYCH'!$A:$A,$A544,'BAZA DANYCH'!$F:$F,STATYSTYKI!$B544)</f>
        <v>0</v>
      </c>
      <c r="P544" s="85">
        <f>SUMIFS('BAZA DANYCH'!$AA:$AA,'BAZA DANYCH'!$T:$T,P$406,'BAZA DANYCH'!$K:$K,$C544,'BAZA DANYCH'!$A:$A,$A544,'BAZA DANYCH'!$F:$F,STATYSTYKI!$B544)</f>
        <v>0</v>
      </c>
      <c r="Q544" s="85">
        <f>SUMIFS('BAZA DANYCH'!$AA:$AA,'BAZA DANYCH'!$T:$T,Q$406,'BAZA DANYCH'!$K:$K,$C544,'BAZA DANYCH'!$A:$A,$A544,'BAZA DANYCH'!$F:$F,STATYSTYKI!$B544)</f>
        <v>0</v>
      </c>
      <c r="R544" s="85">
        <f>SUMIFS('BAZA DANYCH'!$AA:$AA,'BAZA DANYCH'!$T:$T,R$406,'BAZA DANYCH'!$K:$K,$C544,'BAZA DANYCH'!$A:$A,$A544,'BAZA DANYCH'!$F:$F,STATYSTYKI!$B544)</f>
        <v>28</v>
      </c>
      <c r="S544" s="85">
        <f>SUMIFS('BAZA DANYCH'!$AA:$AA,'BAZA DANYCH'!$T:$T,S$406,'BAZA DANYCH'!$K:$K,$C544,'BAZA DANYCH'!$A:$A,$A544,'BAZA DANYCH'!$F:$F,STATYSTYKI!$B544)</f>
        <v>0</v>
      </c>
      <c r="T544" s="85">
        <f>SUMIFS('BAZA DANYCH'!$AA:$AA,'BAZA DANYCH'!$T:$T,T$406,'BAZA DANYCH'!$K:$K,$C544,'BAZA DANYCH'!$A:$A,$A544,'BAZA DANYCH'!$F:$F,STATYSTYKI!$B544)</f>
        <v>0</v>
      </c>
      <c r="U544" s="85">
        <f>SUMIFS('BAZA DANYCH'!$AA:$AA,'BAZA DANYCH'!$T:$T,U$406,'BAZA DANYCH'!$K:$K,$C544,'BAZA DANYCH'!$A:$A,$A544,'BAZA DANYCH'!$F:$F,STATYSTYKI!$B544)</f>
        <v>0</v>
      </c>
      <c r="V544" s="85">
        <f>SUMIFS('BAZA DANYCH'!$AA:$AA,'BAZA DANYCH'!$T:$T,V$406,'BAZA DANYCH'!$K:$K,$C544,'BAZA DANYCH'!$A:$A,$A544,'BAZA DANYCH'!$F:$F,STATYSTYKI!$B544)</f>
        <v>0</v>
      </c>
      <c r="W544" s="85">
        <f>SUMIFS('BAZA DANYCH'!$AA:$AA,'BAZA DANYCH'!$T:$T,W$406,'BAZA DANYCH'!$K:$K,$C544,'BAZA DANYCH'!$A:$A,$A544,'BAZA DANYCH'!$F:$F,STATYSTYKI!$B544)</f>
        <v>0</v>
      </c>
      <c r="X544" s="85">
        <f>SUMIFS('BAZA DANYCH'!$AA:$AA,'BAZA DANYCH'!$T:$T,X$406,'BAZA DANYCH'!$K:$K,$C544,'BAZA DANYCH'!$A:$A,$A544,'BAZA DANYCH'!$F:$F,STATYSTYKI!$B544)</f>
        <v>0</v>
      </c>
      <c r="Y544" s="85">
        <f>SUMIFS('BAZA DANYCH'!$AA:$AA,'BAZA DANYCH'!$T:$T,Y$406,'BAZA DANYCH'!$K:$K,$C544,'BAZA DANYCH'!$A:$A,$A544,'BAZA DANYCH'!$F:$F,STATYSTYKI!$B544)</f>
        <v>0</v>
      </c>
      <c r="Z544" s="85">
        <f>SUMIFS('BAZA DANYCH'!$AA:$AA,'BAZA DANYCH'!$T:$T,Z$406,'BAZA DANYCH'!$K:$K,$C544,'BAZA DANYCH'!$A:$A,$A544,'BAZA DANYCH'!$F:$F,STATYSTYKI!$B544)</f>
        <v>0</v>
      </c>
      <c r="AA544" s="85">
        <f>SUMIFS('BAZA DANYCH'!$AA:$AA,'BAZA DANYCH'!$T:$T,AA$406,'BAZA DANYCH'!$K:$K,$C544,'BAZA DANYCH'!$A:$A,$A544,'BAZA DANYCH'!$F:$F,STATYSTYKI!$B544)</f>
        <v>0</v>
      </c>
      <c r="AB544" s="85">
        <f>SUMIFS('BAZA DANYCH'!$AA:$AA,'BAZA DANYCH'!$T:$T,AB$406,'BAZA DANYCH'!$K:$K,$C544,'BAZA DANYCH'!$A:$A,$A544,'BAZA DANYCH'!$F:$F,STATYSTYKI!$B544)</f>
        <v>0</v>
      </c>
      <c r="AC544" s="85">
        <f>SUMIFS('BAZA DANYCH'!$AA:$AA,'BAZA DANYCH'!$T:$T,AC$406,'BAZA DANYCH'!$K:$K,$C544,'BAZA DANYCH'!$A:$A,$A544,'BAZA DANYCH'!$F:$F,STATYSTYKI!$B544)</f>
        <v>0</v>
      </c>
      <c r="AD544" s="85">
        <f>SUMIFS('BAZA DANYCH'!$AA:$AA,'BAZA DANYCH'!$T:$T,AD$406,'BAZA DANYCH'!$K:$K,$C544,'BAZA DANYCH'!$A:$A,$A544,'BAZA DANYCH'!$F:$F,STATYSTYKI!$B544)</f>
        <v>0</v>
      </c>
      <c r="AE544" s="85">
        <f>SUMIFS('BAZA DANYCH'!$AA:$AA,'BAZA DANYCH'!$T:$T,AE$406,'BAZA DANYCH'!$K:$K,$C544,'BAZA DANYCH'!$A:$A,$A544,'BAZA DANYCH'!$F:$F,STATYSTYKI!$B544)</f>
        <v>0</v>
      </c>
      <c r="AF544" s="85">
        <f>SUMIFS('BAZA DANYCH'!$AA:$AA,'BAZA DANYCH'!$T:$T,AF$406,'BAZA DANYCH'!$K:$K,$C544,'BAZA DANYCH'!$A:$A,$A544,'BAZA DANYCH'!$F:$F,STATYSTYKI!$B544)</f>
        <v>0</v>
      </c>
      <c r="AG544" s="85">
        <f>SUMIFS('BAZA DANYCH'!$AA:$AA,'BAZA DANYCH'!$T:$T,AG$406,'BAZA DANYCH'!$K:$K,$C544,'BAZA DANYCH'!$A:$A,$A544,'BAZA DANYCH'!$F:$F,STATYSTYKI!$B544)</f>
        <v>0</v>
      </c>
      <c r="AH544" s="85">
        <f>SUMIFS('BAZA DANYCH'!$AA:$AA,'BAZA DANYCH'!$T:$T,AH$406,'BAZA DANYCH'!$K:$K,$C544,'BAZA DANYCH'!$A:$A,$A544,'BAZA DANYCH'!$F:$F,STATYSTYKI!$B544)</f>
        <v>0</v>
      </c>
      <c r="AI544" s="85">
        <f>SUMIFS('BAZA DANYCH'!$AA:$AA,'BAZA DANYCH'!$T:$T,AI$406,'BAZA DANYCH'!$K:$K,$C544,'BAZA DANYCH'!$A:$A,$A544,'BAZA DANYCH'!$F:$F,STATYSTYKI!$B544)</f>
        <v>0</v>
      </c>
      <c r="AJ544" s="85">
        <f>SUMIFS('BAZA DANYCH'!$AA:$AA,'BAZA DANYCH'!$T:$T,AJ$406,'BAZA DANYCH'!$K:$K,$C544,'BAZA DANYCH'!$A:$A,$A544,'BAZA DANYCH'!$F:$F,STATYSTYKI!$B544)</f>
        <v>0</v>
      </c>
    </row>
    <row r="545" spans="1:36" x14ac:dyDescent="0.2">
      <c r="A545" s="87" t="str">
        <f t="shared" ref="A545:C545" si="175">A338</f>
        <v>Kobierzyce</v>
      </c>
      <c r="B545" s="87" t="str">
        <f t="shared" si="175"/>
        <v>rk_15_DK8</v>
      </c>
      <c r="C545" s="87" t="str">
        <f t="shared" si="175"/>
        <v>Schoonaret</v>
      </c>
      <c r="D545" s="129">
        <f t="shared" si="166"/>
        <v>50</v>
      </c>
      <c r="E545" s="85">
        <f>SUMIFS('BAZA DANYCH'!$AA:$AA,'BAZA DANYCH'!$T:$T,E$406,'BAZA DANYCH'!$K:$K,$C545,'BAZA DANYCH'!$A:$A,$A545,'BAZA DANYCH'!$F:$F,STATYSTYKI!$B545)</f>
        <v>0</v>
      </c>
      <c r="F545" s="85">
        <f>SUMIFS('BAZA DANYCH'!$AA:$AA,'BAZA DANYCH'!$T:$T,F$406,'BAZA DANYCH'!$K:$K,$C545,'BAZA DANYCH'!$A:$A,$A545,'BAZA DANYCH'!$F:$F,STATYSTYKI!$B545)</f>
        <v>0</v>
      </c>
      <c r="G545" s="85">
        <f>SUMIFS('BAZA DANYCH'!$AA:$AA,'BAZA DANYCH'!$T:$T,G$406,'BAZA DANYCH'!$K:$K,$C545,'BAZA DANYCH'!$A:$A,$A545,'BAZA DANYCH'!$F:$F,STATYSTYKI!$B545)</f>
        <v>0</v>
      </c>
      <c r="H545" s="85">
        <f>SUMIFS('BAZA DANYCH'!$AA:$AA,'BAZA DANYCH'!$T:$T,H$406,'BAZA DANYCH'!$K:$K,$C545,'BAZA DANYCH'!$A:$A,$A545,'BAZA DANYCH'!$F:$F,STATYSTYKI!$B545)</f>
        <v>0</v>
      </c>
      <c r="I545" s="85">
        <f>SUMIFS('BAZA DANYCH'!$AA:$AA,'BAZA DANYCH'!$T:$T,I$406,'BAZA DANYCH'!$K:$K,$C545,'BAZA DANYCH'!$A:$A,$A545,'BAZA DANYCH'!$F:$F,STATYSTYKI!$B545)</f>
        <v>0</v>
      </c>
      <c r="J545" s="85">
        <f>SUMIFS('BAZA DANYCH'!$AA:$AA,'BAZA DANYCH'!$T:$T,J$406,'BAZA DANYCH'!$K:$K,$C545,'BAZA DANYCH'!$A:$A,$A545,'BAZA DANYCH'!$F:$F,STATYSTYKI!$B545)</f>
        <v>0</v>
      </c>
      <c r="K545" s="85">
        <f>SUMIFS('BAZA DANYCH'!$AA:$AA,'BAZA DANYCH'!$T:$T,K$406,'BAZA DANYCH'!$K:$K,$C545,'BAZA DANYCH'!$A:$A,$A545,'BAZA DANYCH'!$F:$F,STATYSTYKI!$B545)</f>
        <v>0</v>
      </c>
      <c r="L545" s="85">
        <f>SUMIFS('BAZA DANYCH'!$AA:$AA,'BAZA DANYCH'!$T:$T,L$406,'BAZA DANYCH'!$K:$K,$C545,'BAZA DANYCH'!$A:$A,$A545,'BAZA DANYCH'!$F:$F,STATYSTYKI!$B545)</f>
        <v>0</v>
      </c>
      <c r="M545" s="85">
        <f>SUMIFS('BAZA DANYCH'!$AA:$AA,'BAZA DANYCH'!$T:$T,M$406,'BAZA DANYCH'!$K:$K,$C545,'BAZA DANYCH'!$A:$A,$A545,'BAZA DANYCH'!$F:$F,STATYSTYKI!$B545)</f>
        <v>0</v>
      </c>
      <c r="N545" s="85">
        <f>SUMIFS('BAZA DANYCH'!$AA:$AA,'BAZA DANYCH'!$T:$T,N$406,'BAZA DANYCH'!$K:$K,$C545,'BAZA DANYCH'!$A:$A,$A545,'BAZA DANYCH'!$F:$F,STATYSTYKI!$B545)</f>
        <v>0</v>
      </c>
      <c r="O545" s="85">
        <f>SUMIFS('BAZA DANYCH'!$AA:$AA,'BAZA DANYCH'!$T:$T,O$406,'BAZA DANYCH'!$K:$K,$C545,'BAZA DANYCH'!$A:$A,$A545,'BAZA DANYCH'!$F:$F,STATYSTYKI!$B545)</f>
        <v>0</v>
      </c>
      <c r="P545" s="85">
        <f>SUMIFS('BAZA DANYCH'!$AA:$AA,'BAZA DANYCH'!$T:$T,P$406,'BAZA DANYCH'!$K:$K,$C545,'BAZA DANYCH'!$A:$A,$A545,'BAZA DANYCH'!$F:$F,STATYSTYKI!$B545)</f>
        <v>0</v>
      </c>
      <c r="Q545" s="85">
        <f>SUMIFS('BAZA DANYCH'!$AA:$AA,'BAZA DANYCH'!$T:$T,Q$406,'BAZA DANYCH'!$K:$K,$C545,'BAZA DANYCH'!$A:$A,$A545,'BAZA DANYCH'!$F:$F,STATYSTYKI!$B545)</f>
        <v>0</v>
      </c>
      <c r="R545" s="85">
        <f>SUMIFS('BAZA DANYCH'!$AA:$AA,'BAZA DANYCH'!$T:$T,R$406,'BAZA DANYCH'!$K:$K,$C545,'BAZA DANYCH'!$A:$A,$A545,'BAZA DANYCH'!$F:$F,STATYSTYKI!$B545)</f>
        <v>50</v>
      </c>
      <c r="S545" s="85">
        <f>SUMIFS('BAZA DANYCH'!$AA:$AA,'BAZA DANYCH'!$T:$T,S$406,'BAZA DANYCH'!$K:$K,$C545,'BAZA DANYCH'!$A:$A,$A545,'BAZA DANYCH'!$F:$F,STATYSTYKI!$B545)</f>
        <v>0</v>
      </c>
      <c r="T545" s="85">
        <f>SUMIFS('BAZA DANYCH'!$AA:$AA,'BAZA DANYCH'!$T:$T,T$406,'BAZA DANYCH'!$K:$K,$C545,'BAZA DANYCH'!$A:$A,$A545,'BAZA DANYCH'!$F:$F,STATYSTYKI!$B545)</f>
        <v>0</v>
      </c>
      <c r="U545" s="85">
        <f>SUMIFS('BAZA DANYCH'!$AA:$AA,'BAZA DANYCH'!$T:$T,U$406,'BAZA DANYCH'!$K:$K,$C545,'BAZA DANYCH'!$A:$A,$A545,'BAZA DANYCH'!$F:$F,STATYSTYKI!$B545)</f>
        <v>0</v>
      </c>
      <c r="V545" s="85">
        <f>SUMIFS('BAZA DANYCH'!$AA:$AA,'BAZA DANYCH'!$T:$T,V$406,'BAZA DANYCH'!$K:$K,$C545,'BAZA DANYCH'!$A:$A,$A545,'BAZA DANYCH'!$F:$F,STATYSTYKI!$B545)</f>
        <v>0</v>
      </c>
      <c r="W545" s="85">
        <f>SUMIFS('BAZA DANYCH'!$AA:$AA,'BAZA DANYCH'!$T:$T,W$406,'BAZA DANYCH'!$K:$K,$C545,'BAZA DANYCH'!$A:$A,$A545,'BAZA DANYCH'!$F:$F,STATYSTYKI!$B545)</f>
        <v>0</v>
      </c>
      <c r="X545" s="85">
        <f>SUMIFS('BAZA DANYCH'!$AA:$AA,'BAZA DANYCH'!$T:$T,X$406,'BAZA DANYCH'!$K:$K,$C545,'BAZA DANYCH'!$A:$A,$A545,'BAZA DANYCH'!$F:$F,STATYSTYKI!$B545)</f>
        <v>0</v>
      </c>
      <c r="Y545" s="85">
        <f>SUMIFS('BAZA DANYCH'!$AA:$AA,'BAZA DANYCH'!$T:$T,Y$406,'BAZA DANYCH'!$K:$K,$C545,'BAZA DANYCH'!$A:$A,$A545,'BAZA DANYCH'!$F:$F,STATYSTYKI!$B545)</f>
        <v>0</v>
      </c>
      <c r="Z545" s="85">
        <f>SUMIFS('BAZA DANYCH'!$AA:$AA,'BAZA DANYCH'!$T:$T,Z$406,'BAZA DANYCH'!$K:$K,$C545,'BAZA DANYCH'!$A:$A,$A545,'BAZA DANYCH'!$F:$F,STATYSTYKI!$B545)</f>
        <v>0</v>
      </c>
      <c r="AA545" s="85">
        <f>SUMIFS('BAZA DANYCH'!$AA:$AA,'BAZA DANYCH'!$T:$T,AA$406,'BAZA DANYCH'!$K:$K,$C545,'BAZA DANYCH'!$A:$A,$A545,'BAZA DANYCH'!$F:$F,STATYSTYKI!$B545)</f>
        <v>0</v>
      </c>
      <c r="AB545" s="85">
        <f>SUMIFS('BAZA DANYCH'!$AA:$AA,'BAZA DANYCH'!$T:$T,AB$406,'BAZA DANYCH'!$K:$K,$C545,'BAZA DANYCH'!$A:$A,$A545,'BAZA DANYCH'!$F:$F,STATYSTYKI!$B545)</f>
        <v>0</v>
      </c>
      <c r="AC545" s="85">
        <f>SUMIFS('BAZA DANYCH'!$AA:$AA,'BAZA DANYCH'!$T:$T,AC$406,'BAZA DANYCH'!$K:$K,$C545,'BAZA DANYCH'!$A:$A,$A545,'BAZA DANYCH'!$F:$F,STATYSTYKI!$B545)</f>
        <v>0</v>
      </c>
      <c r="AD545" s="85">
        <f>SUMIFS('BAZA DANYCH'!$AA:$AA,'BAZA DANYCH'!$T:$T,AD$406,'BAZA DANYCH'!$K:$K,$C545,'BAZA DANYCH'!$A:$A,$A545,'BAZA DANYCH'!$F:$F,STATYSTYKI!$B545)</f>
        <v>0</v>
      </c>
      <c r="AE545" s="85">
        <f>SUMIFS('BAZA DANYCH'!$AA:$AA,'BAZA DANYCH'!$T:$T,AE$406,'BAZA DANYCH'!$K:$K,$C545,'BAZA DANYCH'!$A:$A,$A545,'BAZA DANYCH'!$F:$F,STATYSTYKI!$B545)</f>
        <v>0</v>
      </c>
      <c r="AF545" s="85">
        <f>SUMIFS('BAZA DANYCH'!$AA:$AA,'BAZA DANYCH'!$T:$T,AF$406,'BAZA DANYCH'!$K:$K,$C545,'BAZA DANYCH'!$A:$A,$A545,'BAZA DANYCH'!$F:$F,STATYSTYKI!$B545)</f>
        <v>0</v>
      </c>
      <c r="AG545" s="85">
        <f>SUMIFS('BAZA DANYCH'!$AA:$AA,'BAZA DANYCH'!$T:$T,AG$406,'BAZA DANYCH'!$K:$K,$C545,'BAZA DANYCH'!$A:$A,$A545,'BAZA DANYCH'!$F:$F,STATYSTYKI!$B545)</f>
        <v>0</v>
      </c>
      <c r="AH545" s="85">
        <f>SUMIFS('BAZA DANYCH'!$AA:$AA,'BAZA DANYCH'!$T:$T,AH$406,'BAZA DANYCH'!$K:$K,$C545,'BAZA DANYCH'!$A:$A,$A545,'BAZA DANYCH'!$F:$F,STATYSTYKI!$B545)</f>
        <v>0</v>
      </c>
      <c r="AI545" s="85">
        <f>SUMIFS('BAZA DANYCH'!$AA:$AA,'BAZA DANYCH'!$T:$T,AI$406,'BAZA DANYCH'!$K:$K,$C545,'BAZA DANYCH'!$A:$A,$A545,'BAZA DANYCH'!$F:$F,STATYSTYKI!$B545)</f>
        <v>0</v>
      </c>
      <c r="AJ545" s="85">
        <f>SUMIFS('BAZA DANYCH'!$AA:$AA,'BAZA DANYCH'!$T:$T,AJ$406,'BAZA DANYCH'!$K:$K,$C545,'BAZA DANYCH'!$A:$A,$A545,'BAZA DANYCH'!$F:$F,STATYSTYKI!$B545)</f>
        <v>0</v>
      </c>
    </row>
    <row r="546" spans="1:36" x14ac:dyDescent="0.2">
      <c r="A546" s="87" t="str">
        <f t="shared" ref="A546:C546" si="176">A339</f>
        <v>Kobierzyce</v>
      </c>
      <c r="B546" s="87" t="str">
        <f t="shared" si="176"/>
        <v>rk_15_DK8</v>
      </c>
      <c r="C546" s="87" t="str">
        <f t="shared" si="176"/>
        <v>Avista</v>
      </c>
      <c r="D546" s="129">
        <f t="shared" si="166"/>
        <v>12</v>
      </c>
      <c r="E546" s="85">
        <f>SUMIFS('BAZA DANYCH'!$AA:$AA,'BAZA DANYCH'!$T:$T,E$406,'BAZA DANYCH'!$K:$K,$C546,'BAZA DANYCH'!$A:$A,$A546,'BAZA DANYCH'!$F:$F,STATYSTYKI!$B546)</f>
        <v>0</v>
      </c>
      <c r="F546" s="85">
        <f>SUMIFS('BAZA DANYCH'!$AA:$AA,'BAZA DANYCH'!$T:$T,F$406,'BAZA DANYCH'!$K:$K,$C546,'BAZA DANYCH'!$A:$A,$A546,'BAZA DANYCH'!$F:$F,STATYSTYKI!$B546)</f>
        <v>0</v>
      </c>
      <c r="G546" s="85">
        <f>SUMIFS('BAZA DANYCH'!$AA:$AA,'BAZA DANYCH'!$T:$T,G$406,'BAZA DANYCH'!$K:$K,$C546,'BAZA DANYCH'!$A:$A,$A546,'BAZA DANYCH'!$F:$F,STATYSTYKI!$B546)</f>
        <v>0</v>
      </c>
      <c r="H546" s="85">
        <f>SUMIFS('BAZA DANYCH'!$AA:$AA,'BAZA DANYCH'!$T:$T,H$406,'BAZA DANYCH'!$K:$K,$C546,'BAZA DANYCH'!$A:$A,$A546,'BAZA DANYCH'!$F:$F,STATYSTYKI!$B546)</f>
        <v>0</v>
      </c>
      <c r="I546" s="85">
        <f>SUMIFS('BAZA DANYCH'!$AA:$AA,'BAZA DANYCH'!$T:$T,I$406,'BAZA DANYCH'!$K:$K,$C546,'BAZA DANYCH'!$A:$A,$A546,'BAZA DANYCH'!$F:$F,STATYSTYKI!$B546)</f>
        <v>0</v>
      </c>
      <c r="J546" s="85">
        <f>SUMIFS('BAZA DANYCH'!$AA:$AA,'BAZA DANYCH'!$T:$T,J$406,'BAZA DANYCH'!$K:$K,$C546,'BAZA DANYCH'!$A:$A,$A546,'BAZA DANYCH'!$F:$F,STATYSTYKI!$B546)</f>
        <v>0</v>
      </c>
      <c r="K546" s="85">
        <f>SUMIFS('BAZA DANYCH'!$AA:$AA,'BAZA DANYCH'!$T:$T,K$406,'BAZA DANYCH'!$K:$K,$C546,'BAZA DANYCH'!$A:$A,$A546,'BAZA DANYCH'!$F:$F,STATYSTYKI!$B546)</f>
        <v>0</v>
      </c>
      <c r="L546" s="85">
        <f>SUMIFS('BAZA DANYCH'!$AA:$AA,'BAZA DANYCH'!$T:$T,L$406,'BAZA DANYCH'!$K:$K,$C546,'BAZA DANYCH'!$A:$A,$A546,'BAZA DANYCH'!$F:$F,STATYSTYKI!$B546)</f>
        <v>0</v>
      </c>
      <c r="M546" s="85">
        <f>SUMIFS('BAZA DANYCH'!$AA:$AA,'BAZA DANYCH'!$T:$T,M$406,'BAZA DANYCH'!$K:$K,$C546,'BAZA DANYCH'!$A:$A,$A546,'BAZA DANYCH'!$F:$F,STATYSTYKI!$B546)</f>
        <v>0</v>
      </c>
      <c r="N546" s="85">
        <f>SUMIFS('BAZA DANYCH'!$AA:$AA,'BAZA DANYCH'!$T:$T,N$406,'BAZA DANYCH'!$K:$K,$C546,'BAZA DANYCH'!$A:$A,$A546,'BAZA DANYCH'!$F:$F,STATYSTYKI!$B546)</f>
        <v>0</v>
      </c>
      <c r="O546" s="85">
        <f>SUMIFS('BAZA DANYCH'!$AA:$AA,'BAZA DANYCH'!$T:$T,O$406,'BAZA DANYCH'!$K:$K,$C546,'BAZA DANYCH'!$A:$A,$A546,'BAZA DANYCH'!$F:$F,STATYSTYKI!$B546)</f>
        <v>0</v>
      </c>
      <c r="P546" s="85">
        <f>SUMIFS('BAZA DANYCH'!$AA:$AA,'BAZA DANYCH'!$T:$T,P$406,'BAZA DANYCH'!$K:$K,$C546,'BAZA DANYCH'!$A:$A,$A546,'BAZA DANYCH'!$F:$F,STATYSTYKI!$B546)</f>
        <v>0</v>
      </c>
      <c r="Q546" s="85">
        <f>SUMIFS('BAZA DANYCH'!$AA:$AA,'BAZA DANYCH'!$T:$T,Q$406,'BAZA DANYCH'!$K:$K,$C546,'BAZA DANYCH'!$A:$A,$A546,'BAZA DANYCH'!$F:$F,STATYSTYKI!$B546)</f>
        <v>0</v>
      </c>
      <c r="R546" s="85">
        <f>SUMIFS('BAZA DANYCH'!$AA:$AA,'BAZA DANYCH'!$T:$T,R$406,'BAZA DANYCH'!$K:$K,$C546,'BAZA DANYCH'!$A:$A,$A546,'BAZA DANYCH'!$F:$F,STATYSTYKI!$B546)</f>
        <v>10</v>
      </c>
      <c r="S546" s="85">
        <f>SUMIFS('BAZA DANYCH'!$AA:$AA,'BAZA DANYCH'!$T:$T,S$406,'BAZA DANYCH'!$K:$K,$C546,'BAZA DANYCH'!$A:$A,$A546,'BAZA DANYCH'!$F:$F,STATYSTYKI!$B546)</f>
        <v>0</v>
      </c>
      <c r="T546" s="85">
        <f>SUMIFS('BAZA DANYCH'!$AA:$AA,'BAZA DANYCH'!$T:$T,T$406,'BAZA DANYCH'!$K:$K,$C546,'BAZA DANYCH'!$A:$A,$A546,'BAZA DANYCH'!$F:$F,STATYSTYKI!$B546)</f>
        <v>0</v>
      </c>
      <c r="U546" s="85">
        <f>SUMIFS('BAZA DANYCH'!$AA:$AA,'BAZA DANYCH'!$T:$T,U$406,'BAZA DANYCH'!$K:$K,$C546,'BAZA DANYCH'!$A:$A,$A546,'BAZA DANYCH'!$F:$F,STATYSTYKI!$B546)</f>
        <v>0</v>
      </c>
      <c r="V546" s="85">
        <f>SUMIFS('BAZA DANYCH'!$AA:$AA,'BAZA DANYCH'!$T:$T,V$406,'BAZA DANYCH'!$K:$K,$C546,'BAZA DANYCH'!$A:$A,$A546,'BAZA DANYCH'!$F:$F,STATYSTYKI!$B546)</f>
        <v>0</v>
      </c>
      <c r="W546" s="85">
        <f>SUMIFS('BAZA DANYCH'!$AA:$AA,'BAZA DANYCH'!$T:$T,W$406,'BAZA DANYCH'!$K:$K,$C546,'BAZA DANYCH'!$A:$A,$A546,'BAZA DANYCH'!$F:$F,STATYSTYKI!$B546)</f>
        <v>0</v>
      </c>
      <c r="X546" s="85">
        <f>SUMIFS('BAZA DANYCH'!$AA:$AA,'BAZA DANYCH'!$T:$T,X$406,'BAZA DANYCH'!$K:$K,$C546,'BAZA DANYCH'!$A:$A,$A546,'BAZA DANYCH'!$F:$F,STATYSTYKI!$B546)</f>
        <v>0</v>
      </c>
      <c r="Y546" s="85">
        <f>SUMIFS('BAZA DANYCH'!$AA:$AA,'BAZA DANYCH'!$T:$T,Y$406,'BAZA DANYCH'!$K:$K,$C546,'BAZA DANYCH'!$A:$A,$A546,'BAZA DANYCH'!$F:$F,STATYSTYKI!$B546)</f>
        <v>2</v>
      </c>
      <c r="Z546" s="85">
        <f>SUMIFS('BAZA DANYCH'!$AA:$AA,'BAZA DANYCH'!$T:$T,Z$406,'BAZA DANYCH'!$K:$K,$C546,'BAZA DANYCH'!$A:$A,$A546,'BAZA DANYCH'!$F:$F,STATYSTYKI!$B546)</f>
        <v>0</v>
      </c>
      <c r="AA546" s="85">
        <f>SUMIFS('BAZA DANYCH'!$AA:$AA,'BAZA DANYCH'!$T:$T,AA$406,'BAZA DANYCH'!$K:$K,$C546,'BAZA DANYCH'!$A:$A,$A546,'BAZA DANYCH'!$F:$F,STATYSTYKI!$B546)</f>
        <v>0</v>
      </c>
      <c r="AB546" s="85">
        <f>SUMIFS('BAZA DANYCH'!$AA:$AA,'BAZA DANYCH'!$T:$T,AB$406,'BAZA DANYCH'!$K:$K,$C546,'BAZA DANYCH'!$A:$A,$A546,'BAZA DANYCH'!$F:$F,STATYSTYKI!$B546)</f>
        <v>0</v>
      </c>
      <c r="AC546" s="85">
        <f>SUMIFS('BAZA DANYCH'!$AA:$AA,'BAZA DANYCH'!$T:$T,AC$406,'BAZA DANYCH'!$K:$K,$C546,'BAZA DANYCH'!$A:$A,$A546,'BAZA DANYCH'!$F:$F,STATYSTYKI!$B546)</f>
        <v>0</v>
      </c>
      <c r="AD546" s="85">
        <f>SUMIFS('BAZA DANYCH'!$AA:$AA,'BAZA DANYCH'!$T:$T,AD$406,'BAZA DANYCH'!$K:$K,$C546,'BAZA DANYCH'!$A:$A,$A546,'BAZA DANYCH'!$F:$F,STATYSTYKI!$B546)</f>
        <v>0</v>
      </c>
      <c r="AE546" s="85">
        <f>SUMIFS('BAZA DANYCH'!$AA:$AA,'BAZA DANYCH'!$T:$T,AE$406,'BAZA DANYCH'!$K:$K,$C546,'BAZA DANYCH'!$A:$A,$A546,'BAZA DANYCH'!$F:$F,STATYSTYKI!$B546)</f>
        <v>0</v>
      </c>
      <c r="AF546" s="85">
        <f>SUMIFS('BAZA DANYCH'!$AA:$AA,'BAZA DANYCH'!$T:$T,AF$406,'BAZA DANYCH'!$K:$K,$C546,'BAZA DANYCH'!$A:$A,$A546,'BAZA DANYCH'!$F:$F,STATYSTYKI!$B546)</f>
        <v>0</v>
      </c>
      <c r="AG546" s="85">
        <f>SUMIFS('BAZA DANYCH'!$AA:$AA,'BAZA DANYCH'!$T:$T,AG$406,'BAZA DANYCH'!$K:$K,$C546,'BAZA DANYCH'!$A:$A,$A546,'BAZA DANYCH'!$F:$F,STATYSTYKI!$B546)</f>
        <v>0</v>
      </c>
      <c r="AH546" s="85">
        <f>SUMIFS('BAZA DANYCH'!$AA:$AA,'BAZA DANYCH'!$T:$T,AH$406,'BAZA DANYCH'!$K:$K,$C546,'BAZA DANYCH'!$A:$A,$A546,'BAZA DANYCH'!$F:$F,STATYSTYKI!$B546)</f>
        <v>0</v>
      </c>
      <c r="AI546" s="85">
        <f>SUMIFS('BAZA DANYCH'!$AA:$AA,'BAZA DANYCH'!$T:$T,AI$406,'BAZA DANYCH'!$K:$K,$C546,'BAZA DANYCH'!$A:$A,$A546,'BAZA DANYCH'!$F:$F,STATYSTYKI!$B546)</f>
        <v>0</v>
      </c>
      <c r="AJ546" s="85">
        <f>SUMIFS('BAZA DANYCH'!$AA:$AA,'BAZA DANYCH'!$T:$T,AJ$406,'BAZA DANYCH'!$K:$K,$C546,'BAZA DANYCH'!$A:$A,$A546,'BAZA DANYCH'!$F:$F,STATYSTYKI!$B546)</f>
        <v>0</v>
      </c>
    </row>
    <row r="547" spans="1:36" x14ac:dyDescent="0.2">
      <c r="A547" s="87" t="str">
        <f t="shared" ref="A547:C547" si="177">A340</f>
        <v>Kobierzyce</v>
      </c>
      <c r="B547" s="87" t="str">
        <f t="shared" si="177"/>
        <v>rk_15_DK8</v>
      </c>
      <c r="C547" s="87" t="str">
        <f t="shared" si="177"/>
        <v>PKS Lublin</v>
      </c>
      <c r="D547" s="129">
        <f t="shared" si="166"/>
        <v>28</v>
      </c>
      <c r="E547" s="85">
        <f>SUMIFS('BAZA DANYCH'!$AA:$AA,'BAZA DANYCH'!$T:$T,E$406,'BAZA DANYCH'!$K:$K,$C547,'BAZA DANYCH'!$A:$A,$A547,'BAZA DANYCH'!$F:$F,STATYSTYKI!$B547)</f>
        <v>0</v>
      </c>
      <c r="F547" s="85">
        <f>SUMIFS('BAZA DANYCH'!$AA:$AA,'BAZA DANYCH'!$T:$T,F$406,'BAZA DANYCH'!$K:$K,$C547,'BAZA DANYCH'!$A:$A,$A547,'BAZA DANYCH'!$F:$F,STATYSTYKI!$B547)</f>
        <v>0</v>
      </c>
      <c r="G547" s="85">
        <f>SUMIFS('BAZA DANYCH'!$AA:$AA,'BAZA DANYCH'!$T:$T,G$406,'BAZA DANYCH'!$K:$K,$C547,'BAZA DANYCH'!$A:$A,$A547,'BAZA DANYCH'!$F:$F,STATYSTYKI!$B547)</f>
        <v>0</v>
      </c>
      <c r="H547" s="85">
        <f>SUMIFS('BAZA DANYCH'!$AA:$AA,'BAZA DANYCH'!$T:$T,H$406,'BAZA DANYCH'!$K:$K,$C547,'BAZA DANYCH'!$A:$A,$A547,'BAZA DANYCH'!$F:$F,STATYSTYKI!$B547)</f>
        <v>0</v>
      </c>
      <c r="I547" s="85">
        <f>SUMIFS('BAZA DANYCH'!$AA:$AA,'BAZA DANYCH'!$T:$T,I$406,'BAZA DANYCH'!$K:$K,$C547,'BAZA DANYCH'!$A:$A,$A547,'BAZA DANYCH'!$F:$F,STATYSTYKI!$B547)</f>
        <v>0</v>
      </c>
      <c r="J547" s="85">
        <f>SUMIFS('BAZA DANYCH'!$AA:$AA,'BAZA DANYCH'!$T:$T,J$406,'BAZA DANYCH'!$K:$K,$C547,'BAZA DANYCH'!$A:$A,$A547,'BAZA DANYCH'!$F:$F,STATYSTYKI!$B547)</f>
        <v>0</v>
      </c>
      <c r="K547" s="85">
        <f>SUMIFS('BAZA DANYCH'!$AA:$AA,'BAZA DANYCH'!$T:$T,K$406,'BAZA DANYCH'!$K:$K,$C547,'BAZA DANYCH'!$A:$A,$A547,'BAZA DANYCH'!$F:$F,STATYSTYKI!$B547)</f>
        <v>0</v>
      </c>
      <c r="L547" s="85">
        <f>SUMIFS('BAZA DANYCH'!$AA:$AA,'BAZA DANYCH'!$T:$T,L$406,'BAZA DANYCH'!$K:$K,$C547,'BAZA DANYCH'!$A:$A,$A547,'BAZA DANYCH'!$F:$F,STATYSTYKI!$B547)</f>
        <v>0</v>
      </c>
      <c r="M547" s="85">
        <f>SUMIFS('BAZA DANYCH'!$AA:$AA,'BAZA DANYCH'!$T:$T,M$406,'BAZA DANYCH'!$K:$K,$C547,'BAZA DANYCH'!$A:$A,$A547,'BAZA DANYCH'!$F:$F,STATYSTYKI!$B547)</f>
        <v>0</v>
      </c>
      <c r="N547" s="85">
        <f>SUMIFS('BAZA DANYCH'!$AA:$AA,'BAZA DANYCH'!$T:$T,N$406,'BAZA DANYCH'!$K:$K,$C547,'BAZA DANYCH'!$A:$A,$A547,'BAZA DANYCH'!$F:$F,STATYSTYKI!$B547)</f>
        <v>0</v>
      </c>
      <c r="O547" s="85">
        <f>SUMIFS('BAZA DANYCH'!$AA:$AA,'BAZA DANYCH'!$T:$T,O$406,'BAZA DANYCH'!$K:$K,$C547,'BAZA DANYCH'!$A:$A,$A547,'BAZA DANYCH'!$F:$F,STATYSTYKI!$B547)</f>
        <v>0</v>
      </c>
      <c r="P547" s="85">
        <f>SUMIFS('BAZA DANYCH'!$AA:$AA,'BAZA DANYCH'!$T:$T,P$406,'BAZA DANYCH'!$K:$K,$C547,'BAZA DANYCH'!$A:$A,$A547,'BAZA DANYCH'!$F:$F,STATYSTYKI!$B547)</f>
        <v>0</v>
      </c>
      <c r="Q547" s="85">
        <f>SUMIFS('BAZA DANYCH'!$AA:$AA,'BAZA DANYCH'!$T:$T,Q$406,'BAZA DANYCH'!$K:$K,$C547,'BAZA DANYCH'!$A:$A,$A547,'BAZA DANYCH'!$F:$F,STATYSTYKI!$B547)</f>
        <v>0</v>
      </c>
      <c r="R547" s="85">
        <f>SUMIFS('BAZA DANYCH'!$AA:$AA,'BAZA DANYCH'!$T:$T,R$406,'BAZA DANYCH'!$K:$K,$C547,'BAZA DANYCH'!$A:$A,$A547,'BAZA DANYCH'!$F:$F,STATYSTYKI!$B547)</f>
        <v>28</v>
      </c>
      <c r="S547" s="85">
        <f>SUMIFS('BAZA DANYCH'!$AA:$AA,'BAZA DANYCH'!$T:$T,S$406,'BAZA DANYCH'!$K:$K,$C547,'BAZA DANYCH'!$A:$A,$A547,'BAZA DANYCH'!$F:$F,STATYSTYKI!$B547)</f>
        <v>0</v>
      </c>
      <c r="T547" s="85">
        <f>SUMIFS('BAZA DANYCH'!$AA:$AA,'BAZA DANYCH'!$T:$T,T$406,'BAZA DANYCH'!$K:$K,$C547,'BAZA DANYCH'!$A:$A,$A547,'BAZA DANYCH'!$F:$F,STATYSTYKI!$B547)</f>
        <v>0</v>
      </c>
      <c r="U547" s="85">
        <f>SUMIFS('BAZA DANYCH'!$AA:$AA,'BAZA DANYCH'!$T:$T,U$406,'BAZA DANYCH'!$K:$K,$C547,'BAZA DANYCH'!$A:$A,$A547,'BAZA DANYCH'!$F:$F,STATYSTYKI!$B547)</f>
        <v>0</v>
      </c>
      <c r="V547" s="85">
        <f>SUMIFS('BAZA DANYCH'!$AA:$AA,'BAZA DANYCH'!$T:$T,V$406,'BAZA DANYCH'!$K:$K,$C547,'BAZA DANYCH'!$A:$A,$A547,'BAZA DANYCH'!$F:$F,STATYSTYKI!$B547)</f>
        <v>0</v>
      </c>
      <c r="W547" s="85">
        <f>SUMIFS('BAZA DANYCH'!$AA:$AA,'BAZA DANYCH'!$T:$T,W$406,'BAZA DANYCH'!$K:$K,$C547,'BAZA DANYCH'!$A:$A,$A547,'BAZA DANYCH'!$F:$F,STATYSTYKI!$B547)</f>
        <v>0</v>
      </c>
      <c r="X547" s="85">
        <f>SUMIFS('BAZA DANYCH'!$AA:$AA,'BAZA DANYCH'!$T:$T,X$406,'BAZA DANYCH'!$K:$K,$C547,'BAZA DANYCH'!$A:$A,$A547,'BAZA DANYCH'!$F:$F,STATYSTYKI!$B547)</f>
        <v>0</v>
      </c>
      <c r="Y547" s="85">
        <f>SUMIFS('BAZA DANYCH'!$AA:$AA,'BAZA DANYCH'!$T:$T,Y$406,'BAZA DANYCH'!$K:$K,$C547,'BAZA DANYCH'!$A:$A,$A547,'BAZA DANYCH'!$F:$F,STATYSTYKI!$B547)</f>
        <v>0</v>
      </c>
      <c r="Z547" s="85">
        <f>SUMIFS('BAZA DANYCH'!$AA:$AA,'BAZA DANYCH'!$T:$T,Z$406,'BAZA DANYCH'!$K:$K,$C547,'BAZA DANYCH'!$A:$A,$A547,'BAZA DANYCH'!$F:$F,STATYSTYKI!$B547)</f>
        <v>0</v>
      </c>
      <c r="AA547" s="85">
        <f>SUMIFS('BAZA DANYCH'!$AA:$AA,'BAZA DANYCH'!$T:$T,AA$406,'BAZA DANYCH'!$K:$K,$C547,'BAZA DANYCH'!$A:$A,$A547,'BAZA DANYCH'!$F:$F,STATYSTYKI!$B547)</f>
        <v>0</v>
      </c>
      <c r="AB547" s="85">
        <f>SUMIFS('BAZA DANYCH'!$AA:$AA,'BAZA DANYCH'!$T:$T,AB$406,'BAZA DANYCH'!$K:$K,$C547,'BAZA DANYCH'!$A:$A,$A547,'BAZA DANYCH'!$F:$F,STATYSTYKI!$B547)</f>
        <v>0</v>
      </c>
      <c r="AC547" s="85">
        <f>SUMIFS('BAZA DANYCH'!$AA:$AA,'BAZA DANYCH'!$T:$T,AC$406,'BAZA DANYCH'!$K:$K,$C547,'BAZA DANYCH'!$A:$A,$A547,'BAZA DANYCH'!$F:$F,STATYSTYKI!$B547)</f>
        <v>0</v>
      </c>
      <c r="AD547" s="85">
        <f>SUMIFS('BAZA DANYCH'!$AA:$AA,'BAZA DANYCH'!$T:$T,AD$406,'BAZA DANYCH'!$K:$K,$C547,'BAZA DANYCH'!$A:$A,$A547,'BAZA DANYCH'!$F:$F,STATYSTYKI!$B547)</f>
        <v>0</v>
      </c>
      <c r="AE547" s="85">
        <f>SUMIFS('BAZA DANYCH'!$AA:$AA,'BAZA DANYCH'!$T:$T,AE$406,'BAZA DANYCH'!$K:$K,$C547,'BAZA DANYCH'!$A:$A,$A547,'BAZA DANYCH'!$F:$F,STATYSTYKI!$B547)</f>
        <v>0</v>
      </c>
      <c r="AF547" s="85">
        <f>SUMIFS('BAZA DANYCH'!$AA:$AA,'BAZA DANYCH'!$T:$T,AF$406,'BAZA DANYCH'!$K:$K,$C547,'BAZA DANYCH'!$A:$A,$A547,'BAZA DANYCH'!$F:$F,STATYSTYKI!$B547)</f>
        <v>0</v>
      </c>
      <c r="AG547" s="85">
        <f>SUMIFS('BAZA DANYCH'!$AA:$AA,'BAZA DANYCH'!$T:$T,AG$406,'BAZA DANYCH'!$K:$K,$C547,'BAZA DANYCH'!$A:$A,$A547,'BAZA DANYCH'!$F:$F,STATYSTYKI!$B547)</f>
        <v>0</v>
      </c>
      <c r="AH547" s="85">
        <f>SUMIFS('BAZA DANYCH'!$AA:$AA,'BAZA DANYCH'!$T:$T,AH$406,'BAZA DANYCH'!$K:$K,$C547,'BAZA DANYCH'!$A:$A,$A547,'BAZA DANYCH'!$F:$F,STATYSTYKI!$B547)</f>
        <v>0</v>
      </c>
      <c r="AI547" s="85">
        <f>SUMIFS('BAZA DANYCH'!$AA:$AA,'BAZA DANYCH'!$T:$T,AI$406,'BAZA DANYCH'!$K:$K,$C547,'BAZA DANYCH'!$A:$A,$A547,'BAZA DANYCH'!$F:$F,STATYSTYKI!$B547)</f>
        <v>0</v>
      </c>
      <c r="AJ547" s="85">
        <f>SUMIFS('BAZA DANYCH'!$AA:$AA,'BAZA DANYCH'!$T:$T,AJ$406,'BAZA DANYCH'!$K:$K,$C547,'BAZA DANYCH'!$A:$A,$A547,'BAZA DANYCH'!$F:$F,STATYSTYKI!$B547)</f>
        <v>0</v>
      </c>
    </row>
    <row r="548" spans="1:36" x14ac:dyDescent="0.2">
      <c r="A548" s="87" t="str">
        <f t="shared" ref="A548:C548" si="178">A341</f>
        <v>Kobierzyce</v>
      </c>
      <c r="B548" s="87" t="str">
        <f t="shared" si="178"/>
        <v>rk_15_DK8</v>
      </c>
      <c r="C548" s="87" t="str">
        <f t="shared" si="178"/>
        <v>Ricardo</v>
      </c>
      <c r="D548" s="129">
        <f t="shared" si="166"/>
        <v>6</v>
      </c>
      <c r="E548" s="85">
        <f>SUMIFS('BAZA DANYCH'!$AA:$AA,'BAZA DANYCH'!$T:$T,E$406,'BAZA DANYCH'!$K:$K,$C548,'BAZA DANYCH'!$A:$A,$A548,'BAZA DANYCH'!$F:$F,STATYSTYKI!$B548)</f>
        <v>0</v>
      </c>
      <c r="F548" s="85">
        <f>SUMIFS('BAZA DANYCH'!$AA:$AA,'BAZA DANYCH'!$T:$T,F$406,'BAZA DANYCH'!$K:$K,$C548,'BAZA DANYCH'!$A:$A,$A548,'BAZA DANYCH'!$F:$F,STATYSTYKI!$B548)</f>
        <v>0</v>
      </c>
      <c r="G548" s="85">
        <f>SUMIFS('BAZA DANYCH'!$AA:$AA,'BAZA DANYCH'!$T:$T,G$406,'BAZA DANYCH'!$K:$K,$C548,'BAZA DANYCH'!$A:$A,$A548,'BAZA DANYCH'!$F:$F,STATYSTYKI!$B548)</f>
        <v>0</v>
      </c>
      <c r="H548" s="85">
        <f>SUMIFS('BAZA DANYCH'!$AA:$AA,'BAZA DANYCH'!$T:$T,H$406,'BAZA DANYCH'!$K:$K,$C548,'BAZA DANYCH'!$A:$A,$A548,'BAZA DANYCH'!$F:$F,STATYSTYKI!$B548)</f>
        <v>0</v>
      </c>
      <c r="I548" s="85">
        <f>SUMIFS('BAZA DANYCH'!$AA:$AA,'BAZA DANYCH'!$T:$T,I$406,'BAZA DANYCH'!$K:$K,$C548,'BAZA DANYCH'!$A:$A,$A548,'BAZA DANYCH'!$F:$F,STATYSTYKI!$B548)</f>
        <v>0</v>
      </c>
      <c r="J548" s="85">
        <f>SUMIFS('BAZA DANYCH'!$AA:$AA,'BAZA DANYCH'!$T:$T,J$406,'BAZA DANYCH'!$K:$K,$C548,'BAZA DANYCH'!$A:$A,$A548,'BAZA DANYCH'!$F:$F,STATYSTYKI!$B548)</f>
        <v>0</v>
      </c>
      <c r="K548" s="85">
        <f>SUMIFS('BAZA DANYCH'!$AA:$AA,'BAZA DANYCH'!$T:$T,K$406,'BAZA DANYCH'!$K:$K,$C548,'BAZA DANYCH'!$A:$A,$A548,'BAZA DANYCH'!$F:$F,STATYSTYKI!$B548)</f>
        <v>0</v>
      </c>
      <c r="L548" s="85">
        <f>SUMIFS('BAZA DANYCH'!$AA:$AA,'BAZA DANYCH'!$T:$T,L$406,'BAZA DANYCH'!$K:$K,$C548,'BAZA DANYCH'!$A:$A,$A548,'BAZA DANYCH'!$F:$F,STATYSTYKI!$B548)</f>
        <v>0</v>
      </c>
      <c r="M548" s="85">
        <f>SUMIFS('BAZA DANYCH'!$AA:$AA,'BAZA DANYCH'!$T:$T,M$406,'BAZA DANYCH'!$K:$K,$C548,'BAZA DANYCH'!$A:$A,$A548,'BAZA DANYCH'!$F:$F,STATYSTYKI!$B548)</f>
        <v>0</v>
      </c>
      <c r="N548" s="85">
        <f>SUMIFS('BAZA DANYCH'!$AA:$AA,'BAZA DANYCH'!$T:$T,N$406,'BAZA DANYCH'!$K:$K,$C548,'BAZA DANYCH'!$A:$A,$A548,'BAZA DANYCH'!$F:$F,STATYSTYKI!$B548)</f>
        <v>0</v>
      </c>
      <c r="O548" s="85">
        <f>SUMIFS('BAZA DANYCH'!$AA:$AA,'BAZA DANYCH'!$T:$T,O$406,'BAZA DANYCH'!$K:$K,$C548,'BAZA DANYCH'!$A:$A,$A548,'BAZA DANYCH'!$F:$F,STATYSTYKI!$B548)</f>
        <v>0</v>
      </c>
      <c r="P548" s="85">
        <f>SUMIFS('BAZA DANYCH'!$AA:$AA,'BAZA DANYCH'!$T:$T,P$406,'BAZA DANYCH'!$K:$K,$C548,'BAZA DANYCH'!$A:$A,$A548,'BAZA DANYCH'!$F:$F,STATYSTYKI!$B548)</f>
        <v>0</v>
      </c>
      <c r="Q548" s="85">
        <f>SUMIFS('BAZA DANYCH'!$AA:$AA,'BAZA DANYCH'!$T:$T,Q$406,'BAZA DANYCH'!$K:$K,$C548,'BAZA DANYCH'!$A:$A,$A548,'BAZA DANYCH'!$F:$F,STATYSTYKI!$B548)</f>
        <v>0</v>
      </c>
      <c r="R548" s="85">
        <f>SUMIFS('BAZA DANYCH'!$AA:$AA,'BAZA DANYCH'!$T:$T,R$406,'BAZA DANYCH'!$K:$K,$C548,'BAZA DANYCH'!$A:$A,$A548,'BAZA DANYCH'!$F:$F,STATYSTYKI!$B548)</f>
        <v>0</v>
      </c>
      <c r="S548" s="85">
        <f>SUMIFS('BAZA DANYCH'!$AA:$AA,'BAZA DANYCH'!$T:$T,S$406,'BAZA DANYCH'!$K:$K,$C548,'BAZA DANYCH'!$A:$A,$A548,'BAZA DANYCH'!$F:$F,STATYSTYKI!$B548)</f>
        <v>6</v>
      </c>
      <c r="T548" s="85">
        <f>SUMIFS('BAZA DANYCH'!$AA:$AA,'BAZA DANYCH'!$T:$T,T$406,'BAZA DANYCH'!$K:$K,$C548,'BAZA DANYCH'!$A:$A,$A548,'BAZA DANYCH'!$F:$F,STATYSTYKI!$B548)</f>
        <v>0</v>
      </c>
      <c r="U548" s="85">
        <f>SUMIFS('BAZA DANYCH'!$AA:$AA,'BAZA DANYCH'!$T:$T,U$406,'BAZA DANYCH'!$K:$K,$C548,'BAZA DANYCH'!$A:$A,$A548,'BAZA DANYCH'!$F:$F,STATYSTYKI!$B548)</f>
        <v>0</v>
      </c>
      <c r="V548" s="85">
        <f>SUMIFS('BAZA DANYCH'!$AA:$AA,'BAZA DANYCH'!$T:$T,V$406,'BAZA DANYCH'!$K:$K,$C548,'BAZA DANYCH'!$A:$A,$A548,'BAZA DANYCH'!$F:$F,STATYSTYKI!$B548)</f>
        <v>0</v>
      </c>
      <c r="W548" s="85">
        <f>SUMIFS('BAZA DANYCH'!$AA:$AA,'BAZA DANYCH'!$T:$T,W$406,'BAZA DANYCH'!$K:$K,$C548,'BAZA DANYCH'!$A:$A,$A548,'BAZA DANYCH'!$F:$F,STATYSTYKI!$B548)</f>
        <v>0</v>
      </c>
      <c r="X548" s="85">
        <f>SUMIFS('BAZA DANYCH'!$AA:$AA,'BAZA DANYCH'!$T:$T,X$406,'BAZA DANYCH'!$K:$K,$C548,'BAZA DANYCH'!$A:$A,$A548,'BAZA DANYCH'!$F:$F,STATYSTYKI!$B548)</f>
        <v>0</v>
      </c>
      <c r="Y548" s="85">
        <f>SUMIFS('BAZA DANYCH'!$AA:$AA,'BAZA DANYCH'!$T:$T,Y$406,'BAZA DANYCH'!$K:$K,$C548,'BAZA DANYCH'!$A:$A,$A548,'BAZA DANYCH'!$F:$F,STATYSTYKI!$B548)</f>
        <v>0</v>
      </c>
      <c r="Z548" s="85">
        <f>SUMIFS('BAZA DANYCH'!$AA:$AA,'BAZA DANYCH'!$T:$T,Z$406,'BAZA DANYCH'!$K:$K,$C548,'BAZA DANYCH'!$A:$A,$A548,'BAZA DANYCH'!$F:$F,STATYSTYKI!$B548)</f>
        <v>0</v>
      </c>
      <c r="AA548" s="85">
        <f>SUMIFS('BAZA DANYCH'!$AA:$AA,'BAZA DANYCH'!$T:$T,AA$406,'BAZA DANYCH'!$K:$K,$C548,'BAZA DANYCH'!$A:$A,$A548,'BAZA DANYCH'!$F:$F,STATYSTYKI!$B548)</f>
        <v>0</v>
      </c>
      <c r="AB548" s="85">
        <f>SUMIFS('BAZA DANYCH'!$AA:$AA,'BAZA DANYCH'!$T:$T,AB$406,'BAZA DANYCH'!$K:$K,$C548,'BAZA DANYCH'!$A:$A,$A548,'BAZA DANYCH'!$F:$F,STATYSTYKI!$B548)</f>
        <v>0</v>
      </c>
      <c r="AC548" s="85">
        <f>SUMIFS('BAZA DANYCH'!$AA:$AA,'BAZA DANYCH'!$T:$T,AC$406,'BAZA DANYCH'!$K:$K,$C548,'BAZA DANYCH'!$A:$A,$A548,'BAZA DANYCH'!$F:$F,STATYSTYKI!$B548)</f>
        <v>0</v>
      </c>
      <c r="AD548" s="85">
        <f>SUMIFS('BAZA DANYCH'!$AA:$AA,'BAZA DANYCH'!$T:$T,AD$406,'BAZA DANYCH'!$K:$K,$C548,'BAZA DANYCH'!$A:$A,$A548,'BAZA DANYCH'!$F:$F,STATYSTYKI!$B548)</f>
        <v>0</v>
      </c>
      <c r="AE548" s="85">
        <f>SUMIFS('BAZA DANYCH'!$AA:$AA,'BAZA DANYCH'!$T:$T,AE$406,'BAZA DANYCH'!$K:$K,$C548,'BAZA DANYCH'!$A:$A,$A548,'BAZA DANYCH'!$F:$F,STATYSTYKI!$B548)</f>
        <v>0</v>
      </c>
      <c r="AF548" s="85">
        <f>SUMIFS('BAZA DANYCH'!$AA:$AA,'BAZA DANYCH'!$T:$T,AF$406,'BAZA DANYCH'!$K:$K,$C548,'BAZA DANYCH'!$A:$A,$A548,'BAZA DANYCH'!$F:$F,STATYSTYKI!$B548)</f>
        <v>0</v>
      </c>
      <c r="AG548" s="85">
        <f>SUMIFS('BAZA DANYCH'!$AA:$AA,'BAZA DANYCH'!$T:$T,AG$406,'BAZA DANYCH'!$K:$K,$C548,'BAZA DANYCH'!$A:$A,$A548,'BAZA DANYCH'!$F:$F,STATYSTYKI!$B548)</f>
        <v>0</v>
      </c>
      <c r="AH548" s="85">
        <f>SUMIFS('BAZA DANYCH'!$AA:$AA,'BAZA DANYCH'!$T:$T,AH$406,'BAZA DANYCH'!$K:$K,$C548,'BAZA DANYCH'!$A:$A,$A548,'BAZA DANYCH'!$F:$F,STATYSTYKI!$B548)</f>
        <v>0</v>
      </c>
      <c r="AI548" s="85">
        <f>SUMIFS('BAZA DANYCH'!$AA:$AA,'BAZA DANYCH'!$T:$T,AI$406,'BAZA DANYCH'!$K:$K,$C548,'BAZA DANYCH'!$A:$A,$A548,'BAZA DANYCH'!$F:$F,STATYSTYKI!$B548)</f>
        <v>0</v>
      </c>
      <c r="AJ548" s="85">
        <f>SUMIFS('BAZA DANYCH'!$AA:$AA,'BAZA DANYCH'!$T:$T,AJ$406,'BAZA DANYCH'!$K:$K,$C548,'BAZA DANYCH'!$A:$A,$A548,'BAZA DANYCH'!$F:$F,STATYSTYKI!$B548)</f>
        <v>0</v>
      </c>
    </row>
    <row r="549" spans="1:36" x14ac:dyDescent="0.2">
      <c r="A549" s="87" t="str">
        <f t="shared" ref="A549:C549" si="179">A342</f>
        <v>Kobierzyce</v>
      </c>
      <c r="B549" s="87" t="str">
        <f t="shared" si="179"/>
        <v>rk_15_DK8</v>
      </c>
      <c r="C549" s="87" t="str">
        <f t="shared" si="179"/>
        <v>PKS Oława</v>
      </c>
      <c r="D549" s="129">
        <f t="shared" si="166"/>
        <v>28</v>
      </c>
      <c r="E549" s="85">
        <f>SUMIFS('BAZA DANYCH'!$AA:$AA,'BAZA DANYCH'!$T:$T,E$406,'BAZA DANYCH'!$K:$K,$C549,'BAZA DANYCH'!$A:$A,$A549,'BAZA DANYCH'!$F:$F,STATYSTYKI!$B549)</f>
        <v>0</v>
      </c>
      <c r="F549" s="85">
        <f>SUMIFS('BAZA DANYCH'!$AA:$AA,'BAZA DANYCH'!$T:$T,F$406,'BAZA DANYCH'!$K:$K,$C549,'BAZA DANYCH'!$A:$A,$A549,'BAZA DANYCH'!$F:$F,STATYSTYKI!$B549)</f>
        <v>0</v>
      </c>
      <c r="G549" s="85">
        <f>SUMIFS('BAZA DANYCH'!$AA:$AA,'BAZA DANYCH'!$T:$T,G$406,'BAZA DANYCH'!$K:$K,$C549,'BAZA DANYCH'!$A:$A,$A549,'BAZA DANYCH'!$F:$F,STATYSTYKI!$B549)</f>
        <v>0</v>
      </c>
      <c r="H549" s="85">
        <f>SUMIFS('BAZA DANYCH'!$AA:$AA,'BAZA DANYCH'!$T:$T,H$406,'BAZA DANYCH'!$K:$K,$C549,'BAZA DANYCH'!$A:$A,$A549,'BAZA DANYCH'!$F:$F,STATYSTYKI!$B549)</f>
        <v>0</v>
      </c>
      <c r="I549" s="85">
        <f>SUMIFS('BAZA DANYCH'!$AA:$AA,'BAZA DANYCH'!$T:$T,I$406,'BAZA DANYCH'!$K:$K,$C549,'BAZA DANYCH'!$A:$A,$A549,'BAZA DANYCH'!$F:$F,STATYSTYKI!$B549)</f>
        <v>0</v>
      </c>
      <c r="J549" s="85">
        <f>SUMIFS('BAZA DANYCH'!$AA:$AA,'BAZA DANYCH'!$T:$T,J$406,'BAZA DANYCH'!$K:$K,$C549,'BAZA DANYCH'!$A:$A,$A549,'BAZA DANYCH'!$F:$F,STATYSTYKI!$B549)</f>
        <v>0</v>
      </c>
      <c r="K549" s="85">
        <f>SUMIFS('BAZA DANYCH'!$AA:$AA,'BAZA DANYCH'!$T:$T,K$406,'BAZA DANYCH'!$K:$K,$C549,'BAZA DANYCH'!$A:$A,$A549,'BAZA DANYCH'!$F:$F,STATYSTYKI!$B549)</f>
        <v>0</v>
      </c>
      <c r="L549" s="85">
        <f>SUMIFS('BAZA DANYCH'!$AA:$AA,'BAZA DANYCH'!$T:$T,L$406,'BAZA DANYCH'!$K:$K,$C549,'BAZA DANYCH'!$A:$A,$A549,'BAZA DANYCH'!$F:$F,STATYSTYKI!$B549)</f>
        <v>0</v>
      </c>
      <c r="M549" s="85">
        <f>SUMIFS('BAZA DANYCH'!$AA:$AA,'BAZA DANYCH'!$T:$T,M$406,'BAZA DANYCH'!$K:$K,$C549,'BAZA DANYCH'!$A:$A,$A549,'BAZA DANYCH'!$F:$F,STATYSTYKI!$B549)</f>
        <v>0</v>
      </c>
      <c r="N549" s="85">
        <f>SUMIFS('BAZA DANYCH'!$AA:$AA,'BAZA DANYCH'!$T:$T,N$406,'BAZA DANYCH'!$K:$K,$C549,'BAZA DANYCH'!$A:$A,$A549,'BAZA DANYCH'!$F:$F,STATYSTYKI!$B549)</f>
        <v>0</v>
      </c>
      <c r="O549" s="85">
        <f>SUMIFS('BAZA DANYCH'!$AA:$AA,'BAZA DANYCH'!$T:$T,O$406,'BAZA DANYCH'!$K:$K,$C549,'BAZA DANYCH'!$A:$A,$A549,'BAZA DANYCH'!$F:$F,STATYSTYKI!$B549)</f>
        <v>0</v>
      </c>
      <c r="P549" s="85">
        <f>SUMIFS('BAZA DANYCH'!$AA:$AA,'BAZA DANYCH'!$T:$T,P$406,'BAZA DANYCH'!$K:$K,$C549,'BAZA DANYCH'!$A:$A,$A549,'BAZA DANYCH'!$F:$F,STATYSTYKI!$B549)</f>
        <v>0</v>
      </c>
      <c r="Q549" s="85">
        <f>SUMIFS('BAZA DANYCH'!$AA:$AA,'BAZA DANYCH'!$T:$T,Q$406,'BAZA DANYCH'!$K:$K,$C549,'BAZA DANYCH'!$A:$A,$A549,'BAZA DANYCH'!$F:$F,STATYSTYKI!$B549)</f>
        <v>0</v>
      </c>
      <c r="R549" s="85">
        <f>SUMIFS('BAZA DANYCH'!$AA:$AA,'BAZA DANYCH'!$T:$T,R$406,'BAZA DANYCH'!$K:$K,$C549,'BAZA DANYCH'!$A:$A,$A549,'BAZA DANYCH'!$F:$F,STATYSTYKI!$B549)</f>
        <v>0</v>
      </c>
      <c r="S549" s="85">
        <f>SUMIFS('BAZA DANYCH'!$AA:$AA,'BAZA DANYCH'!$T:$T,S$406,'BAZA DANYCH'!$K:$K,$C549,'BAZA DANYCH'!$A:$A,$A549,'BAZA DANYCH'!$F:$F,STATYSTYKI!$B549)</f>
        <v>0</v>
      </c>
      <c r="T549" s="85">
        <f>SUMIFS('BAZA DANYCH'!$AA:$AA,'BAZA DANYCH'!$T:$T,T$406,'BAZA DANYCH'!$K:$K,$C549,'BAZA DANYCH'!$A:$A,$A549,'BAZA DANYCH'!$F:$F,STATYSTYKI!$B549)</f>
        <v>28</v>
      </c>
      <c r="U549" s="85">
        <f>SUMIFS('BAZA DANYCH'!$AA:$AA,'BAZA DANYCH'!$T:$T,U$406,'BAZA DANYCH'!$K:$K,$C549,'BAZA DANYCH'!$A:$A,$A549,'BAZA DANYCH'!$F:$F,STATYSTYKI!$B549)</f>
        <v>0</v>
      </c>
      <c r="V549" s="85">
        <f>SUMIFS('BAZA DANYCH'!$AA:$AA,'BAZA DANYCH'!$T:$T,V$406,'BAZA DANYCH'!$K:$K,$C549,'BAZA DANYCH'!$A:$A,$A549,'BAZA DANYCH'!$F:$F,STATYSTYKI!$B549)</f>
        <v>0</v>
      </c>
      <c r="W549" s="85">
        <f>SUMIFS('BAZA DANYCH'!$AA:$AA,'BAZA DANYCH'!$T:$T,W$406,'BAZA DANYCH'!$K:$K,$C549,'BAZA DANYCH'!$A:$A,$A549,'BAZA DANYCH'!$F:$F,STATYSTYKI!$B549)</f>
        <v>0</v>
      </c>
      <c r="X549" s="85">
        <f>SUMIFS('BAZA DANYCH'!$AA:$AA,'BAZA DANYCH'!$T:$T,X$406,'BAZA DANYCH'!$K:$K,$C549,'BAZA DANYCH'!$A:$A,$A549,'BAZA DANYCH'!$F:$F,STATYSTYKI!$B549)</f>
        <v>0</v>
      </c>
      <c r="Y549" s="85">
        <f>SUMIFS('BAZA DANYCH'!$AA:$AA,'BAZA DANYCH'!$T:$T,Y$406,'BAZA DANYCH'!$K:$K,$C549,'BAZA DANYCH'!$A:$A,$A549,'BAZA DANYCH'!$F:$F,STATYSTYKI!$B549)</f>
        <v>0</v>
      </c>
      <c r="Z549" s="85">
        <f>SUMIFS('BAZA DANYCH'!$AA:$AA,'BAZA DANYCH'!$T:$T,Z$406,'BAZA DANYCH'!$K:$K,$C549,'BAZA DANYCH'!$A:$A,$A549,'BAZA DANYCH'!$F:$F,STATYSTYKI!$B549)</f>
        <v>0</v>
      </c>
      <c r="AA549" s="85">
        <f>SUMIFS('BAZA DANYCH'!$AA:$AA,'BAZA DANYCH'!$T:$T,AA$406,'BAZA DANYCH'!$K:$K,$C549,'BAZA DANYCH'!$A:$A,$A549,'BAZA DANYCH'!$F:$F,STATYSTYKI!$B549)</f>
        <v>0</v>
      </c>
      <c r="AB549" s="85">
        <f>SUMIFS('BAZA DANYCH'!$AA:$AA,'BAZA DANYCH'!$T:$T,AB$406,'BAZA DANYCH'!$K:$K,$C549,'BAZA DANYCH'!$A:$A,$A549,'BAZA DANYCH'!$F:$F,STATYSTYKI!$B549)</f>
        <v>0</v>
      </c>
      <c r="AC549" s="85">
        <f>SUMIFS('BAZA DANYCH'!$AA:$AA,'BAZA DANYCH'!$T:$T,AC$406,'BAZA DANYCH'!$K:$K,$C549,'BAZA DANYCH'!$A:$A,$A549,'BAZA DANYCH'!$F:$F,STATYSTYKI!$B549)</f>
        <v>0</v>
      </c>
      <c r="AD549" s="85">
        <f>SUMIFS('BAZA DANYCH'!$AA:$AA,'BAZA DANYCH'!$T:$T,AD$406,'BAZA DANYCH'!$K:$K,$C549,'BAZA DANYCH'!$A:$A,$A549,'BAZA DANYCH'!$F:$F,STATYSTYKI!$B549)</f>
        <v>0</v>
      </c>
      <c r="AE549" s="85">
        <f>SUMIFS('BAZA DANYCH'!$AA:$AA,'BAZA DANYCH'!$T:$T,AE$406,'BAZA DANYCH'!$K:$K,$C549,'BAZA DANYCH'!$A:$A,$A549,'BAZA DANYCH'!$F:$F,STATYSTYKI!$B549)</f>
        <v>0</v>
      </c>
      <c r="AF549" s="85">
        <f>SUMIFS('BAZA DANYCH'!$AA:$AA,'BAZA DANYCH'!$T:$T,AF$406,'BAZA DANYCH'!$K:$K,$C549,'BAZA DANYCH'!$A:$A,$A549,'BAZA DANYCH'!$F:$F,STATYSTYKI!$B549)</f>
        <v>0</v>
      </c>
      <c r="AG549" s="85">
        <f>SUMIFS('BAZA DANYCH'!$AA:$AA,'BAZA DANYCH'!$T:$T,AG$406,'BAZA DANYCH'!$K:$K,$C549,'BAZA DANYCH'!$A:$A,$A549,'BAZA DANYCH'!$F:$F,STATYSTYKI!$B549)</f>
        <v>0</v>
      </c>
      <c r="AH549" s="85">
        <f>SUMIFS('BAZA DANYCH'!$AA:$AA,'BAZA DANYCH'!$T:$T,AH$406,'BAZA DANYCH'!$K:$K,$C549,'BAZA DANYCH'!$A:$A,$A549,'BAZA DANYCH'!$F:$F,STATYSTYKI!$B549)</f>
        <v>0</v>
      </c>
      <c r="AI549" s="85">
        <f>SUMIFS('BAZA DANYCH'!$AA:$AA,'BAZA DANYCH'!$T:$T,AI$406,'BAZA DANYCH'!$K:$K,$C549,'BAZA DANYCH'!$A:$A,$A549,'BAZA DANYCH'!$F:$F,STATYSTYKI!$B549)</f>
        <v>0</v>
      </c>
      <c r="AJ549" s="85">
        <f>SUMIFS('BAZA DANYCH'!$AA:$AA,'BAZA DANYCH'!$T:$T,AJ$406,'BAZA DANYCH'!$K:$K,$C549,'BAZA DANYCH'!$A:$A,$A549,'BAZA DANYCH'!$F:$F,STATYSTYKI!$B549)</f>
        <v>0</v>
      </c>
    </row>
    <row r="550" spans="1:36" x14ac:dyDescent="0.2">
      <c r="A550" s="87" t="str">
        <f t="shared" ref="A550:C550" si="180">A343</f>
        <v>Kobierzyce</v>
      </c>
      <c r="B550" s="87" t="str">
        <f t="shared" si="180"/>
        <v>rk_15_DK8</v>
      </c>
      <c r="C550" s="87" t="str">
        <f t="shared" si="180"/>
        <v xml:space="preserve"> Szkolny</v>
      </c>
      <c r="D550" s="129">
        <f t="shared" si="166"/>
        <v>28</v>
      </c>
      <c r="E550" s="85">
        <f>SUMIFS('BAZA DANYCH'!$AA:$AA,'BAZA DANYCH'!$T:$T,E$406,'BAZA DANYCH'!$K:$K,$C550,'BAZA DANYCH'!$A:$A,$A550,'BAZA DANYCH'!$F:$F,STATYSTYKI!$B550)</f>
        <v>0</v>
      </c>
      <c r="F550" s="85">
        <f>SUMIFS('BAZA DANYCH'!$AA:$AA,'BAZA DANYCH'!$T:$T,F$406,'BAZA DANYCH'!$K:$K,$C550,'BAZA DANYCH'!$A:$A,$A550,'BAZA DANYCH'!$F:$F,STATYSTYKI!$B550)</f>
        <v>0</v>
      </c>
      <c r="G550" s="85">
        <f>SUMIFS('BAZA DANYCH'!$AA:$AA,'BAZA DANYCH'!$T:$T,G$406,'BAZA DANYCH'!$K:$K,$C550,'BAZA DANYCH'!$A:$A,$A550,'BAZA DANYCH'!$F:$F,STATYSTYKI!$B550)</f>
        <v>0</v>
      </c>
      <c r="H550" s="85">
        <f>SUMIFS('BAZA DANYCH'!$AA:$AA,'BAZA DANYCH'!$T:$T,H$406,'BAZA DANYCH'!$K:$K,$C550,'BAZA DANYCH'!$A:$A,$A550,'BAZA DANYCH'!$F:$F,STATYSTYKI!$B550)</f>
        <v>0</v>
      </c>
      <c r="I550" s="85">
        <f>SUMIFS('BAZA DANYCH'!$AA:$AA,'BAZA DANYCH'!$T:$T,I$406,'BAZA DANYCH'!$K:$K,$C550,'BAZA DANYCH'!$A:$A,$A550,'BAZA DANYCH'!$F:$F,STATYSTYKI!$B550)</f>
        <v>0</v>
      </c>
      <c r="J550" s="85">
        <f>SUMIFS('BAZA DANYCH'!$AA:$AA,'BAZA DANYCH'!$T:$T,J$406,'BAZA DANYCH'!$K:$K,$C550,'BAZA DANYCH'!$A:$A,$A550,'BAZA DANYCH'!$F:$F,STATYSTYKI!$B550)</f>
        <v>0</v>
      </c>
      <c r="K550" s="85">
        <f>SUMIFS('BAZA DANYCH'!$AA:$AA,'BAZA DANYCH'!$T:$T,K$406,'BAZA DANYCH'!$K:$K,$C550,'BAZA DANYCH'!$A:$A,$A550,'BAZA DANYCH'!$F:$F,STATYSTYKI!$B550)</f>
        <v>0</v>
      </c>
      <c r="L550" s="85">
        <f>SUMIFS('BAZA DANYCH'!$AA:$AA,'BAZA DANYCH'!$T:$T,L$406,'BAZA DANYCH'!$K:$K,$C550,'BAZA DANYCH'!$A:$A,$A550,'BAZA DANYCH'!$F:$F,STATYSTYKI!$B550)</f>
        <v>0</v>
      </c>
      <c r="M550" s="85">
        <f>SUMIFS('BAZA DANYCH'!$AA:$AA,'BAZA DANYCH'!$T:$T,M$406,'BAZA DANYCH'!$K:$K,$C550,'BAZA DANYCH'!$A:$A,$A550,'BAZA DANYCH'!$F:$F,STATYSTYKI!$B550)</f>
        <v>0</v>
      </c>
      <c r="N550" s="85">
        <f>SUMIFS('BAZA DANYCH'!$AA:$AA,'BAZA DANYCH'!$T:$T,N$406,'BAZA DANYCH'!$K:$K,$C550,'BAZA DANYCH'!$A:$A,$A550,'BAZA DANYCH'!$F:$F,STATYSTYKI!$B550)</f>
        <v>0</v>
      </c>
      <c r="O550" s="85">
        <f>SUMIFS('BAZA DANYCH'!$AA:$AA,'BAZA DANYCH'!$T:$T,O$406,'BAZA DANYCH'!$K:$K,$C550,'BAZA DANYCH'!$A:$A,$A550,'BAZA DANYCH'!$F:$F,STATYSTYKI!$B550)</f>
        <v>0</v>
      </c>
      <c r="P550" s="85">
        <f>SUMIFS('BAZA DANYCH'!$AA:$AA,'BAZA DANYCH'!$T:$T,P$406,'BAZA DANYCH'!$K:$K,$C550,'BAZA DANYCH'!$A:$A,$A550,'BAZA DANYCH'!$F:$F,STATYSTYKI!$B550)</f>
        <v>0</v>
      </c>
      <c r="Q550" s="85">
        <f>SUMIFS('BAZA DANYCH'!$AA:$AA,'BAZA DANYCH'!$T:$T,Q$406,'BAZA DANYCH'!$K:$K,$C550,'BAZA DANYCH'!$A:$A,$A550,'BAZA DANYCH'!$F:$F,STATYSTYKI!$B550)</f>
        <v>0</v>
      </c>
      <c r="R550" s="85">
        <f>SUMIFS('BAZA DANYCH'!$AA:$AA,'BAZA DANYCH'!$T:$T,R$406,'BAZA DANYCH'!$K:$K,$C550,'BAZA DANYCH'!$A:$A,$A550,'BAZA DANYCH'!$F:$F,STATYSTYKI!$B550)</f>
        <v>0</v>
      </c>
      <c r="S550" s="85">
        <f>SUMIFS('BAZA DANYCH'!$AA:$AA,'BAZA DANYCH'!$T:$T,S$406,'BAZA DANYCH'!$K:$K,$C550,'BAZA DANYCH'!$A:$A,$A550,'BAZA DANYCH'!$F:$F,STATYSTYKI!$B550)</f>
        <v>0</v>
      </c>
      <c r="T550" s="85">
        <f>SUMIFS('BAZA DANYCH'!$AA:$AA,'BAZA DANYCH'!$T:$T,T$406,'BAZA DANYCH'!$K:$K,$C550,'BAZA DANYCH'!$A:$A,$A550,'BAZA DANYCH'!$F:$F,STATYSTYKI!$B550)</f>
        <v>0</v>
      </c>
      <c r="U550" s="85">
        <f>SUMIFS('BAZA DANYCH'!$AA:$AA,'BAZA DANYCH'!$T:$T,U$406,'BAZA DANYCH'!$K:$K,$C550,'BAZA DANYCH'!$A:$A,$A550,'BAZA DANYCH'!$F:$F,STATYSTYKI!$B550)</f>
        <v>0</v>
      </c>
      <c r="V550" s="85">
        <f>SUMIFS('BAZA DANYCH'!$AA:$AA,'BAZA DANYCH'!$T:$T,V$406,'BAZA DANYCH'!$K:$K,$C550,'BAZA DANYCH'!$A:$A,$A550,'BAZA DANYCH'!$F:$F,STATYSTYKI!$B550)</f>
        <v>28</v>
      </c>
      <c r="W550" s="85">
        <f>SUMIFS('BAZA DANYCH'!$AA:$AA,'BAZA DANYCH'!$T:$T,W$406,'BAZA DANYCH'!$K:$K,$C550,'BAZA DANYCH'!$A:$A,$A550,'BAZA DANYCH'!$F:$F,STATYSTYKI!$B550)</f>
        <v>0</v>
      </c>
      <c r="X550" s="85">
        <f>SUMIFS('BAZA DANYCH'!$AA:$AA,'BAZA DANYCH'!$T:$T,X$406,'BAZA DANYCH'!$K:$K,$C550,'BAZA DANYCH'!$A:$A,$A550,'BAZA DANYCH'!$F:$F,STATYSTYKI!$B550)</f>
        <v>0</v>
      </c>
      <c r="Y550" s="85">
        <f>SUMIFS('BAZA DANYCH'!$AA:$AA,'BAZA DANYCH'!$T:$T,Y$406,'BAZA DANYCH'!$K:$K,$C550,'BAZA DANYCH'!$A:$A,$A550,'BAZA DANYCH'!$F:$F,STATYSTYKI!$B550)</f>
        <v>0</v>
      </c>
      <c r="Z550" s="85">
        <f>SUMIFS('BAZA DANYCH'!$AA:$AA,'BAZA DANYCH'!$T:$T,Z$406,'BAZA DANYCH'!$K:$K,$C550,'BAZA DANYCH'!$A:$A,$A550,'BAZA DANYCH'!$F:$F,STATYSTYKI!$B550)</f>
        <v>0</v>
      </c>
      <c r="AA550" s="85">
        <f>SUMIFS('BAZA DANYCH'!$AA:$AA,'BAZA DANYCH'!$T:$T,AA$406,'BAZA DANYCH'!$K:$K,$C550,'BAZA DANYCH'!$A:$A,$A550,'BAZA DANYCH'!$F:$F,STATYSTYKI!$B550)</f>
        <v>0</v>
      </c>
      <c r="AB550" s="85">
        <f>SUMIFS('BAZA DANYCH'!$AA:$AA,'BAZA DANYCH'!$T:$T,AB$406,'BAZA DANYCH'!$K:$K,$C550,'BAZA DANYCH'!$A:$A,$A550,'BAZA DANYCH'!$F:$F,STATYSTYKI!$B550)</f>
        <v>0</v>
      </c>
      <c r="AC550" s="85">
        <f>SUMIFS('BAZA DANYCH'!$AA:$AA,'BAZA DANYCH'!$T:$T,AC$406,'BAZA DANYCH'!$K:$K,$C550,'BAZA DANYCH'!$A:$A,$A550,'BAZA DANYCH'!$F:$F,STATYSTYKI!$B550)</f>
        <v>0</v>
      </c>
      <c r="AD550" s="85">
        <f>SUMIFS('BAZA DANYCH'!$AA:$AA,'BAZA DANYCH'!$T:$T,AD$406,'BAZA DANYCH'!$K:$K,$C550,'BAZA DANYCH'!$A:$A,$A550,'BAZA DANYCH'!$F:$F,STATYSTYKI!$B550)</f>
        <v>0</v>
      </c>
      <c r="AE550" s="85">
        <f>SUMIFS('BAZA DANYCH'!$AA:$AA,'BAZA DANYCH'!$T:$T,AE$406,'BAZA DANYCH'!$K:$K,$C550,'BAZA DANYCH'!$A:$A,$A550,'BAZA DANYCH'!$F:$F,STATYSTYKI!$B550)</f>
        <v>0</v>
      </c>
      <c r="AF550" s="85">
        <f>SUMIFS('BAZA DANYCH'!$AA:$AA,'BAZA DANYCH'!$T:$T,AF$406,'BAZA DANYCH'!$K:$K,$C550,'BAZA DANYCH'!$A:$A,$A550,'BAZA DANYCH'!$F:$F,STATYSTYKI!$B550)</f>
        <v>0</v>
      </c>
      <c r="AG550" s="85">
        <f>SUMIFS('BAZA DANYCH'!$AA:$AA,'BAZA DANYCH'!$T:$T,AG$406,'BAZA DANYCH'!$K:$K,$C550,'BAZA DANYCH'!$A:$A,$A550,'BAZA DANYCH'!$F:$F,STATYSTYKI!$B550)</f>
        <v>0</v>
      </c>
      <c r="AH550" s="85">
        <f>SUMIFS('BAZA DANYCH'!$AA:$AA,'BAZA DANYCH'!$T:$T,AH$406,'BAZA DANYCH'!$K:$K,$C550,'BAZA DANYCH'!$A:$A,$A550,'BAZA DANYCH'!$F:$F,STATYSTYKI!$B550)</f>
        <v>0</v>
      </c>
      <c r="AI550" s="85">
        <f>SUMIFS('BAZA DANYCH'!$AA:$AA,'BAZA DANYCH'!$T:$T,AI$406,'BAZA DANYCH'!$K:$K,$C550,'BAZA DANYCH'!$A:$A,$A550,'BAZA DANYCH'!$F:$F,STATYSTYKI!$B550)</f>
        <v>0</v>
      </c>
      <c r="AJ550" s="85">
        <f>SUMIFS('BAZA DANYCH'!$AA:$AA,'BAZA DANYCH'!$T:$T,AJ$406,'BAZA DANYCH'!$K:$K,$C550,'BAZA DANYCH'!$A:$A,$A550,'BAZA DANYCH'!$F:$F,STATYSTYKI!$B550)</f>
        <v>0</v>
      </c>
    </row>
    <row r="551" spans="1:36" x14ac:dyDescent="0.2">
      <c r="A551" s="87" t="str">
        <f t="shared" ref="A551:C551" si="181">A344</f>
        <v>Kobierzyce</v>
      </c>
      <c r="B551" s="87" t="str">
        <f t="shared" si="181"/>
        <v>rk_15_DK8</v>
      </c>
      <c r="C551" s="87" t="str">
        <f t="shared" si="181"/>
        <v>Maxpol</v>
      </c>
      <c r="D551" s="129">
        <f t="shared" si="166"/>
        <v>194</v>
      </c>
      <c r="E551" s="85">
        <f>SUMIFS('BAZA DANYCH'!$AA:$AA,'BAZA DANYCH'!$T:$T,E$406,'BAZA DANYCH'!$K:$K,$C551,'BAZA DANYCH'!$A:$A,$A551,'BAZA DANYCH'!$F:$F,STATYSTYKI!$B551)</f>
        <v>0</v>
      </c>
      <c r="F551" s="85">
        <f>SUMIFS('BAZA DANYCH'!$AA:$AA,'BAZA DANYCH'!$T:$T,F$406,'BAZA DANYCH'!$K:$K,$C551,'BAZA DANYCH'!$A:$A,$A551,'BAZA DANYCH'!$F:$F,STATYSTYKI!$B551)</f>
        <v>0</v>
      </c>
      <c r="G551" s="85">
        <f>SUMIFS('BAZA DANYCH'!$AA:$AA,'BAZA DANYCH'!$T:$T,G$406,'BAZA DANYCH'!$K:$K,$C551,'BAZA DANYCH'!$A:$A,$A551,'BAZA DANYCH'!$F:$F,STATYSTYKI!$B551)</f>
        <v>0</v>
      </c>
      <c r="H551" s="85">
        <f>SUMIFS('BAZA DANYCH'!$AA:$AA,'BAZA DANYCH'!$T:$T,H$406,'BAZA DANYCH'!$K:$K,$C551,'BAZA DANYCH'!$A:$A,$A551,'BAZA DANYCH'!$F:$F,STATYSTYKI!$B551)</f>
        <v>0</v>
      </c>
      <c r="I551" s="85">
        <f>SUMIFS('BAZA DANYCH'!$AA:$AA,'BAZA DANYCH'!$T:$T,I$406,'BAZA DANYCH'!$K:$K,$C551,'BAZA DANYCH'!$A:$A,$A551,'BAZA DANYCH'!$F:$F,STATYSTYKI!$B551)</f>
        <v>0</v>
      </c>
      <c r="J551" s="85">
        <f>SUMIFS('BAZA DANYCH'!$AA:$AA,'BAZA DANYCH'!$T:$T,J$406,'BAZA DANYCH'!$K:$K,$C551,'BAZA DANYCH'!$A:$A,$A551,'BAZA DANYCH'!$F:$F,STATYSTYKI!$B551)</f>
        <v>0</v>
      </c>
      <c r="K551" s="85">
        <f>SUMIFS('BAZA DANYCH'!$AA:$AA,'BAZA DANYCH'!$T:$T,K$406,'BAZA DANYCH'!$K:$K,$C551,'BAZA DANYCH'!$A:$A,$A551,'BAZA DANYCH'!$F:$F,STATYSTYKI!$B551)</f>
        <v>0</v>
      </c>
      <c r="L551" s="85">
        <f>SUMIFS('BAZA DANYCH'!$AA:$AA,'BAZA DANYCH'!$T:$T,L$406,'BAZA DANYCH'!$K:$K,$C551,'BAZA DANYCH'!$A:$A,$A551,'BAZA DANYCH'!$F:$F,STATYSTYKI!$B551)</f>
        <v>0</v>
      </c>
      <c r="M551" s="85">
        <f>SUMIFS('BAZA DANYCH'!$AA:$AA,'BAZA DANYCH'!$T:$T,M$406,'BAZA DANYCH'!$K:$K,$C551,'BAZA DANYCH'!$A:$A,$A551,'BAZA DANYCH'!$F:$F,STATYSTYKI!$B551)</f>
        <v>0</v>
      </c>
      <c r="N551" s="85">
        <f>SUMIFS('BAZA DANYCH'!$AA:$AA,'BAZA DANYCH'!$T:$T,N$406,'BAZA DANYCH'!$K:$K,$C551,'BAZA DANYCH'!$A:$A,$A551,'BAZA DANYCH'!$F:$F,STATYSTYKI!$B551)</f>
        <v>0</v>
      </c>
      <c r="O551" s="85">
        <f>SUMIFS('BAZA DANYCH'!$AA:$AA,'BAZA DANYCH'!$T:$T,O$406,'BAZA DANYCH'!$K:$K,$C551,'BAZA DANYCH'!$A:$A,$A551,'BAZA DANYCH'!$F:$F,STATYSTYKI!$B551)</f>
        <v>0</v>
      </c>
      <c r="P551" s="85">
        <f>SUMIFS('BAZA DANYCH'!$AA:$AA,'BAZA DANYCH'!$T:$T,P$406,'BAZA DANYCH'!$K:$K,$C551,'BAZA DANYCH'!$A:$A,$A551,'BAZA DANYCH'!$F:$F,STATYSTYKI!$B551)</f>
        <v>0</v>
      </c>
      <c r="Q551" s="85">
        <f>SUMIFS('BAZA DANYCH'!$AA:$AA,'BAZA DANYCH'!$T:$T,Q$406,'BAZA DANYCH'!$K:$K,$C551,'BAZA DANYCH'!$A:$A,$A551,'BAZA DANYCH'!$F:$F,STATYSTYKI!$B551)</f>
        <v>0</v>
      </c>
      <c r="R551" s="85">
        <f>SUMIFS('BAZA DANYCH'!$AA:$AA,'BAZA DANYCH'!$T:$T,R$406,'BAZA DANYCH'!$K:$K,$C551,'BAZA DANYCH'!$A:$A,$A551,'BAZA DANYCH'!$F:$F,STATYSTYKI!$B551)</f>
        <v>0</v>
      </c>
      <c r="S551" s="85">
        <f>SUMIFS('BAZA DANYCH'!$AA:$AA,'BAZA DANYCH'!$T:$T,S$406,'BAZA DANYCH'!$K:$K,$C551,'BAZA DANYCH'!$A:$A,$A551,'BAZA DANYCH'!$F:$F,STATYSTYKI!$B551)</f>
        <v>0</v>
      </c>
      <c r="T551" s="85">
        <f>SUMIFS('BAZA DANYCH'!$AA:$AA,'BAZA DANYCH'!$T:$T,T$406,'BAZA DANYCH'!$K:$K,$C551,'BAZA DANYCH'!$A:$A,$A551,'BAZA DANYCH'!$F:$F,STATYSTYKI!$B551)</f>
        <v>0</v>
      </c>
      <c r="U551" s="85">
        <f>SUMIFS('BAZA DANYCH'!$AA:$AA,'BAZA DANYCH'!$T:$T,U$406,'BAZA DANYCH'!$K:$K,$C551,'BAZA DANYCH'!$A:$A,$A551,'BAZA DANYCH'!$F:$F,STATYSTYKI!$B551)</f>
        <v>0</v>
      </c>
      <c r="V551" s="85">
        <f>SUMIFS('BAZA DANYCH'!$AA:$AA,'BAZA DANYCH'!$T:$T,V$406,'BAZA DANYCH'!$K:$K,$C551,'BAZA DANYCH'!$A:$A,$A551,'BAZA DANYCH'!$F:$F,STATYSTYKI!$B551)</f>
        <v>0</v>
      </c>
      <c r="W551" s="85">
        <f>SUMIFS('BAZA DANYCH'!$AA:$AA,'BAZA DANYCH'!$T:$T,W$406,'BAZA DANYCH'!$K:$K,$C551,'BAZA DANYCH'!$A:$A,$A551,'BAZA DANYCH'!$F:$F,STATYSTYKI!$B551)</f>
        <v>0</v>
      </c>
      <c r="X551" s="85">
        <f>SUMIFS('BAZA DANYCH'!$AA:$AA,'BAZA DANYCH'!$T:$T,X$406,'BAZA DANYCH'!$K:$K,$C551,'BAZA DANYCH'!$A:$A,$A551,'BAZA DANYCH'!$F:$F,STATYSTYKI!$B551)</f>
        <v>0</v>
      </c>
      <c r="Y551" s="85">
        <f>SUMIFS('BAZA DANYCH'!$AA:$AA,'BAZA DANYCH'!$T:$T,Y$406,'BAZA DANYCH'!$K:$K,$C551,'BAZA DANYCH'!$A:$A,$A551,'BAZA DANYCH'!$F:$F,STATYSTYKI!$B551)</f>
        <v>0</v>
      </c>
      <c r="Z551" s="85">
        <f>SUMIFS('BAZA DANYCH'!$AA:$AA,'BAZA DANYCH'!$T:$T,Z$406,'BAZA DANYCH'!$K:$K,$C551,'BAZA DANYCH'!$A:$A,$A551,'BAZA DANYCH'!$F:$F,STATYSTYKI!$B551)</f>
        <v>0</v>
      </c>
      <c r="AA551" s="85">
        <f>SUMIFS('BAZA DANYCH'!$AA:$AA,'BAZA DANYCH'!$T:$T,AA$406,'BAZA DANYCH'!$K:$K,$C551,'BAZA DANYCH'!$A:$A,$A551,'BAZA DANYCH'!$F:$F,STATYSTYKI!$B551)</f>
        <v>0</v>
      </c>
      <c r="AB551" s="85">
        <f>SUMIFS('BAZA DANYCH'!$AA:$AA,'BAZA DANYCH'!$T:$T,AB$406,'BAZA DANYCH'!$K:$K,$C551,'BAZA DANYCH'!$A:$A,$A551,'BAZA DANYCH'!$F:$F,STATYSTYKI!$B551)</f>
        <v>0</v>
      </c>
      <c r="AC551" s="85">
        <f>SUMIFS('BAZA DANYCH'!$AA:$AA,'BAZA DANYCH'!$T:$T,AC$406,'BAZA DANYCH'!$K:$K,$C551,'BAZA DANYCH'!$A:$A,$A551,'BAZA DANYCH'!$F:$F,STATYSTYKI!$B551)</f>
        <v>0</v>
      </c>
      <c r="AD551" s="85">
        <f>SUMIFS('BAZA DANYCH'!$AA:$AA,'BAZA DANYCH'!$T:$T,AD$406,'BAZA DANYCH'!$K:$K,$C551,'BAZA DANYCH'!$A:$A,$A551,'BAZA DANYCH'!$F:$F,STATYSTYKI!$B551)</f>
        <v>0</v>
      </c>
      <c r="AE551" s="85">
        <f>SUMIFS('BAZA DANYCH'!$AA:$AA,'BAZA DANYCH'!$T:$T,AE$406,'BAZA DANYCH'!$K:$K,$C551,'BAZA DANYCH'!$A:$A,$A551,'BAZA DANYCH'!$F:$F,STATYSTYKI!$B551)</f>
        <v>110</v>
      </c>
      <c r="AF551" s="85">
        <f>SUMIFS('BAZA DANYCH'!$AA:$AA,'BAZA DANYCH'!$T:$T,AF$406,'BAZA DANYCH'!$K:$K,$C551,'BAZA DANYCH'!$A:$A,$A551,'BAZA DANYCH'!$F:$F,STATYSTYKI!$B551)</f>
        <v>0</v>
      </c>
      <c r="AG551" s="85">
        <f>SUMIFS('BAZA DANYCH'!$AA:$AA,'BAZA DANYCH'!$T:$T,AG$406,'BAZA DANYCH'!$K:$K,$C551,'BAZA DANYCH'!$A:$A,$A551,'BAZA DANYCH'!$F:$F,STATYSTYKI!$B551)</f>
        <v>0</v>
      </c>
      <c r="AH551" s="85">
        <f>SUMIFS('BAZA DANYCH'!$AA:$AA,'BAZA DANYCH'!$T:$T,AH$406,'BAZA DANYCH'!$K:$K,$C551,'BAZA DANYCH'!$A:$A,$A551,'BAZA DANYCH'!$F:$F,STATYSTYKI!$B551)</f>
        <v>34</v>
      </c>
      <c r="AI551" s="85">
        <f>SUMIFS('BAZA DANYCH'!$AA:$AA,'BAZA DANYCH'!$T:$T,AI$406,'BAZA DANYCH'!$K:$K,$C551,'BAZA DANYCH'!$A:$A,$A551,'BAZA DANYCH'!$F:$F,STATYSTYKI!$B551)</f>
        <v>50</v>
      </c>
      <c r="AJ551" s="85">
        <f>SUMIFS('BAZA DANYCH'!$AA:$AA,'BAZA DANYCH'!$T:$T,AJ$406,'BAZA DANYCH'!$K:$K,$C551,'BAZA DANYCH'!$A:$A,$A551,'BAZA DANYCH'!$F:$F,STATYSTYKI!$B551)</f>
        <v>0</v>
      </c>
    </row>
    <row r="552" spans="1:36" x14ac:dyDescent="0.2">
      <c r="A552" s="87" t="str">
        <f t="shared" ref="A552:C552" si="182">A345</f>
        <v>Kobierzyce</v>
      </c>
      <c r="B552" s="87" t="str">
        <f t="shared" si="182"/>
        <v>rk_15_DK8</v>
      </c>
      <c r="C552" s="87" t="str">
        <f t="shared" si="182"/>
        <v>JAGATOUR</v>
      </c>
      <c r="D552" s="129">
        <f t="shared" si="166"/>
        <v>50</v>
      </c>
      <c r="E552" s="85">
        <f>SUMIFS('BAZA DANYCH'!$AA:$AA,'BAZA DANYCH'!$T:$T,E$406,'BAZA DANYCH'!$K:$K,$C552,'BAZA DANYCH'!$A:$A,$A552,'BAZA DANYCH'!$F:$F,STATYSTYKI!$B552)</f>
        <v>0</v>
      </c>
      <c r="F552" s="85">
        <f>SUMIFS('BAZA DANYCH'!$AA:$AA,'BAZA DANYCH'!$T:$T,F$406,'BAZA DANYCH'!$K:$K,$C552,'BAZA DANYCH'!$A:$A,$A552,'BAZA DANYCH'!$F:$F,STATYSTYKI!$B552)</f>
        <v>0</v>
      </c>
      <c r="G552" s="85">
        <f>SUMIFS('BAZA DANYCH'!$AA:$AA,'BAZA DANYCH'!$T:$T,G$406,'BAZA DANYCH'!$K:$K,$C552,'BAZA DANYCH'!$A:$A,$A552,'BAZA DANYCH'!$F:$F,STATYSTYKI!$B552)</f>
        <v>0</v>
      </c>
      <c r="H552" s="85">
        <f>SUMIFS('BAZA DANYCH'!$AA:$AA,'BAZA DANYCH'!$T:$T,H$406,'BAZA DANYCH'!$K:$K,$C552,'BAZA DANYCH'!$A:$A,$A552,'BAZA DANYCH'!$F:$F,STATYSTYKI!$B552)</f>
        <v>0</v>
      </c>
      <c r="I552" s="85">
        <f>SUMIFS('BAZA DANYCH'!$AA:$AA,'BAZA DANYCH'!$T:$T,I$406,'BAZA DANYCH'!$K:$K,$C552,'BAZA DANYCH'!$A:$A,$A552,'BAZA DANYCH'!$F:$F,STATYSTYKI!$B552)</f>
        <v>0</v>
      </c>
      <c r="J552" s="85">
        <f>SUMIFS('BAZA DANYCH'!$AA:$AA,'BAZA DANYCH'!$T:$T,J$406,'BAZA DANYCH'!$K:$K,$C552,'BAZA DANYCH'!$A:$A,$A552,'BAZA DANYCH'!$F:$F,STATYSTYKI!$B552)</f>
        <v>0</v>
      </c>
      <c r="K552" s="85">
        <f>SUMIFS('BAZA DANYCH'!$AA:$AA,'BAZA DANYCH'!$T:$T,K$406,'BAZA DANYCH'!$K:$K,$C552,'BAZA DANYCH'!$A:$A,$A552,'BAZA DANYCH'!$F:$F,STATYSTYKI!$B552)</f>
        <v>0</v>
      </c>
      <c r="L552" s="85">
        <f>SUMIFS('BAZA DANYCH'!$AA:$AA,'BAZA DANYCH'!$T:$T,L$406,'BAZA DANYCH'!$K:$K,$C552,'BAZA DANYCH'!$A:$A,$A552,'BAZA DANYCH'!$F:$F,STATYSTYKI!$B552)</f>
        <v>0</v>
      </c>
      <c r="M552" s="85">
        <f>SUMIFS('BAZA DANYCH'!$AA:$AA,'BAZA DANYCH'!$T:$T,M$406,'BAZA DANYCH'!$K:$K,$C552,'BAZA DANYCH'!$A:$A,$A552,'BAZA DANYCH'!$F:$F,STATYSTYKI!$B552)</f>
        <v>0</v>
      </c>
      <c r="N552" s="85">
        <f>SUMIFS('BAZA DANYCH'!$AA:$AA,'BAZA DANYCH'!$T:$T,N$406,'BAZA DANYCH'!$K:$K,$C552,'BAZA DANYCH'!$A:$A,$A552,'BAZA DANYCH'!$F:$F,STATYSTYKI!$B552)</f>
        <v>0</v>
      </c>
      <c r="O552" s="85">
        <f>SUMIFS('BAZA DANYCH'!$AA:$AA,'BAZA DANYCH'!$T:$T,O$406,'BAZA DANYCH'!$K:$K,$C552,'BAZA DANYCH'!$A:$A,$A552,'BAZA DANYCH'!$F:$F,STATYSTYKI!$B552)</f>
        <v>0</v>
      </c>
      <c r="P552" s="85">
        <f>SUMIFS('BAZA DANYCH'!$AA:$AA,'BAZA DANYCH'!$T:$T,P$406,'BAZA DANYCH'!$K:$K,$C552,'BAZA DANYCH'!$A:$A,$A552,'BAZA DANYCH'!$F:$F,STATYSTYKI!$B552)</f>
        <v>0</v>
      </c>
      <c r="Q552" s="85">
        <f>SUMIFS('BAZA DANYCH'!$AA:$AA,'BAZA DANYCH'!$T:$T,Q$406,'BAZA DANYCH'!$K:$K,$C552,'BAZA DANYCH'!$A:$A,$A552,'BAZA DANYCH'!$F:$F,STATYSTYKI!$B552)</f>
        <v>0</v>
      </c>
      <c r="R552" s="85">
        <f>SUMIFS('BAZA DANYCH'!$AA:$AA,'BAZA DANYCH'!$T:$T,R$406,'BAZA DANYCH'!$K:$K,$C552,'BAZA DANYCH'!$A:$A,$A552,'BAZA DANYCH'!$F:$F,STATYSTYKI!$B552)</f>
        <v>0</v>
      </c>
      <c r="S552" s="85">
        <f>SUMIFS('BAZA DANYCH'!$AA:$AA,'BAZA DANYCH'!$T:$T,S$406,'BAZA DANYCH'!$K:$K,$C552,'BAZA DANYCH'!$A:$A,$A552,'BAZA DANYCH'!$F:$F,STATYSTYKI!$B552)</f>
        <v>0</v>
      </c>
      <c r="T552" s="85">
        <f>SUMIFS('BAZA DANYCH'!$AA:$AA,'BAZA DANYCH'!$T:$T,T$406,'BAZA DANYCH'!$K:$K,$C552,'BAZA DANYCH'!$A:$A,$A552,'BAZA DANYCH'!$F:$F,STATYSTYKI!$B552)</f>
        <v>0</v>
      </c>
      <c r="U552" s="85">
        <f>SUMIFS('BAZA DANYCH'!$AA:$AA,'BAZA DANYCH'!$T:$T,U$406,'BAZA DANYCH'!$K:$K,$C552,'BAZA DANYCH'!$A:$A,$A552,'BAZA DANYCH'!$F:$F,STATYSTYKI!$B552)</f>
        <v>0</v>
      </c>
      <c r="V552" s="85">
        <f>SUMIFS('BAZA DANYCH'!$AA:$AA,'BAZA DANYCH'!$T:$T,V$406,'BAZA DANYCH'!$K:$K,$C552,'BAZA DANYCH'!$A:$A,$A552,'BAZA DANYCH'!$F:$F,STATYSTYKI!$B552)</f>
        <v>0</v>
      </c>
      <c r="W552" s="85">
        <f>SUMIFS('BAZA DANYCH'!$AA:$AA,'BAZA DANYCH'!$T:$T,W$406,'BAZA DANYCH'!$K:$K,$C552,'BAZA DANYCH'!$A:$A,$A552,'BAZA DANYCH'!$F:$F,STATYSTYKI!$B552)</f>
        <v>0</v>
      </c>
      <c r="X552" s="85">
        <f>SUMIFS('BAZA DANYCH'!$AA:$AA,'BAZA DANYCH'!$T:$T,X$406,'BAZA DANYCH'!$K:$K,$C552,'BAZA DANYCH'!$A:$A,$A552,'BAZA DANYCH'!$F:$F,STATYSTYKI!$B552)</f>
        <v>0</v>
      </c>
      <c r="Y552" s="85">
        <f>SUMIFS('BAZA DANYCH'!$AA:$AA,'BAZA DANYCH'!$T:$T,Y$406,'BAZA DANYCH'!$K:$K,$C552,'BAZA DANYCH'!$A:$A,$A552,'BAZA DANYCH'!$F:$F,STATYSTYKI!$B552)</f>
        <v>50</v>
      </c>
      <c r="Z552" s="85">
        <f>SUMIFS('BAZA DANYCH'!$AA:$AA,'BAZA DANYCH'!$T:$T,Z$406,'BAZA DANYCH'!$K:$K,$C552,'BAZA DANYCH'!$A:$A,$A552,'BAZA DANYCH'!$F:$F,STATYSTYKI!$B552)</f>
        <v>0</v>
      </c>
      <c r="AA552" s="85">
        <f>SUMIFS('BAZA DANYCH'!$AA:$AA,'BAZA DANYCH'!$T:$T,AA$406,'BAZA DANYCH'!$K:$K,$C552,'BAZA DANYCH'!$A:$A,$A552,'BAZA DANYCH'!$F:$F,STATYSTYKI!$B552)</f>
        <v>0</v>
      </c>
      <c r="AB552" s="85">
        <f>SUMIFS('BAZA DANYCH'!$AA:$AA,'BAZA DANYCH'!$T:$T,AB$406,'BAZA DANYCH'!$K:$K,$C552,'BAZA DANYCH'!$A:$A,$A552,'BAZA DANYCH'!$F:$F,STATYSTYKI!$B552)</f>
        <v>0</v>
      </c>
      <c r="AC552" s="85">
        <f>SUMIFS('BAZA DANYCH'!$AA:$AA,'BAZA DANYCH'!$T:$T,AC$406,'BAZA DANYCH'!$K:$K,$C552,'BAZA DANYCH'!$A:$A,$A552,'BAZA DANYCH'!$F:$F,STATYSTYKI!$B552)</f>
        <v>0</v>
      </c>
      <c r="AD552" s="85">
        <f>SUMIFS('BAZA DANYCH'!$AA:$AA,'BAZA DANYCH'!$T:$T,AD$406,'BAZA DANYCH'!$K:$K,$C552,'BAZA DANYCH'!$A:$A,$A552,'BAZA DANYCH'!$F:$F,STATYSTYKI!$B552)</f>
        <v>0</v>
      </c>
      <c r="AE552" s="85">
        <f>SUMIFS('BAZA DANYCH'!$AA:$AA,'BAZA DANYCH'!$T:$T,AE$406,'BAZA DANYCH'!$K:$K,$C552,'BAZA DANYCH'!$A:$A,$A552,'BAZA DANYCH'!$F:$F,STATYSTYKI!$B552)</f>
        <v>0</v>
      </c>
      <c r="AF552" s="85">
        <f>SUMIFS('BAZA DANYCH'!$AA:$AA,'BAZA DANYCH'!$T:$T,AF$406,'BAZA DANYCH'!$K:$K,$C552,'BAZA DANYCH'!$A:$A,$A552,'BAZA DANYCH'!$F:$F,STATYSTYKI!$B552)</f>
        <v>0</v>
      </c>
      <c r="AG552" s="85">
        <f>SUMIFS('BAZA DANYCH'!$AA:$AA,'BAZA DANYCH'!$T:$T,AG$406,'BAZA DANYCH'!$K:$K,$C552,'BAZA DANYCH'!$A:$A,$A552,'BAZA DANYCH'!$F:$F,STATYSTYKI!$B552)</f>
        <v>0</v>
      </c>
      <c r="AH552" s="85">
        <f>SUMIFS('BAZA DANYCH'!$AA:$AA,'BAZA DANYCH'!$T:$T,AH$406,'BAZA DANYCH'!$K:$K,$C552,'BAZA DANYCH'!$A:$A,$A552,'BAZA DANYCH'!$F:$F,STATYSTYKI!$B552)</f>
        <v>0</v>
      </c>
      <c r="AI552" s="85">
        <f>SUMIFS('BAZA DANYCH'!$AA:$AA,'BAZA DANYCH'!$T:$T,AI$406,'BAZA DANYCH'!$K:$K,$C552,'BAZA DANYCH'!$A:$A,$A552,'BAZA DANYCH'!$F:$F,STATYSTYKI!$B552)</f>
        <v>0</v>
      </c>
      <c r="AJ552" s="85">
        <f>SUMIFS('BAZA DANYCH'!$AA:$AA,'BAZA DANYCH'!$T:$T,AJ$406,'BAZA DANYCH'!$K:$K,$C552,'BAZA DANYCH'!$A:$A,$A552,'BAZA DANYCH'!$F:$F,STATYSTYKI!$B552)</f>
        <v>0</v>
      </c>
    </row>
    <row r="553" spans="1:36" x14ac:dyDescent="0.2">
      <c r="A553" s="87" t="str">
        <f t="shared" ref="A553:C553" si="183">A346</f>
        <v>Kobierzyce</v>
      </c>
      <c r="B553" s="87" t="str">
        <f t="shared" si="183"/>
        <v>rk_15_DK8</v>
      </c>
      <c r="C553" s="87" t="str">
        <f t="shared" si="183"/>
        <v>Wycieczka</v>
      </c>
      <c r="D553" s="129">
        <f t="shared" si="166"/>
        <v>303</v>
      </c>
      <c r="E553" s="85">
        <f>SUMIFS('BAZA DANYCH'!$AA:$AA,'BAZA DANYCH'!$T:$T,E$406,'BAZA DANYCH'!$K:$K,$C553,'BAZA DANYCH'!$A:$A,$A553,'BAZA DANYCH'!$F:$F,STATYSTYKI!$B553)</f>
        <v>0</v>
      </c>
      <c r="F553" s="85">
        <f>SUMIFS('BAZA DANYCH'!$AA:$AA,'BAZA DANYCH'!$T:$T,F$406,'BAZA DANYCH'!$K:$K,$C553,'BAZA DANYCH'!$A:$A,$A553,'BAZA DANYCH'!$F:$F,STATYSTYKI!$B553)</f>
        <v>0</v>
      </c>
      <c r="G553" s="85">
        <f>SUMIFS('BAZA DANYCH'!$AA:$AA,'BAZA DANYCH'!$T:$T,G$406,'BAZA DANYCH'!$K:$K,$C553,'BAZA DANYCH'!$A:$A,$A553,'BAZA DANYCH'!$F:$F,STATYSTYKI!$B553)</f>
        <v>0</v>
      </c>
      <c r="H553" s="85">
        <f>SUMIFS('BAZA DANYCH'!$AA:$AA,'BAZA DANYCH'!$T:$T,H$406,'BAZA DANYCH'!$K:$K,$C553,'BAZA DANYCH'!$A:$A,$A553,'BAZA DANYCH'!$F:$F,STATYSTYKI!$B553)</f>
        <v>0</v>
      </c>
      <c r="I553" s="85">
        <f>SUMIFS('BAZA DANYCH'!$AA:$AA,'BAZA DANYCH'!$T:$T,I$406,'BAZA DANYCH'!$K:$K,$C553,'BAZA DANYCH'!$A:$A,$A553,'BAZA DANYCH'!$F:$F,STATYSTYKI!$B553)</f>
        <v>0</v>
      </c>
      <c r="J553" s="85">
        <f>SUMIFS('BAZA DANYCH'!$AA:$AA,'BAZA DANYCH'!$T:$T,J$406,'BAZA DANYCH'!$K:$K,$C553,'BAZA DANYCH'!$A:$A,$A553,'BAZA DANYCH'!$F:$F,STATYSTYKI!$B553)</f>
        <v>0</v>
      </c>
      <c r="K553" s="85">
        <f>SUMIFS('BAZA DANYCH'!$AA:$AA,'BAZA DANYCH'!$T:$T,K$406,'BAZA DANYCH'!$K:$K,$C553,'BAZA DANYCH'!$A:$A,$A553,'BAZA DANYCH'!$F:$F,STATYSTYKI!$B553)</f>
        <v>0</v>
      </c>
      <c r="L553" s="85">
        <f>SUMIFS('BAZA DANYCH'!$AA:$AA,'BAZA DANYCH'!$T:$T,L$406,'BAZA DANYCH'!$K:$K,$C553,'BAZA DANYCH'!$A:$A,$A553,'BAZA DANYCH'!$F:$F,STATYSTYKI!$B553)</f>
        <v>0</v>
      </c>
      <c r="M553" s="85">
        <f>SUMIFS('BAZA DANYCH'!$AA:$AA,'BAZA DANYCH'!$T:$T,M$406,'BAZA DANYCH'!$K:$K,$C553,'BAZA DANYCH'!$A:$A,$A553,'BAZA DANYCH'!$F:$F,STATYSTYKI!$B553)</f>
        <v>0</v>
      </c>
      <c r="N553" s="85">
        <f>SUMIFS('BAZA DANYCH'!$AA:$AA,'BAZA DANYCH'!$T:$T,N$406,'BAZA DANYCH'!$K:$K,$C553,'BAZA DANYCH'!$A:$A,$A553,'BAZA DANYCH'!$F:$F,STATYSTYKI!$B553)</f>
        <v>0</v>
      </c>
      <c r="O553" s="85">
        <f>SUMIFS('BAZA DANYCH'!$AA:$AA,'BAZA DANYCH'!$T:$T,O$406,'BAZA DANYCH'!$K:$K,$C553,'BAZA DANYCH'!$A:$A,$A553,'BAZA DANYCH'!$F:$F,STATYSTYKI!$B553)</f>
        <v>0</v>
      </c>
      <c r="P553" s="85">
        <f>SUMIFS('BAZA DANYCH'!$AA:$AA,'BAZA DANYCH'!$T:$T,P$406,'BAZA DANYCH'!$K:$K,$C553,'BAZA DANYCH'!$A:$A,$A553,'BAZA DANYCH'!$F:$F,STATYSTYKI!$B553)</f>
        <v>0</v>
      </c>
      <c r="Q553" s="85">
        <f>SUMIFS('BAZA DANYCH'!$AA:$AA,'BAZA DANYCH'!$T:$T,Q$406,'BAZA DANYCH'!$K:$K,$C553,'BAZA DANYCH'!$A:$A,$A553,'BAZA DANYCH'!$F:$F,STATYSTYKI!$B553)</f>
        <v>0</v>
      </c>
      <c r="R553" s="85">
        <f>SUMIFS('BAZA DANYCH'!$AA:$AA,'BAZA DANYCH'!$T:$T,R$406,'BAZA DANYCH'!$K:$K,$C553,'BAZA DANYCH'!$A:$A,$A553,'BAZA DANYCH'!$F:$F,STATYSTYKI!$B553)</f>
        <v>0</v>
      </c>
      <c r="S553" s="85">
        <f>SUMIFS('BAZA DANYCH'!$AA:$AA,'BAZA DANYCH'!$T:$T,S$406,'BAZA DANYCH'!$K:$K,$C553,'BAZA DANYCH'!$A:$A,$A553,'BAZA DANYCH'!$F:$F,STATYSTYKI!$B553)</f>
        <v>0</v>
      </c>
      <c r="T553" s="85">
        <f>SUMIFS('BAZA DANYCH'!$AA:$AA,'BAZA DANYCH'!$T:$T,T$406,'BAZA DANYCH'!$K:$K,$C553,'BAZA DANYCH'!$A:$A,$A553,'BAZA DANYCH'!$F:$F,STATYSTYKI!$B553)</f>
        <v>0</v>
      </c>
      <c r="U553" s="85">
        <f>SUMIFS('BAZA DANYCH'!$AA:$AA,'BAZA DANYCH'!$T:$T,U$406,'BAZA DANYCH'!$K:$K,$C553,'BAZA DANYCH'!$A:$A,$A553,'BAZA DANYCH'!$F:$F,STATYSTYKI!$B553)</f>
        <v>0</v>
      </c>
      <c r="V553" s="85">
        <f>SUMIFS('BAZA DANYCH'!$AA:$AA,'BAZA DANYCH'!$T:$T,V$406,'BAZA DANYCH'!$K:$K,$C553,'BAZA DANYCH'!$A:$A,$A553,'BAZA DANYCH'!$F:$F,STATYSTYKI!$B553)</f>
        <v>0</v>
      </c>
      <c r="W553" s="85">
        <f>SUMIFS('BAZA DANYCH'!$AA:$AA,'BAZA DANYCH'!$T:$T,W$406,'BAZA DANYCH'!$K:$K,$C553,'BAZA DANYCH'!$A:$A,$A553,'BAZA DANYCH'!$F:$F,STATYSTYKI!$B553)</f>
        <v>0</v>
      </c>
      <c r="X553" s="85">
        <f>SUMIFS('BAZA DANYCH'!$AA:$AA,'BAZA DANYCH'!$T:$T,X$406,'BAZA DANYCH'!$K:$K,$C553,'BAZA DANYCH'!$A:$A,$A553,'BAZA DANYCH'!$F:$F,STATYSTYKI!$B553)</f>
        <v>0</v>
      </c>
      <c r="Y553" s="85">
        <f>SUMIFS('BAZA DANYCH'!$AA:$AA,'BAZA DANYCH'!$T:$T,Y$406,'BAZA DANYCH'!$K:$K,$C553,'BAZA DANYCH'!$A:$A,$A553,'BAZA DANYCH'!$F:$F,STATYSTYKI!$B553)</f>
        <v>0</v>
      </c>
      <c r="Z553" s="85">
        <f>SUMIFS('BAZA DANYCH'!$AA:$AA,'BAZA DANYCH'!$T:$T,Z$406,'BAZA DANYCH'!$K:$K,$C553,'BAZA DANYCH'!$A:$A,$A553,'BAZA DANYCH'!$F:$F,STATYSTYKI!$B553)</f>
        <v>55</v>
      </c>
      <c r="AA553" s="85">
        <f>SUMIFS('BAZA DANYCH'!$AA:$AA,'BAZA DANYCH'!$T:$T,AA$406,'BAZA DANYCH'!$K:$K,$C553,'BAZA DANYCH'!$A:$A,$A553,'BAZA DANYCH'!$F:$F,STATYSTYKI!$B553)</f>
        <v>55</v>
      </c>
      <c r="AB553" s="85">
        <f>SUMIFS('BAZA DANYCH'!$AA:$AA,'BAZA DANYCH'!$T:$T,AB$406,'BAZA DANYCH'!$K:$K,$C553,'BAZA DANYCH'!$A:$A,$A553,'BAZA DANYCH'!$F:$F,STATYSTYKI!$B553)</f>
        <v>0</v>
      </c>
      <c r="AC553" s="85">
        <f>SUMIFS('BAZA DANYCH'!$AA:$AA,'BAZA DANYCH'!$T:$T,AC$406,'BAZA DANYCH'!$K:$K,$C553,'BAZA DANYCH'!$A:$A,$A553,'BAZA DANYCH'!$F:$F,STATYSTYKI!$B553)</f>
        <v>0</v>
      </c>
      <c r="AD553" s="85">
        <f>SUMIFS('BAZA DANYCH'!$AA:$AA,'BAZA DANYCH'!$T:$T,AD$406,'BAZA DANYCH'!$K:$K,$C553,'BAZA DANYCH'!$A:$A,$A553,'BAZA DANYCH'!$F:$F,STATYSTYKI!$B553)</f>
        <v>165</v>
      </c>
      <c r="AE553" s="85">
        <f>SUMIFS('BAZA DANYCH'!$AA:$AA,'BAZA DANYCH'!$T:$T,AE$406,'BAZA DANYCH'!$K:$K,$C553,'BAZA DANYCH'!$A:$A,$A553,'BAZA DANYCH'!$F:$F,STATYSTYKI!$B553)</f>
        <v>28</v>
      </c>
      <c r="AF553" s="85">
        <f>SUMIFS('BAZA DANYCH'!$AA:$AA,'BAZA DANYCH'!$T:$T,AF$406,'BAZA DANYCH'!$K:$K,$C553,'BAZA DANYCH'!$A:$A,$A553,'BAZA DANYCH'!$F:$F,STATYSTYKI!$B553)</f>
        <v>0</v>
      </c>
      <c r="AG553" s="85">
        <f>SUMIFS('BAZA DANYCH'!$AA:$AA,'BAZA DANYCH'!$T:$T,AG$406,'BAZA DANYCH'!$K:$K,$C553,'BAZA DANYCH'!$A:$A,$A553,'BAZA DANYCH'!$F:$F,STATYSTYKI!$B553)</f>
        <v>0</v>
      </c>
      <c r="AH553" s="85">
        <f>SUMIFS('BAZA DANYCH'!$AA:$AA,'BAZA DANYCH'!$T:$T,AH$406,'BAZA DANYCH'!$K:$K,$C553,'BAZA DANYCH'!$A:$A,$A553,'BAZA DANYCH'!$F:$F,STATYSTYKI!$B553)</f>
        <v>0</v>
      </c>
      <c r="AI553" s="85">
        <f>SUMIFS('BAZA DANYCH'!$AA:$AA,'BAZA DANYCH'!$T:$T,AI$406,'BAZA DANYCH'!$K:$K,$C553,'BAZA DANYCH'!$A:$A,$A553,'BAZA DANYCH'!$F:$F,STATYSTYKI!$B553)</f>
        <v>0</v>
      </c>
      <c r="AJ553" s="85">
        <f>SUMIFS('BAZA DANYCH'!$AA:$AA,'BAZA DANYCH'!$T:$T,AJ$406,'BAZA DANYCH'!$K:$K,$C553,'BAZA DANYCH'!$A:$A,$A553,'BAZA DANYCH'!$F:$F,STATYSTYKI!$B553)</f>
        <v>0</v>
      </c>
    </row>
    <row r="554" spans="1:36" x14ac:dyDescent="0.2">
      <c r="A554" s="87" t="str">
        <f t="shared" ref="A554:C554" si="184">A347</f>
        <v>Kobierzyce</v>
      </c>
      <c r="B554" s="87" t="str">
        <f t="shared" si="184"/>
        <v>rk_15_DK8</v>
      </c>
      <c r="C554" s="87" t="str">
        <f t="shared" si="184"/>
        <v>H&amp;Z Jankowscy</v>
      </c>
      <c r="D554" s="129">
        <f t="shared" si="166"/>
        <v>28</v>
      </c>
      <c r="E554" s="85">
        <f>SUMIFS('BAZA DANYCH'!$AA:$AA,'BAZA DANYCH'!$T:$T,E$406,'BAZA DANYCH'!$K:$K,$C554,'BAZA DANYCH'!$A:$A,$A554,'BAZA DANYCH'!$F:$F,STATYSTYKI!$B554)</f>
        <v>0</v>
      </c>
      <c r="F554" s="85">
        <f>SUMIFS('BAZA DANYCH'!$AA:$AA,'BAZA DANYCH'!$T:$T,F$406,'BAZA DANYCH'!$K:$K,$C554,'BAZA DANYCH'!$A:$A,$A554,'BAZA DANYCH'!$F:$F,STATYSTYKI!$B554)</f>
        <v>0</v>
      </c>
      <c r="G554" s="85">
        <f>SUMIFS('BAZA DANYCH'!$AA:$AA,'BAZA DANYCH'!$T:$T,G$406,'BAZA DANYCH'!$K:$K,$C554,'BAZA DANYCH'!$A:$A,$A554,'BAZA DANYCH'!$F:$F,STATYSTYKI!$B554)</f>
        <v>0</v>
      </c>
      <c r="H554" s="85">
        <f>SUMIFS('BAZA DANYCH'!$AA:$AA,'BAZA DANYCH'!$T:$T,H$406,'BAZA DANYCH'!$K:$K,$C554,'BAZA DANYCH'!$A:$A,$A554,'BAZA DANYCH'!$F:$F,STATYSTYKI!$B554)</f>
        <v>0</v>
      </c>
      <c r="I554" s="85">
        <f>SUMIFS('BAZA DANYCH'!$AA:$AA,'BAZA DANYCH'!$T:$T,I$406,'BAZA DANYCH'!$K:$K,$C554,'BAZA DANYCH'!$A:$A,$A554,'BAZA DANYCH'!$F:$F,STATYSTYKI!$B554)</f>
        <v>0</v>
      </c>
      <c r="J554" s="85">
        <f>SUMIFS('BAZA DANYCH'!$AA:$AA,'BAZA DANYCH'!$T:$T,J$406,'BAZA DANYCH'!$K:$K,$C554,'BAZA DANYCH'!$A:$A,$A554,'BAZA DANYCH'!$F:$F,STATYSTYKI!$B554)</f>
        <v>0</v>
      </c>
      <c r="K554" s="85">
        <f>SUMIFS('BAZA DANYCH'!$AA:$AA,'BAZA DANYCH'!$T:$T,K$406,'BAZA DANYCH'!$K:$K,$C554,'BAZA DANYCH'!$A:$A,$A554,'BAZA DANYCH'!$F:$F,STATYSTYKI!$B554)</f>
        <v>0</v>
      </c>
      <c r="L554" s="85">
        <f>SUMIFS('BAZA DANYCH'!$AA:$AA,'BAZA DANYCH'!$T:$T,L$406,'BAZA DANYCH'!$K:$K,$C554,'BAZA DANYCH'!$A:$A,$A554,'BAZA DANYCH'!$F:$F,STATYSTYKI!$B554)</f>
        <v>0</v>
      </c>
      <c r="M554" s="85">
        <f>SUMIFS('BAZA DANYCH'!$AA:$AA,'BAZA DANYCH'!$T:$T,M$406,'BAZA DANYCH'!$K:$K,$C554,'BAZA DANYCH'!$A:$A,$A554,'BAZA DANYCH'!$F:$F,STATYSTYKI!$B554)</f>
        <v>0</v>
      </c>
      <c r="N554" s="85">
        <f>SUMIFS('BAZA DANYCH'!$AA:$AA,'BAZA DANYCH'!$T:$T,N$406,'BAZA DANYCH'!$K:$K,$C554,'BAZA DANYCH'!$A:$A,$A554,'BAZA DANYCH'!$F:$F,STATYSTYKI!$B554)</f>
        <v>0</v>
      </c>
      <c r="O554" s="85">
        <f>SUMIFS('BAZA DANYCH'!$AA:$AA,'BAZA DANYCH'!$T:$T,O$406,'BAZA DANYCH'!$K:$K,$C554,'BAZA DANYCH'!$A:$A,$A554,'BAZA DANYCH'!$F:$F,STATYSTYKI!$B554)</f>
        <v>0</v>
      </c>
      <c r="P554" s="85">
        <f>SUMIFS('BAZA DANYCH'!$AA:$AA,'BAZA DANYCH'!$T:$T,P$406,'BAZA DANYCH'!$K:$K,$C554,'BAZA DANYCH'!$A:$A,$A554,'BAZA DANYCH'!$F:$F,STATYSTYKI!$B554)</f>
        <v>0</v>
      </c>
      <c r="Q554" s="85">
        <f>SUMIFS('BAZA DANYCH'!$AA:$AA,'BAZA DANYCH'!$T:$T,Q$406,'BAZA DANYCH'!$K:$K,$C554,'BAZA DANYCH'!$A:$A,$A554,'BAZA DANYCH'!$F:$F,STATYSTYKI!$B554)</f>
        <v>0</v>
      </c>
      <c r="R554" s="85">
        <f>SUMIFS('BAZA DANYCH'!$AA:$AA,'BAZA DANYCH'!$T:$T,R$406,'BAZA DANYCH'!$K:$K,$C554,'BAZA DANYCH'!$A:$A,$A554,'BAZA DANYCH'!$F:$F,STATYSTYKI!$B554)</f>
        <v>0</v>
      </c>
      <c r="S554" s="85">
        <f>SUMIFS('BAZA DANYCH'!$AA:$AA,'BAZA DANYCH'!$T:$T,S$406,'BAZA DANYCH'!$K:$K,$C554,'BAZA DANYCH'!$A:$A,$A554,'BAZA DANYCH'!$F:$F,STATYSTYKI!$B554)</f>
        <v>0</v>
      </c>
      <c r="T554" s="85">
        <f>SUMIFS('BAZA DANYCH'!$AA:$AA,'BAZA DANYCH'!$T:$T,T$406,'BAZA DANYCH'!$K:$K,$C554,'BAZA DANYCH'!$A:$A,$A554,'BAZA DANYCH'!$F:$F,STATYSTYKI!$B554)</f>
        <v>0</v>
      </c>
      <c r="U554" s="85">
        <f>SUMIFS('BAZA DANYCH'!$AA:$AA,'BAZA DANYCH'!$T:$T,U$406,'BAZA DANYCH'!$K:$K,$C554,'BAZA DANYCH'!$A:$A,$A554,'BAZA DANYCH'!$F:$F,STATYSTYKI!$B554)</f>
        <v>0</v>
      </c>
      <c r="V554" s="85">
        <f>SUMIFS('BAZA DANYCH'!$AA:$AA,'BAZA DANYCH'!$T:$T,V$406,'BAZA DANYCH'!$K:$K,$C554,'BAZA DANYCH'!$A:$A,$A554,'BAZA DANYCH'!$F:$F,STATYSTYKI!$B554)</f>
        <v>0</v>
      </c>
      <c r="W554" s="85">
        <f>SUMIFS('BAZA DANYCH'!$AA:$AA,'BAZA DANYCH'!$T:$T,W$406,'BAZA DANYCH'!$K:$K,$C554,'BAZA DANYCH'!$A:$A,$A554,'BAZA DANYCH'!$F:$F,STATYSTYKI!$B554)</f>
        <v>0</v>
      </c>
      <c r="X554" s="85">
        <f>SUMIFS('BAZA DANYCH'!$AA:$AA,'BAZA DANYCH'!$T:$T,X$406,'BAZA DANYCH'!$K:$K,$C554,'BAZA DANYCH'!$A:$A,$A554,'BAZA DANYCH'!$F:$F,STATYSTYKI!$B554)</f>
        <v>0</v>
      </c>
      <c r="Y554" s="85">
        <f>SUMIFS('BAZA DANYCH'!$AA:$AA,'BAZA DANYCH'!$T:$T,Y$406,'BAZA DANYCH'!$K:$K,$C554,'BAZA DANYCH'!$A:$A,$A554,'BAZA DANYCH'!$F:$F,STATYSTYKI!$B554)</f>
        <v>0</v>
      </c>
      <c r="Z554" s="85">
        <f>SUMIFS('BAZA DANYCH'!$AA:$AA,'BAZA DANYCH'!$T:$T,Z$406,'BAZA DANYCH'!$K:$K,$C554,'BAZA DANYCH'!$A:$A,$A554,'BAZA DANYCH'!$F:$F,STATYSTYKI!$B554)</f>
        <v>0</v>
      </c>
      <c r="AA554" s="85">
        <f>SUMIFS('BAZA DANYCH'!$AA:$AA,'BAZA DANYCH'!$T:$T,AA$406,'BAZA DANYCH'!$K:$K,$C554,'BAZA DANYCH'!$A:$A,$A554,'BAZA DANYCH'!$F:$F,STATYSTYKI!$B554)</f>
        <v>0</v>
      </c>
      <c r="AB554" s="85">
        <f>SUMIFS('BAZA DANYCH'!$AA:$AA,'BAZA DANYCH'!$T:$T,AB$406,'BAZA DANYCH'!$K:$K,$C554,'BAZA DANYCH'!$A:$A,$A554,'BAZA DANYCH'!$F:$F,STATYSTYKI!$B554)</f>
        <v>28</v>
      </c>
      <c r="AC554" s="85">
        <f>SUMIFS('BAZA DANYCH'!$AA:$AA,'BAZA DANYCH'!$T:$T,AC$406,'BAZA DANYCH'!$K:$K,$C554,'BAZA DANYCH'!$A:$A,$A554,'BAZA DANYCH'!$F:$F,STATYSTYKI!$B554)</f>
        <v>0</v>
      </c>
      <c r="AD554" s="85">
        <f>SUMIFS('BAZA DANYCH'!$AA:$AA,'BAZA DANYCH'!$T:$T,AD$406,'BAZA DANYCH'!$K:$K,$C554,'BAZA DANYCH'!$A:$A,$A554,'BAZA DANYCH'!$F:$F,STATYSTYKI!$B554)</f>
        <v>0</v>
      </c>
      <c r="AE554" s="85">
        <f>SUMIFS('BAZA DANYCH'!$AA:$AA,'BAZA DANYCH'!$T:$T,AE$406,'BAZA DANYCH'!$K:$K,$C554,'BAZA DANYCH'!$A:$A,$A554,'BAZA DANYCH'!$F:$F,STATYSTYKI!$B554)</f>
        <v>0</v>
      </c>
      <c r="AF554" s="85">
        <f>SUMIFS('BAZA DANYCH'!$AA:$AA,'BAZA DANYCH'!$T:$T,AF$406,'BAZA DANYCH'!$K:$K,$C554,'BAZA DANYCH'!$A:$A,$A554,'BAZA DANYCH'!$F:$F,STATYSTYKI!$B554)</f>
        <v>0</v>
      </c>
      <c r="AG554" s="85">
        <f>SUMIFS('BAZA DANYCH'!$AA:$AA,'BAZA DANYCH'!$T:$T,AG$406,'BAZA DANYCH'!$K:$K,$C554,'BAZA DANYCH'!$A:$A,$A554,'BAZA DANYCH'!$F:$F,STATYSTYKI!$B554)</f>
        <v>0</v>
      </c>
      <c r="AH554" s="85">
        <f>SUMIFS('BAZA DANYCH'!$AA:$AA,'BAZA DANYCH'!$T:$T,AH$406,'BAZA DANYCH'!$K:$K,$C554,'BAZA DANYCH'!$A:$A,$A554,'BAZA DANYCH'!$F:$F,STATYSTYKI!$B554)</f>
        <v>0</v>
      </c>
      <c r="AI554" s="85">
        <f>SUMIFS('BAZA DANYCH'!$AA:$AA,'BAZA DANYCH'!$T:$T,AI$406,'BAZA DANYCH'!$K:$K,$C554,'BAZA DANYCH'!$A:$A,$A554,'BAZA DANYCH'!$F:$F,STATYSTYKI!$B554)</f>
        <v>0</v>
      </c>
      <c r="AJ554" s="85">
        <f>SUMIFS('BAZA DANYCH'!$AA:$AA,'BAZA DANYCH'!$T:$T,AJ$406,'BAZA DANYCH'!$K:$K,$C554,'BAZA DANYCH'!$A:$A,$A554,'BAZA DANYCH'!$F:$F,STATYSTYKI!$B554)</f>
        <v>0</v>
      </c>
    </row>
    <row r="555" spans="1:36" x14ac:dyDescent="0.2">
      <c r="A555" s="87" t="str">
        <f t="shared" ref="A555:C555" si="185">A348</f>
        <v>Kobierzyce</v>
      </c>
      <c r="B555" s="87" t="str">
        <f t="shared" si="185"/>
        <v>rk_15_DK8</v>
      </c>
      <c r="C555" s="87" t="str">
        <f t="shared" si="185"/>
        <v>Anjon</v>
      </c>
      <c r="D555" s="129">
        <f t="shared" si="166"/>
        <v>6</v>
      </c>
      <c r="E555" s="85">
        <f>SUMIFS('BAZA DANYCH'!$AA:$AA,'BAZA DANYCH'!$T:$T,E$406,'BAZA DANYCH'!$K:$K,$C555,'BAZA DANYCH'!$A:$A,$A555,'BAZA DANYCH'!$F:$F,STATYSTYKI!$B555)</f>
        <v>0</v>
      </c>
      <c r="F555" s="85">
        <f>SUMIFS('BAZA DANYCH'!$AA:$AA,'BAZA DANYCH'!$T:$T,F$406,'BAZA DANYCH'!$K:$K,$C555,'BAZA DANYCH'!$A:$A,$A555,'BAZA DANYCH'!$F:$F,STATYSTYKI!$B555)</f>
        <v>0</v>
      </c>
      <c r="G555" s="85">
        <f>SUMIFS('BAZA DANYCH'!$AA:$AA,'BAZA DANYCH'!$T:$T,G$406,'BAZA DANYCH'!$K:$K,$C555,'BAZA DANYCH'!$A:$A,$A555,'BAZA DANYCH'!$F:$F,STATYSTYKI!$B555)</f>
        <v>0</v>
      </c>
      <c r="H555" s="85">
        <f>SUMIFS('BAZA DANYCH'!$AA:$AA,'BAZA DANYCH'!$T:$T,H$406,'BAZA DANYCH'!$K:$K,$C555,'BAZA DANYCH'!$A:$A,$A555,'BAZA DANYCH'!$F:$F,STATYSTYKI!$B555)</f>
        <v>0</v>
      </c>
      <c r="I555" s="85">
        <f>SUMIFS('BAZA DANYCH'!$AA:$AA,'BAZA DANYCH'!$T:$T,I$406,'BAZA DANYCH'!$K:$K,$C555,'BAZA DANYCH'!$A:$A,$A555,'BAZA DANYCH'!$F:$F,STATYSTYKI!$B555)</f>
        <v>0</v>
      </c>
      <c r="J555" s="85">
        <f>SUMIFS('BAZA DANYCH'!$AA:$AA,'BAZA DANYCH'!$T:$T,J$406,'BAZA DANYCH'!$K:$K,$C555,'BAZA DANYCH'!$A:$A,$A555,'BAZA DANYCH'!$F:$F,STATYSTYKI!$B555)</f>
        <v>0</v>
      </c>
      <c r="K555" s="85">
        <f>SUMIFS('BAZA DANYCH'!$AA:$AA,'BAZA DANYCH'!$T:$T,K$406,'BAZA DANYCH'!$K:$K,$C555,'BAZA DANYCH'!$A:$A,$A555,'BAZA DANYCH'!$F:$F,STATYSTYKI!$B555)</f>
        <v>0</v>
      </c>
      <c r="L555" s="85">
        <f>SUMIFS('BAZA DANYCH'!$AA:$AA,'BAZA DANYCH'!$T:$T,L$406,'BAZA DANYCH'!$K:$K,$C555,'BAZA DANYCH'!$A:$A,$A555,'BAZA DANYCH'!$F:$F,STATYSTYKI!$B555)</f>
        <v>0</v>
      </c>
      <c r="M555" s="85">
        <f>SUMIFS('BAZA DANYCH'!$AA:$AA,'BAZA DANYCH'!$T:$T,M$406,'BAZA DANYCH'!$K:$K,$C555,'BAZA DANYCH'!$A:$A,$A555,'BAZA DANYCH'!$F:$F,STATYSTYKI!$B555)</f>
        <v>0</v>
      </c>
      <c r="N555" s="85">
        <f>SUMIFS('BAZA DANYCH'!$AA:$AA,'BAZA DANYCH'!$T:$T,N$406,'BAZA DANYCH'!$K:$K,$C555,'BAZA DANYCH'!$A:$A,$A555,'BAZA DANYCH'!$F:$F,STATYSTYKI!$B555)</f>
        <v>0</v>
      </c>
      <c r="O555" s="85">
        <f>SUMIFS('BAZA DANYCH'!$AA:$AA,'BAZA DANYCH'!$T:$T,O$406,'BAZA DANYCH'!$K:$K,$C555,'BAZA DANYCH'!$A:$A,$A555,'BAZA DANYCH'!$F:$F,STATYSTYKI!$B555)</f>
        <v>0</v>
      </c>
      <c r="P555" s="85">
        <f>SUMIFS('BAZA DANYCH'!$AA:$AA,'BAZA DANYCH'!$T:$T,P$406,'BAZA DANYCH'!$K:$K,$C555,'BAZA DANYCH'!$A:$A,$A555,'BAZA DANYCH'!$F:$F,STATYSTYKI!$B555)</f>
        <v>0</v>
      </c>
      <c r="Q555" s="85">
        <f>SUMIFS('BAZA DANYCH'!$AA:$AA,'BAZA DANYCH'!$T:$T,Q$406,'BAZA DANYCH'!$K:$K,$C555,'BAZA DANYCH'!$A:$A,$A555,'BAZA DANYCH'!$F:$F,STATYSTYKI!$B555)</f>
        <v>0</v>
      </c>
      <c r="R555" s="85">
        <f>SUMIFS('BAZA DANYCH'!$AA:$AA,'BAZA DANYCH'!$T:$T,R$406,'BAZA DANYCH'!$K:$K,$C555,'BAZA DANYCH'!$A:$A,$A555,'BAZA DANYCH'!$F:$F,STATYSTYKI!$B555)</f>
        <v>0</v>
      </c>
      <c r="S555" s="85">
        <f>SUMIFS('BAZA DANYCH'!$AA:$AA,'BAZA DANYCH'!$T:$T,S$406,'BAZA DANYCH'!$K:$K,$C555,'BAZA DANYCH'!$A:$A,$A555,'BAZA DANYCH'!$F:$F,STATYSTYKI!$B555)</f>
        <v>0</v>
      </c>
      <c r="T555" s="85">
        <f>SUMIFS('BAZA DANYCH'!$AA:$AA,'BAZA DANYCH'!$T:$T,T$406,'BAZA DANYCH'!$K:$K,$C555,'BAZA DANYCH'!$A:$A,$A555,'BAZA DANYCH'!$F:$F,STATYSTYKI!$B555)</f>
        <v>0</v>
      </c>
      <c r="U555" s="85">
        <f>SUMIFS('BAZA DANYCH'!$AA:$AA,'BAZA DANYCH'!$T:$T,U$406,'BAZA DANYCH'!$K:$K,$C555,'BAZA DANYCH'!$A:$A,$A555,'BAZA DANYCH'!$F:$F,STATYSTYKI!$B555)</f>
        <v>0</v>
      </c>
      <c r="V555" s="85">
        <f>SUMIFS('BAZA DANYCH'!$AA:$AA,'BAZA DANYCH'!$T:$T,V$406,'BAZA DANYCH'!$K:$K,$C555,'BAZA DANYCH'!$A:$A,$A555,'BAZA DANYCH'!$F:$F,STATYSTYKI!$B555)</f>
        <v>0</v>
      </c>
      <c r="W555" s="85">
        <f>SUMIFS('BAZA DANYCH'!$AA:$AA,'BAZA DANYCH'!$T:$T,W$406,'BAZA DANYCH'!$K:$K,$C555,'BAZA DANYCH'!$A:$A,$A555,'BAZA DANYCH'!$F:$F,STATYSTYKI!$B555)</f>
        <v>0</v>
      </c>
      <c r="X555" s="85">
        <f>SUMIFS('BAZA DANYCH'!$AA:$AA,'BAZA DANYCH'!$T:$T,X$406,'BAZA DANYCH'!$K:$K,$C555,'BAZA DANYCH'!$A:$A,$A555,'BAZA DANYCH'!$F:$F,STATYSTYKI!$B555)</f>
        <v>0</v>
      </c>
      <c r="Y555" s="85">
        <f>SUMIFS('BAZA DANYCH'!$AA:$AA,'BAZA DANYCH'!$T:$T,Y$406,'BAZA DANYCH'!$K:$K,$C555,'BAZA DANYCH'!$A:$A,$A555,'BAZA DANYCH'!$F:$F,STATYSTYKI!$B555)</f>
        <v>0</v>
      </c>
      <c r="Z555" s="85">
        <f>SUMIFS('BAZA DANYCH'!$AA:$AA,'BAZA DANYCH'!$T:$T,Z$406,'BAZA DANYCH'!$K:$K,$C555,'BAZA DANYCH'!$A:$A,$A555,'BAZA DANYCH'!$F:$F,STATYSTYKI!$B555)</f>
        <v>0</v>
      </c>
      <c r="AA555" s="85">
        <f>SUMIFS('BAZA DANYCH'!$AA:$AA,'BAZA DANYCH'!$T:$T,AA$406,'BAZA DANYCH'!$K:$K,$C555,'BAZA DANYCH'!$A:$A,$A555,'BAZA DANYCH'!$F:$F,STATYSTYKI!$B555)</f>
        <v>0</v>
      </c>
      <c r="AB555" s="85">
        <f>SUMIFS('BAZA DANYCH'!$AA:$AA,'BAZA DANYCH'!$T:$T,AB$406,'BAZA DANYCH'!$K:$K,$C555,'BAZA DANYCH'!$A:$A,$A555,'BAZA DANYCH'!$F:$F,STATYSTYKI!$B555)</f>
        <v>0</v>
      </c>
      <c r="AC555" s="85">
        <f>SUMIFS('BAZA DANYCH'!$AA:$AA,'BAZA DANYCH'!$T:$T,AC$406,'BAZA DANYCH'!$K:$K,$C555,'BAZA DANYCH'!$A:$A,$A555,'BAZA DANYCH'!$F:$F,STATYSTYKI!$B555)</f>
        <v>6</v>
      </c>
      <c r="AD555" s="85">
        <f>SUMIFS('BAZA DANYCH'!$AA:$AA,'BAZA DANYCH'!$T:$T,AD$406,'BAZA DANYCH'!$K:$K,$C555,'BAZA DANYCH'!$A:$A,$A555,'BAZA DANYCH'!$F:$F,STATYSTYKI!$B555)</f>
        <v>0</v>
      </c>
      <c r="AE555" s="85">
        <f>SUMIFS('BAZA DANYCH'!$AA:$AA,'BAZA DANYCH'!$T:$T,AE$406,'BAZA DANYCH'!$K:$K,$C555,'BAZA DANYCH'!$A:$A,$A555,'BAZA DANYCH'!$F:$F,STATYSTYKI!$B555)</f>
        <v>0</v>
      </c>
      <c r="AF555" s="85">
        <f>SUMIFS('BAZA DANYCH'!$AA:$AA,'BAZA DANYCH'!$T:$T,AF$406,'BAZA DANYCH'!$K:$K,$C555,'BAZA DANYCH'!$A:$A,$A555,'BAZA DANYCH'!$F:$F,STATYSTYKI!$B555)</f>
        <v>0</v>
      </c>
      <c r="AG555" s="85">
        <f>SUMIFS('BAZA DANYCH'!$AA:$AA,'BAZA DANYCH'!$T:$T,AG$406,'BAZA DANYCH'!$K:$K,$C555,'BAZA DANYCH'!$A:$A,$A555,'BAZA DANYCH'!$F:$F,STATYSTYKI!$B555)</f>
        <v>0</v>
      </c>
      <c r="AH555" s="85">
        <f>SUMIFS('BAZA DANYCH'!$AA:$AA,'BAZA DANYCH'!$T:$T,AH$406,'BAZA DANYCH'!$K:$K,$C555,'BAZA DANYCH'!$A:$A,$A555,'BAZA DANYCH'!$F:$F,STATYSTYKI!$B555)</f>
        <v>0</v>
      </c>
      <c r="AI555" s="85">
        <f>SUMIFS('BAZA DANYCH'!$AA:$AA,'BAZA DANYCH'!$T:$T,AI$406,'BAZA DANYCH'!$K:$K,$C555,'BAZA DANYCH'!$A:$A,$A555,'BAZA DANYCH'!$F:$F,STATYSTYKI!$B555)</f>
        <v>0</v>
      </c>
      <c r="AJ555" s="85">
        <f>SUMIFS('BAZA DANYCH'!$AA:$AA,'BAZA DANYCH'!$T:$T,AJ$406,'BAZA DANYCH'!$K:$K,$C555,'BAZA DANYCH'!$A:$A,$A555,'BAZA DANYCH'!$F:$F,STATYSTYKI!$B555)</f>
        <v>0</v>
      </c>
    </row>
    <row r="556" spans="1:36" x14ac:dyDescent="0.2">
      <c r="A556" s="87" t="str">
        <f t="shared" ref="A556:C556" si="186">A349</f>
        <v>Kobierzyce</v>
      </c>
      <c r="B556" s="87" t="str">
        <f t="shared" si="186"/>
        <v>rk_15_DK8</v>
      </c>
      <c r="C556" s="87" t="str">
        <f t="shared" si="186"/>
        <v>Laponder</v>
      </c>
      <c r="D556" s="129">
        <f t="shared" si="166"/>
        <v>50</v>
      </c>
      <c r="E556" s="85">
        <f>SUMIFS('BAZA DANYCH'!$AA:$AA,'BAZA DANYCH'!$T:$T,E$406,'BAZA DANYCH'!$K:$K,$C556,'BAZA DANYCH'!$A:$A,$A556,'BAZA DANYCH'!$F:$F,STATYSTYKI!$B556)</f>
        <v>0</v>
      </c>
      <c r="F556" s="85">
        <f>SUMIFS('BAZA DANYCH'!$AA:$AA,'BAZA DANYCH'!$T:$T,F$406,'BAZA DANYCH'!$K:$K,$C556,'BAZA DANYCH'!$A:$A,$A556,'BAZA DANYCH'!$F:$F,STATYSTYKI!$B556)</f>
        <v>0</v>
      </c>
      <c r="G556" s="85">
        <f>SUMIFS('BAZA DANYCH'!$AA:$AA,'BAZA DANYCH'!$T:$T,G$406,'BAZA DANYCH'!$K:$K,$C556,'BAZA DANYCH'!$A:$A,$A556,'BAZA DANYCH'!$F:$F,STATYSTYKI!$B556)</f>
        <v>0</v>
      </c>
      <c r="H556" s="85">
        <f>SUMIFS('BAZA DANYCH'!$AA:$AA,'BAZA DANYCH'!$T:$T,H$406,'BAZA DANYCH'!$K:$K,$C556,'BAZA DANYCH'!$A:$A,$A556,'BAZA DANYCH'!$F:$F,STATYSTYKI!$B556)</f>
        <v>0</v>
      </c>
      <c r="I556" s="85">
        <f>SUMIFS('BAZA DANYCH'!$AA:$AA,'BAZA DANYCH'!$T:$T,I$406,'BAZA DANYCH'!$K:$K,$C556,'BAZA DANYCH'!$A:$A,$A556,'BAZA DANYCH'!$F:$F,STATYSTYKI!$B556)</f>
        <v>0</v>
      </c>
      <c r="J556" s="85">
        <f>SUMIFS('BAZA DANYCH'!$AA:$AA,'BAZA DANYCH'!$T:$T,J$406,'BAZA DANYCH'!$K:$K,$C556,'BAZA DANYCH'!$A:$A,$A556,'BAZA DANYCH'!$F:$F,STATYSTYKI!$B556)</f>
        <v>0</v>
      </c>
      <c r="K556" s="85">
        <f>SUMIFS('BAZA DANYCH'!$AA:$AA,'BAZA DANYCH'!$T:$T,K$406,'BAZA DANYCH'!$K:$K,$C556,'BAZA DANYCH'!$A:$A,$A556,'BAZA DANYCH'!$F:$F,STATYSTYKI!$B556)</f>
        <v>0</v>
      </c>
      <c r="L556" s="85">
        <f>SUMIFS('BAZA DANYCH'!$AA:$AA,'BAZA DANYCH'!$T:$T,L$406,'BAZA DANYCH'!$K:$K,$C556,'BAZA DANYCH'!$A:$A,$A556,'BAZA DANYCH'!$F:$F,STATYSTYKI!$B556)</f>
        <v>0</v>
      </c>
      <c r="M556" s="85">
        <f>SUMIFS('BAZA DANYCH'!$AA:$AA,'BAZA DANYCH'!$T:$T,M$406,'BAZA DANYCH'!$K:$K,$C556,'BAZA DANYCH'!$A:$A,$A556,'BAZA DANYCH'!$F:$F,STATYSTYKI!$B556)</f>
        <v>0</v>
      </c>
      <c r="N556" s="85">
        <f>SUMIFS('BAZA DANYCH'!$AA:$AA,'BAZA DANYCH'!$T:$T,N$406,'BAZA DANYCH'!$K:$K,$C556,'BAZA DANYCH'!$A:$A,$A556,'BAZA DANYCH'!$F:$F,STATYSTYKI!$B556)</f>
        <v>0</v>
      </c>
      <c r="O556" s="85">
        <f>SUMIFS('BAZA DANYCH'!$AA:$AA,'BAZA DANYCH'!$T:$T,O$406,'BAZA DANYCH'!$K:$K,$C556,'BAZA DANYCH'!$A:$A,$A556,'BAZA DANYCH'!$F:$F,STATYSTYKI!$B556)</f>
        <v>0</v>
      </c>
      <c r="P556" s="85">
        <f>SUMIFS('BAZA DANYCH'!$AA:$AA,'BAZA DANYCH'!$T:$T,P$406,'BAZA DANYCH'!$K:$K,$C556,'BAZA DANYCH'!$A:$A,$A556,'BAZA DANYCH'!$F:$F,STATYSTYKI!$B556)</f>
        <v>0</v>
      </c>
      <c r="Q556" s="85">
        <f>SUMIFS('BAZA DANYCH'!$AA:$AA,'BAZA DANYCH'!$T:$T,Q$406,'BAZA DANYCH'!$K:$K,$C556,'BAZA DANYCH'!$A:$A,$A556,'BAZA DANYCH'!$F:$F,STATYSTYKI!$B556)</f>
        <v>0</v>
      </c>
      <c r="R556" s="85">
        <f>SUMIFS('BAZA DANYCH'!$AA:$AA,'BAZA DANYCH'!$T:$T,R$406,'BAZA DANYCH'!$K:$K,$C556,'BAZA DANYCH'!$A:$A,$A556,'BAZA DANYCH'!$F:$F,STATYSTYKI!$B556)</f>
        <v>0</v>
      </c>
      <c r="S556" s="85">
        <f>SUMIFS('BAZA DANYCH'!$AA:$AA,'BAZA DANYCH'!$T:$T,S$406,'BAZA DANYCH'!$K:$K,$C556,'BAZA DANYCH'!$A:$A,$A556,'BAZA DANYCH'!$F:$F,STATYSTYKI!$B556)</f>
        <v>0</v>
      </c>
      <c r="T556" s="85">
        <f>SUMIFS('BAZA DANYCH'!$AA:$AA,'BAZA DANYCH'!$T:$T,T$406,'BAZA DANYCH'!$K:$K,$C556,'BAZA DANYCH'!$A:$A,$A556,'BAZA DANYCH'!$F:$F,STATYSTYKI!$B556)</f>
        <v>0</v>
      </c>
      <c r="U556" s="85">
        <f>SUMIFS('BAZA DANYCH'!$AA:$AA,'BAZA DANYCH'!$T:$T,U$406,'BAZA DANYCH'!$K:$K,$C556,'BAZA DANYCH'!$A:$A,$A556,'BAZA DANYCH'!$F:$F,STATYSTYKI!$B556)</f>
        <v>0</v>
      </c>
      <c r="V556" s="85">
        <f>SUMIFS('BAZA DANYCH'!$AA:$AA,'BAZA DANYCH'!$T:$T,V$406,'BAZA DANYCH'!$K:$K,$C556,'BAZA DANYCH'!$A:$A,$A556,'BAZA DANYCH'!$F:$F,STATYSTYKI!$B556)</f>
        <v>0</v>
      </c>
      <c r="W556" s="85">
        <f>SUMIFS('BAZA DANYCH'!$AA:$AA,'BAZA DANYCH'!$T:$T,W$406,'BAZA DANYCH'!$K:$K,$C556,'BAZA DANYCH'!$A:$A,$A556,'BAZA DANYCH'!$F:$F,STATYSTYKI!$B556)</f>
        <v>0</v>
      </c>
      <c r="X556" s="85">
        <f>SUMIFS('BAZA DANYCH'!$AA:$AA,'BAZA DANYCH'!$T:$T,X$406,'BAZA DANYCH'!$K:$K,$C556,'BAZA DANYCH'!$A:$A,$A556,'BAZA DANYCH'!$F:$F,STATYSTYKI!$B556)</f>
        <v>0</v>
      </c>
      <c r="Y556" s="85">
        <f>SUMIFS('BAZA DANYCH'!$AA:$AA,'BAZA DANYCH'!$T:$T,Y$406,'BAZA DANYCH'!$K:$K,$C556,'BAZA DANYCH'!$A:$A,$A556,'BAZA DANYCH'!$F:$F,STATYSTYKI!$B556)</f>
        <v>0</v>
      </c>
      <c r="Z556" s="85">
        <f>SUMIFS('BAZA DANYCH'!$AA:$AA,'BAZA DANYCH'!$T:$T,Z$406,'BAZA DANYCH'!$K:$K,$C556,'BAZA DANYCH'!$A:$A,$A556,'BAZA DANYCH'!$F:$F,STATYSTYKI!$B556)</f>
        <v>0</v>
      </c>
      <c r="AA556" s="85">
        <f>SUMIFS('BAZA DANYCH'!$AA:$AA,'BAZA DANYCH'!$T:$T,AA$406,'BAZA DANYCH'!$K:$K,$C556,'BAZA DANYCH'!$A:$A,$A556,'BAZA DANYCH'!$F:$F,STATYSTYKI!$B556)</f>
        <v>0</v>
      </c>
      <c r="AB556" s="85">
        <f>SUMIFS('BAZA DANYCH'!$AA:$AA,'BAZA DANYCH'!$T:$T,AB$406,'BAZA DANYCH'!$K:$K,$C556,'BAZA DANYCH'!$A:$A,$A556,'BAZA DANYCH'!$F:$F,STATYSTYKI!$B556)</f>
        <v>0</v>
      </c>
      <c r="AC556" s="85">
        <f>SUMIFS('BAZA DANYCH'!$AA:$AA,'BAZA DANYCH'!$T:$T,AC$406,'BAZA DANYCH'!$K:$K,$C556,'BAZA DANYCH'!$A:$A,$A556,'BAZA DANYCH'!$F:$F,STATYSTYKI!$B556)</f>
        <v>0</v>
      </c>
      <c r="AD556" s="85">
        <f>SUMIFS('BAZA DANYCH'!$AA:$AA,'BAZA DANYCH'!$T:$T,AD$406,'BAZA DANYCH'!$K:$K,$C556,'BAZA DANYCH'!$A:$A,$A556,'BAZA DANYCH'!$F:$F,STATYSTYKI!$B556)</f>
        <v>0</v>
      </c>
      <c r="AE556" s="85">
        <f>SUMIFS('BAZA DANYCH'!$AA:$AA,'BAZA DANYCH'!$T:$T,AE$406,'BAZA DANYCH'!$K:$K,$C556,'BAZA DANYCH'!$A:$A,$A556,'BAZA DANYCH'!$F:$F,STATYSTYKI!$B556)</f>
        <v>50</v>
      </c>
      <c r="AF556" s="85">
        <f>SUMIFS('BAZA DANYCH'!$AA:$AA,'BAZA DANYCH'!$T:$T,AF$406,'BAZA DANYCH'!$K:$K,$C556,'BAZA DANYCH'!$A:$A,$A556,'BAZA DANYCH'!$F:$F,STATYSTYKI!$B556)</f>
        <v>0</v>
      </c>
      <c r="AG556" s="85">
        <f>SUMIFS('BAZA DANYCH'!$AA:$AA,'BAZA DANYCH'!$T:$T,AG$406,'BAZA DANYCH'!$K:$K,$C556,'BAZA DANYCH'!$A:$A,$A556,'BAZA DANYCH'!$F:$F,STATYSTYKI!$B556)</f>
        <v>0</v>
      </c>
      <c r="AH556" s="85">
        <f>SUMIFS('BAZA DANYCH'!$AA:$AA,'BAZA DANYCH'!$T:$T,AH$406,'BAZA DANYCH'!$K:$K,$C556,'BAZA DANYCH'!$A:$A,$A556,'BAZA DANYCH'!$F:$F,STATYSTYKI!$B556)</f>
        <v>0</v>
      </c>
      <c r="AI556" s="85">
        <f>SUMIFS('BAZA DANYCH'!$AA:$AA,'BAZA DANYCH'!$T:$T,AI$406,'BAZA DANYCH'!$K:$K,$C556,'BAZA DANYCH'!$A:$A,$A556,'BAZA DANYCH'!$F:$F,STATYSTYKI!$B556)</f>
        <v>0</v>
      </c>
      <c r="AJ556" s="85">
        <f>SUMIFS('BAZA DANYCH'!$AA:$AA,'BAZA DANYCH'!$T:$T,AJ$406,'BAZA DANYCH'!$K:$K,$C556,'BAZA DANYCH'!$A:$A,$A556,'BAZA DANYCH'!$F:$F,STATYSTYKI!$B556)</f>
        <v>0</v>
      </c>
    </row>
    <row r="557" spans="1:36" x14ac:dyDescent="0.2">
      <c r="A557" s="87" t="str">
        <f t="shared" ref="A557:C557" si="187">A350</f>
        <v>Kobierzyce</v>
      </c>
      <c r="B557" s="87" t="str">
        <f t="shared" si="187"/>
        <v>rk_15_DK8</v>
      </c>
      <c r="C557" s="87" t="str">
        <f t="shared" si="187"/>
        <v>EuroExpress</v>
      </c>
      <c r="D557" s="129">
        <f t="shared" si="166"/>
        <v>28</v>
      </c>
      <c r="E557" s="85">
        <f>SUMIFS('BAZA DANYCH'!$AA:$AA,'BAZA DANYCH'!$T:$T,E$406,'BAZA DANYCH'!$K:$K,$C557,'BAZA DANYCH'!$A:$A,$A557,'BAZA DANYCH'!$F:$F,STATYSTYKI!$B557)</f>
        <v>0</v>
      </c>
      <c r="F557" s="85">
        <f>SUMIFS('BAZA DANYCH'!$AA:$AA,'BAZA DANYCH'!$T:$T,F$406,'BAZA DANYCH'!$K:$K,$C557,'BAZA DANYCH'!$A:$A,$A557,'BAZA DANYCH'!$F:$F,STATYSTYKI!$B557)</f>
        <v>0</v>
      </c>
      <c r="G557" s="85">
        <f>SUMIFS('BAZA DANYCH'!$AA:$AA,'BAZA DANYCH'!$T:$T,G$406,'BAZA DANYCH'!$K:$K,$C557,'BAZA DANYCH'!$A:$A,$A557,'BAZA DANYCH'!$F:$F,STATYSTYKI!$B557)</f>
        <v>0</v>
      </c>
      <c r="H557" s="85">
        <f>SUMIFS('BAZA DANYCH'!$AA:$AA,'BAZA DANYCH'!$T:$T,H$406,'BAZA DANYCH'!$K:$K,$C557,'BAZA DANYCH'!$A:$A,$A557,'BAZA DANYCH'!$F:$F,STATYSTYKI!$B557)</f>
        <v>0</v>
      </c>
      <c r="I557" s="85">
        <f>SUMIFS('BAZA DANYCH'!$AA:$AA,'BAZA DANYCH'!$T:$T,I$406,'BAZA DANYCH'!$K:$K,$C557,'BAZA DANYCH'!$A:$A,$A557,'BAZA DANYCH'!$F:$F,STATYSTYKI!$B557)</f>
        <v>0</v>
      </c>
      <c r="J557" s="85">
        <f>SUMIFS('BAZA DANYCH'!$AA:$AA,'BAZA DANYCH'!$T:$T,J$406,'BAZA DANYCH'!$K:$K,$C557,'BAZA DANYCH'!$A:$A,$A557,'BAZA DANYCH'!$F:$F,STATYSTYKI!$B557)</f>
        <v>0</v>
      </c>
      <c r="K557" s="85">
        <f>SUMIFS('BAZA DANYCH'!$AA:$AA,'BAZA DANYCH'!$T:$T,K$406,'BAZA DANYCH'!$K:$K,$C557,'BAZA DANYCH'!$A:$A,$A557,'BAZA DANYCH'!$F:$F,STATYSTYKI!$B557)</f>
        <v>0</v>
      </c>
      <c r="L557" s="85">
        <f>SUMIFS('BAZA DANYCH'!$AA:$AA,'BAZA DANYCH'!$T:$T,L$406,'BAZA DANYCH'!$K:$K,$C557,'BAZA DANYCH'!$A:$A,$A557,'BAZA DANYCH'!$F:$F,STATYSTYKI!$B557)</f>
        <v>0</v>
      </c>
      <c r="M557" s="85">
        <f>SUMIFS('BAZA DANYCH'!$AA:$AA,'BAZA DANYCH'!$T:$T,M$406,'BAZA DANYCH'!$K:$K,$C557,'BAZA DANYCH'!$A:$A,$A557,'BAZA DANYCH'!$F:$F,STATYSTYKI!$B557)</f>
        <v>0</v>
      </c>
      <c r="N557" s="85">
        <f>SUMIFS('BAZA DANYCH'!$AA:$AA,'BAZA DANYCH'!$T:$T,N$406,'BAZA DANYCH'!$K:$K,$C557,'BAZA DANYCH'!$A:$A,$A557,'BAZA DANYCH'!$F:$F,STATYSTYKI!$B557)</f>
        <v>0</v>
      </c>
      <c r="O557" s="85">
        <f>SUMIFS('BAZA DANYCH'!$AA:$AA,'BAZA DANYCH'!$T:$T,O$406,'BAZA DANYCH'!$K:$K,$C557,'BAZA DANYCH'!$A:$A,$A557,'BAZA DANYCH'!$F:$F,STATYSTYKI!$B557)</f>
        <v>0</v>
      </c>
      <c r="P557" s="85">
        <f>SUMIFS('BAZA DANYCH'!$AA:$AA,'BAZA DANYCH'!$T:$T,P$406,'BAZA DANYCH'!$K:$K,$C557,'BAZA DANYCH'!$A:$A,$A557,'BAZA DANYCH'!$F:$F,STATYSTYKI!$B557)</f>
        <v>0</v>
      </c>
      <c r="Q557" s="85">
        <f>SUMIFS('BAZA DANYCH'!$AA:$AA,'BAZA DANYCH'!$T:$T,Q$406,'BAZA DANYCH'!$K:$K,$C557,'BAZA DANYCH'!$A:$A,$A557,'BAZA DANYCH'!$F:$F,STATYSTYKI!$B557)</f>
        <v>0</v>
      </c>
      <c r="R557" s="85">
        <f>SUMIFS('BAZA DANYCH'!$AA:$AA,'BAZA DANYCH'!$T:$T,R$406,'BAZA DANYCH'!$K:$K,$C557,'BAZA DANYCH'!$A:$A,$A557,'BAZA DANYCH'!$F:$F,STATYSTYKI!$B557)</f>
        <v>0</v>
      </c>
      <c r="S557" s="85">
        <f>SUMIFS('BAZA DANYCH'!$AA:$AA,'BAZA DANYCH'!$T:$T,S$406,'BAZA DANYCH'!$K:$K,$C557,'BAZA DANYCH'!$A:$A,$A557,'BAZA DANYCH'!$F:$F,STATYSTYKI!$B557)</f>
        <v>0</v>
      </c>
      <c r="T557" s="85">
        <f>SUMIFS('BAZA DANYCH'!$AA:$AA,'BAZA DANYCH'!$T:$T,T$406,'BAZA DANYCH'!$K:$K,$C557,'BAZA DANYCH'!$A:$A,$A557,'BAZA DANYCH'!$F:$F,STATYSTYKI!$B557)</f>
        <v>0</v>
      </c>
      <c r="U557" s="85">
        <f>SUMIFS('BAZA DANYCH'!$AA:$AA,'BAZA DANYCH'!$T:$T,U$406,'BAZA DANYCH'!$K:$K,$C557,'BAZA DANYCH'!$A:$A,$A557,'BAZA DANYCH'!$F:$F,STATYSTYKI!$B557)</f>
        <v>0</v>
      </c>
      <c r="V557" s="85">
        <f>SUMIFS('BAZA DANYCH'!$AA:$AA,'BAZA DANYCH'!$T:$T,V$406,'BAZA DANYCH'!$K:$K,$C557,'BAZA DANYCH'!$A:$A,$A557,'BAZA DANYCH'!$F:$F,STATYSTYKI!$B557)</f>
        <v>0</v>
      </c>
      <c r="W557" s="85">
        <f>SUMIFS('BAZA DANYCH'!$AA:$AA,'BAZA DANYCH'!$T:$T,W$406,'BAZA DANYCH'!$K:$K,$C557,'BAZA DANYCH'!$A:$A,$A557,'BAZA DANYCH'!$F:$F,STATYSTYKI!$B557)</f>
        <v>0</v>
      </c>
      <c r="X557" s="85">
        <f>SUMIFS('BAZA DANYCH'!$AA:$AA,'BAZA DANYCH'!$T:$T,X$406,'BAZA DANYCH'!$K:$K,$C557,'BAZA DANYCH'!$A:$A,$A557,'BAZA DANYCH'!$F:$F,STATYSTYKI!$B557)</f>
        <v>0</v>
      </c>
      <c r="Y557" s="85">
        <f>SUMIFS('BAZA DANYCH'!$AA:$AA,'BAZA DANYCH'!$T:$T,Y$406,'BAZA DANYCH'!$K:$K,$C557,'BAZA DANYCH'!$A:$A,$A557,'BAZA DANYCH'!$F:$F,STATYSTYKI!$B557)</f>
        <v>0</v>
      </c>
      <c r="Z557" s="85">
        <f>SUMIFS('BAZA DANYCH'!$AA:$AA,'BAZA DANYCH'!$T:$T,Z$406,'BAZA DANYCH'!$K:$K,$C557,'BAZA DANYCH'!$A:$A,$A557,'BAZA DANYCH'!$F:$F,STATYSTYKI!$B557)</f>
        <v>0</v>
      </c>
      <c r="AA557" s="85">
        <f>SUMIFS('BAZA DANYCH'!$AA:$AA,'BAZA DANYCH'!$T:$T,AA$406,'BAZA DANYCH'!$K:$K,$C557,'BAZA DANYCH'!$A:$A,$A557,'BAZA DANYCH'!$F:$F,STATYSTYKI!$B557)</f>
        <v>0</v>
      </c>
      <c r="AB557" s="85">
        <f>SUMIFS('BAZA DANYCH'!$AA:$AA,'BAZA DANYCH'!$T:$T,AB$406,'BAZA DANYCH'!$K:$K,$C557,'BAZA DANYCH'!$A:$A,$A557,'BAZA DANYCH'!$F:$F,STATYSTYKI!$B557)</f>
        <v>0</v>
      </c>
      <c r="AC557" s="85">
        <f>SUMIFS('BAZA DANYCH'!$AA:$AA,'BAZA DANYCH'!$T:$T,AC$406,'BAZA DANYCH'!$K:$K,$C557,'BAZA DANYCH'!$A:$A,$A557,'BAZA DANYCH'!$F:$F,STATYSTYKI!$B557)</f>
        <v>0</v>
      </c>
      <c r="AD557" s="85">
        <f>SUMIFS('BAZA DANYCH'!$AA:$AA,'BAZA DANYCH'!$T:$T,AD$406,'BAZA DANYCH'!$K:$K,$C557,'BAZA DANYCH'!$A:$A,$A557,'BAZA DANYCH'!$F:$F,STATYSTYKI!$B557)</f>
        <v>0</v>
      </c>
      <c r="AE557" s="85">
        <f>SUMIFS('BAZA DANYCH'!$AA:$AA,'BAZA DANYCH'!$T:$T,AE$406,'BAZA DANYCH'!$K:$K,$C557,'BAZA DANYCH'!$A:$A,$A557,'BAZA DANYCH'!$F:$F,STATYSTYKI!$B557)</f>
        <v>0</v>
      </c>
      <c r="AF557" s="85">
        <f>SUMIFS('BAZA DANYCH'!$AA:$AA,'BAZA DANYCH'!$T:$T,AF$406,'BAZA DANYCH'!$K:$K,$C557,'BAZA DANYCH'!$A:$A,$A557,'BAZA DANYCH'!$F:$F,STATYSTYKI!$B557)</f>
        <v>0</v>
      </c>
      <c r="AG557" s="85">
        <f>SUMIFS('BAZA DANYCH'!$AA:$AA,'BAZA DANYCH'!$T:$T,AG$406,'BAZA DANYCH'!$K:$K,$C557,'BAZA DANYCH'!$A:$A,$A557,'BAZA DANYCH'!$F:$F,STATYSTYKI!$B557)</f>
        <v>0</v>
      </c>
      <c r="AH557" s="85">
        <f>SUMIFS('BAZA DANYCH'!$AA:$AA,'BAZA DANYCH'!$T:$T,AH$406,'BAZA DANYCH'!$K:$K,$C557,'BAZA DANYCH'!$A:$A,$A557,'BAZA DANYCH'!$F:$F,STATYSTYKI!$B557)</f>
        <v>0</v>
      </c>
      <c r="AI557" s="85">
        <f>SUMIFS('BAZA DANYCH'!$AA:$AA,'BAZA DANYCH'!$T:$T,AI$406,'BAZA DANYCH'!$K:$K,$C557,'BAZA DANYCH'!$A:$A,$A557,'BAZA DANYCH'!$F:$F,STATYSTYKI!$B557)</f>
        <v>28</v>
      </c>
      <c r="AJ557" s="85">
        <f>SUMIFS('BAZA DANYCH'!$AA:$AA,'BAZA DANYCH'!$T:$T,AJ$406,'BAZA DANYCH'!$K:$K,$C557,'BAZA DANYCH'!$A:$A,$A557,'BAZA DANYCH'!$F:$F,STATYSTYKI!$B557)</f>
        <v>0</v>
      </c>
    </row>
    <row r="558" spans="1:36" x14ac:dyDescent="0.2">
      <c r="A558" s="87" t="str">
        <f t="shared" ref="A558:C558" si="188">A351</f>
        <v>Kobierzyce</v>
      </c>
      <c r="B558" s="87" t="str">
        <f t="shared" si="188"/>
        <v>rk_15_DK8</v>
      </c>
      <c r="C558" s="87" t="str">
        <f t="shared" si="188"/>
        <v>Guliwer</v>
      </c>
      <c r="D558" s="129">
        <f t="shared" si="166"/>
        <v>0</v>
      </c>
      <c r="E558" s="85">
        <f>SUMIFS('BAZA DANYCH'!$AA:$AA,'BAZA DANYCH'!$T:$T,E$406,'BAZA DANYCH'!$K:$K,$C558,'BAZA DANYCH'!$A:$A,$A558,'BAZA DANYCH'!$F:$F,STATYSTYKI!$B558)</f>
        <v>0</v>
      </c>
      <c r="F558" s="85">
        <f>SUMIFS('BAZA DANYCH'!$AA:$AA,'BAZA DANYCH'!$T:$T,F$406,'BAZA DANYCH'!$K:$K,$C558,'BAZA DANYCH'!$A:$A,$A558,'BAZA DANYCH'!$F:$F,STATYSTYKI!$B558)</f>
        <v>0</v>
      </c>
      <c r="G558" s="85">
        <f>SUMIFS('BAZA DANYCH'!$AA:$AA,'BAZA DANYCH'!$T:$T,G$406,'BAZA DANYCH'!$K:$K,$C558,'BAZA DANYCH'!$A:$A,$A558,'BAZA DANYCH'!$F:$F,STATYSTYKI!$B558)</f>
        <v>0</v>
      </c>
      <c r="H558" s="85">
        <f>SUMIFS('BAZA DANYCH'!$AA:$AA,'BAZA DANYCH'!$T:$T,H$406,'BAZA DANYCH'!$K:$K,$C558,'BAZA DANYCH'!$A:$A,$A558,'BAZA DANYCH'!$F:$F,STATYSTYKI!$B558)</f>
        <v>0</v>
      </c>
      <c r="I558" s="85">
        <f>SUMIFS('BAZA DANYCH'!$AA:$AA,'BAZA DANYCH'!$T:$T,I$406,'BAZA DANYCH'!$K:$K,$C558,'BAZA DANYCH'!$A:$A,$A558,'BAZA DANYCH'!$F:$F,STATYSTYKI!$B558)</f>
        <v>0</v>
      </c>
      <c r="J558" s="85">
        <f>SUMIFS('BAZA DANYCH'!$AA:$AA,'BAZA DANYCH'!$T:$T,J$406,'BAZA DANYCH'!$K:$K,$C558,'BAZA DANYCH'!$A:$A,$A558,'BAZA DANYCH'!$F:$F,STATYSTYKI!$B558)</f>
        <v>0</v>
      </c>
      <c r="K558" s="85">
        <f>SUMIFS('BAZA DANYCH'!$AA:$AA,'BAZA DANYCH'!$T:$T,K$406,'BAZA DANYCH'!$K:$K,$C558,'BAZA DANYCH'!$A:$A,$A558,'BAZA DANYCH'!$F:$F,STATYSTYKI!$B558)</f>
        <v>0</v>
      </c>
      <c r="L558" s="85">
        <f>SUMIFS('BAZA DANYCH'!$AA:$AA,'BAZA DANYCH'!$T:$T,L$406,'BAZA DANYCH'!$K:$K,$C558,'BAZA DANYCH'!$A:$A,$A558,'BAZA DANYCH'!$F:$F,STATYSTYKI!$B558)</f>
        <v>0</v>
      </c>
      <c r="M558" s="85">
        <f>SUMIFS('BAZA DANYCH'!$AA:$AA,'BAZA DANYCH'!$T:$T,M$406,'BAZA DANYCH'!$K:$K,$C558,'BAZA DANYCH'!$A:$A,$A558,'BAZA DANYCH'!$F:$F,STATYSTYKI!$B558)</f>
        <v>0</v>
      </c>
      <c r="N558" s="85">
        <f>SUMIFS('BAZA DANYCH'!$AA:$AA,'BAZA DANYCH'!$T:$T,N$406,'BAZA DANYCH'!$K:$K,$C558,'BAZA DANYCH'!$A:$A,$A558,'BAZA DANYCH'!$F:$F,STATYSTYKI!$B558)</f>
        <v>0</v>
      </c>
      <c r="O558" s="85">
        <f>SUMIFS('BAZA DANYCH'!$AA:$AA,'BAZA DANYCH'!$T:$T,O$406,'BAZA DANYCH'!$K:$K,$C558,'BAZA DANYCH'!$A:$A,$A558,'BAZA DANYCH'!$F:$F,STATYSTYKI!$B558)</f>
        <v>0</v>
      </c>
      <c r="P558" s="85">
        <f>SUMIFS('BAZA DANYCH'!$AA:$AA,'BAZA DANYCH'!$T:$T,P$406,'BAZA DANYCH'!$K:$K,$C558,'BAZA DANYCH'!$A:$A,$A558,'BAZA DANYCH'!$F:$F,STATYSTYKI!$B558)</f>
        <v>0</v>
      </c>
      <c r="Q558" s="85">
        <f>SUMIFS('BAZA DANYCH'!$AA:$AA,'BAZA DANYCH'!$T:$T,Q$406,'BAZA DANYCH'!$K:$K,$C558,'BAZA DANYCH'!$A:$A,$A558,'BAZA DANYCH'!$F:$F,STATYSTYKI!$B558)</f>
        <v>0</v>
      </c>
      <c r="R558" s="85">
        <f>SUMIFS('BAZA DANYCH'!$AA:$AA,'BAZA DANYCH'!$T:$T,R$406,'BAZA DANYCH'!$K:$K,$C558,'BAZA DANYCH'!$A:$A,$A558,'BAZA DANYCH'!$F:$F,STATYSTYKI!$B558)</f>
        <v>0</v>
      </c>
      <c r="S558" s="85">
        <f>SUMIFS('BAZA DANYCH'!$AA:$AA,'BAZA DANYCH'!$T:$T,S$406,'BAZA DANYCH'!$K:$K,$C558,'BAZA DANYCH'!$A:$A,$A558,'BAZA DANYCH'!$F:$F,STATYSTYKI!$B558)</f>
        <v>0</v>
      </c>
      <c r="T558" s="85">
        <f>SUMIFS('BAZA DANYCH'!$AA:$AA,'BAZA DANYCH'!$T:$T,T$406,'BAZA DANYCH'!$K:$K,$C558,'BAZA DANYCH'!$A:$A,$A558,'BAZA DANYCH'!$F:$F,STATYSTYKI!$B558)</f>
        <v>0</v>
      </c>
      <c r="U558" s="85">
        <f>SUMIFS('BAZA DANYCH'!$AA:$AA,'BAZA DANYCH'!$T:$T,U$406,'BAZA DANYCH'!$K:$K,$C558,'BAZA DANYCH'!$A:$A,$A558,'BAZA DANYCH'!$F:$F,STATYSTYKI!$B558)</f>
        <v>0</v>
      </c>
      <c r="V558" s="85">
        <f>SUMIFS('BAZA DANYCH'!$AA:$AA,'BAZA DANYCH'!$T:$T,V$406,'BAZA DANYCH'!$K:$K,$C558,'BAZA DANYCH'!$A:$A,$A558,'BAZA DANYCH'!$F:$F,STATYSTYKI!$B558)</f>
        <v>0</v>
      </c>
      <c r="W558" s="85">
        <f>SUMIFS('BAZA DANYCH'!$AA:$AA,'BAZA DANYCH'!$T:$T,W$406,'BAZA DANYCH'!$K:$K,$C558,'BAZA DANYCH'!$A:$A,$A558,'BAZA DANYCH'!$F:$F,STATYSTYKI!$B558)</f>
        <v>0</v>
      </c>
      <c r="X558" s="85">
        <f>SUMIFS('BAZA DANYCH'!$AA:$AA,'BAZA DANYCH'!$T:$T,X$406,'BAZA DANYCH'!$K:$K,$C558,'BAZA DANYCH'!$A:$A,$A558,'BAZA DANYCH'!$F:$F,STATYSTYKI!$B558)</f>
        <v>0</v>
      </c>
      <c r="Y558" s="85">
        <f>SUMIFS('BAZA DANYCH'!$AA:$AA,'BAZA DANYCH'!$T:$T,Y$406,'BAZA DANYCH'!$K:$K,$C558,'BAZA DANYCH'!$A:$A,$A558,'BAZA DANYCH'!$F:$F,STATYSTYKI!$B558)</f>
        <v>0</v>
      </c>
      <c r="Z558" s="85">
        <f>SUMIFS('BAZA DANYCH'!$AA:$AA,'BAZA DANYCH'!$T:$T,Z$406,'BAZA DANYCH'!$K:$K,$C558,'BAZA DANYCH'!$A:$A,$A558,'BAZA DANYCH'!$F:$F,STATYSTYKI!$B558)</f>
        <v>0</v>
      </c>
      <c r="AA558" s="85">
        <f>SUMIFS('BAZA DANYCH'!$AA:$AA,'BAZA DANYCH'!$T:$T,AA$406,'BAZA DANYCH'!$K:$K,$C558,'BAZA DANYCH'!$A:$A,$A558,'BAZA DANYCH'!$F:$F,STATYSTYKI!$B558)</f>
        <v>0</v>
      </c>
      <c r="AB558" s="85">
        <f>SUMIFS('BAZA DANYCH'!$AA:$AA,'BAZA DANYCH'!$T:$T,AB$406,'BAZA DANYCH'!$K:$K,$C558,'BAZA DANYCH'!$A:$A,$A558,'BAZA DANYCH'!$F:$F,STATYSTYKI!$B558)</f>
        <v>0</v>
      </c>
      <c r="AC558" s="85">
        <f>SUMIFS('BAZA DANYCH'!$AA:$AA,'BAZA DANYCH'!$T:$T,AC$406,'BAZA DANYCH'!$K:$K,$C558,'BAZA DANYCH'!$A:$A,$A558,'BAZA DANYCH'!$F:$F,STATYSTYKI!$B558)</f>
        <v>0</v>
      </c>
      <c r="AD558" s="85">
        <f>SUMIFS('BAZA DANYCH'!$AA:$AA,'BAZA DANYCH'!$T:$T,AD$406,'BAZA DANYCH'!$K:$K,$C558,'BAZA DANYCH'!$A:$A,$A558,'BAZA DANYCH'!$F:$F,STATYSTYKI!$B558)</f>
        <v>0</v>
      </c>
      <c r="AE558" s="85">
        <f>SUMIFS('BAZA DANYCH'!$AA:$AA,'BAZA DANYCH'!$T:$T,AE$406,'BAZA DANYCH'!$K:$K,$C558,'BAZA DANYCH'!$A:$A,$A558,'BAZA DANYCH'!$F:$F,STATYSTYKI!$B558)</f>
        <v>0</v>
      </c>
      <c r="AF558" s="85">
        <f>SUMIFS('BAZA DANYCH'!$AA:$AA,'BAZA DANYCH'!$T:$T,AF$406,'BAZA DANYCH'!$K:$K,$C558,'BAZA DANYCH'!$A:$A,$A558,'BAZA DANYCH'!$F:$F,STATYSTYKI!$B558)</f>
        <v>0</v>
      </c>
      <c r="AG558" s="85">
        <f>SUMIFS('BAZA DANYCH'!$AA:$AA,'BAZA DANYCH'!$T:$T,AG$406,'BAZA DANYCH'!$K:$K,$C558,'BAZA DANYCH'!$A:$A,$A558,'BAZA DANYCH'!$F:$F,STATYSTYKI!$B558)</f>
        <v>0</v>
      </c>
      <c r="AH558" s="85">
        <f>SUMIFS('BAZA DANYCH'!$AA:$AA,'BAZA DANYCH'!$T:$T,AH$406,'BAZA DANYCH'!$K:$K,$C558,'BAZA DANYCH'!$A:$A,$A558,'BAZA DANYCH'!$F:$F,STATYSTYKI!$B558)</f>
        <v>0</v>
      </c>
      <c r="AI558" s="85">
        <f>SUMIFS('BAZA DANYCH'!$AA:$AA,'BAZA DANYCH'!$T:$T,AI$406,'BAZA DANYCH'!$K:$K,$C558,'BAZA DANYCH'!$A:$A,$A558,'BAZA DANYCH'!$F:$F,STATYSTYKI!$B558)</f>
        <v>0</v>
      </c>
      <c r="AJ558" s="85">
        <f>SUMIFS('BAZA DANYCH'!$AA:$AA,'BAZA DANYCH'!$T:$T,AJ$406,'BAZA DANYCH'!$K:$K,$C558,'BAZA DANYCH'!$A:$A,$A558,'BAZA DANYCH'!$F:$F,STATYSTYKI!$B558)</f>
        <v>0</v>
      </c>
    </row>
    <row r="559" spans="1:36" x14ac:dyDescent="0.2">
      <c r="A559" s="87" t="str">
        <f t="shared" ref="A559:C559" si="189">A352</f>
        <v>Kobierzyce</v>
      </c>
      <c r="B559" s="87" t="str">
        <f t="shared" si="189"/>
        <v>rk_15_DK8</v>
      </c>
      <c r="C559" s="87" t="str">
        <f t="shared" si="189"/>
        <v>PKS Sieradz</v>
      </c>
      <c r="D559" s="129">
        <f t="shared" si="166"/>
        <v>6</v>
      </c>
      <c r="E559" s="85">
        <f>SUMIFS('BAZA DANYCH'!$AA:$AA,'BAZA DANYCH'!$T:$T,E$406,'BAZA DANYCH'!$K:$K,$C559,'BAZA DANYCH'!$A:$A,$A559,'BAZA DANYCH'!$F:$F,STATYSTYKI!$B559)</f>
        <v>0</v>
      </c>
      <c r="F559" s="85">
        <f>SUMIFS('BAZA DANYCH'!$AA:$AA,'BAZA DANYCH'!$T:$T,F$406,'BAZA DANYCH'!$K:$K,$C559,'BAZA DANYCH'!$A:$A,$A559,'BAZA DANYCH'!$F:$F,STATYSTYKI!$B559)</f>
        <v>0</v>
      </c>
      <c r="G559" s="85">
        <f>SUMIFS('BAZA DANYCH'!$AA:$AA,'BAZA DANYCH'!$T:$T,G$406,'BAZA DANYCH'!$K:$K,$C559,'BAZA DANYCH'!$A:$A,$A559,'BAZA DANYCH'!$F:$F,STATYSTYKI!$B559)</f>
        <v>0</v>
      </c>
      <c r="H559" s="85">
        <f>SUMIFS('BAZA DANYCH'!$AA:$AA,'BAZA DANYCH'!$T:$T,H$406,'BAZA DANYCH'!$K:$K,$C559,'BAZA DANYCH'!$A:$A,$A559,'BAZA DANYCH'!$F:$F,STATYSTYKI!$B559)</f>
        <v>0</v>
      </c>
      <c r="I559" s="85">
        <f>SUMIFS('BAZA DANYCH'!$AA:$AA,'BAZA DANYCH'!$T:$T,I$406,'BAZA DANYCH'!$K:$K,$C559,'BAZA DANYCH'!$A:$A,$A559,'BAZA DANYCH'!$F:$F,STATYSTYKI!$B559)</f>
        <v>0</v>
      </c>
      <c r="J559" s="85">
        <f>SUMIFS('BAZA DANYCH'!$AA:$AA,'BAZA DANYCH'!$T:$T,J$406,'BAZA DANYCH'!$K:$K,$C559,'BAZA DANYCH'!$A:$A,$A559,'BAZA DANYCH'!$F:$F,STATYSTYKI!$B559)</f>
        <v>0</v>
      </c>
      <c r="K559" s="85">
        <f>SUMIFS('BAZA DANYCH'!$AA:$AA,'BAZA DANYCH'!$T:$T,K$406,'BAZA DANYCH'!$K:$K,$C559,'BAZA DANYCH'!$A:$A,$A559,'BAZA DANYCH'!$F:$F,STATYSTYKI!$B559)</f>
        <v>0</v>
      </c>
      <c r="L559" s="85">
        <f>SUMIFS('BAZA DANYCH'!$AA:$AA,'BAZA DANYCH'!$T:$T,L$406,'BAZA DANYCH'!$K:$K,$C559,'BAZA DANYCH'!$A:$A,$A559,'BAZA DANYCH'!$F:$F,STATYSTYKI!$B559)</f>
        <v>0</v>
      </c>
      <c r="M559" s="85">
        <f>SUMIFS('BAZA DANYCH'!$AA:$AA,'BAZA DANYCH'!$T:$T,M$406,'BAZA DANYCH'!$K:$K,$C559,'BAZA DANYCH'!$A:$A,$A559,'BAZA DANYCH'!$F:$F,STATYSTYKI!$B559)</f>
        <v>0</v>
      </c>
      <c r="N559" s="85">
        <f>SUMIFS('BAZA DANYCH'!$AA:$AA,'BAZA DANYCH'!$T:$T,N$406,'BAZA DANYCH'!$K:$K,$C559,'BAZA DANYCH'!$A:$A,$A559,'BAZA DANYCH'!$F:$F,STATYSTYKI!$B559)</f>
        <v>0</v>
      </c>
      <c r="O559" s="85">
        <f>SUMIFS('BAZA DANYCH'!$AA:$AA,'BAZA DANYCH'!$T:$T,O$406,'BAZA DANYCH'!$K:$K,$C559,'BAZA DANYCH'!$A:$A,$A559,'BAZA DANYCH'!$F:$F,STATYSTYKI!$B559)</f>
        <v>0</v>
      </c>
      <c r="P559" s="85">
        <f>SUMIFS('BAZA DANYCH'!$AA:$AA,'BAZA DANYCH'!$T:$T,P$406,'BAZA DANYCH'!$K:$K,$C559,'BAZA DANYCH'!$A:$A,$A559,'BAZA DANYCH'!$F:$F,STATYSTYKI!$B559)</f>
        <v>0</v>
      </c>
      <c r="Q559" s="85">
        <f>SUMIFS('BAZA DANYCH'!$AA:$AA,'BAZA DANYCH'!$T:$T,Q$406,'BAZA DANYCH'!$K:$K,$C559,'BAZA DANYCH'!$A:$A,$A559,'BAZA DANYCH'!$F:$F,STATYSTYKI!$B559)</f>
        <v>0</v>
      </c>
      <c r="R559" s="85">
        <f>SUMIFS('BAZA DANYCH'!$AA:$AA,'BAZA DANYCH'!$T:$T,R$406,'BAZA DANYCH'!$K:$K,$C559,'BAZA DANYCH'!$A:$A,$A559,'BAZA DANYCH'!$F:$F,STATYSTYKI!$B559)</f>
        <v>0</v>
      </c>
      <c r="S559" s="85">
        <f>SUMIFS('BAZA DANYCH'!$AA:$AA,'BAZA DANYCH'!$T:$T,S$406,'BAZA DANYCH'!$K:$K,$C559,'BAZA DANYCH'!$A:$A,$A559,'BAZA DANYCH'!$F:$F,STATYSTYKI!$B559)</f>
        <v>0</v>
      </c>
      <c r="T559" s="85">
        <f>SUMIFS('BAZA DANYCH'!$AA:$AA,'BAZA DANYCH'!$T:$T,T$406,'BAZA DANYCH'!$K:$K,$C559,'BAZA DANYCH'!$A:$A,$A559,'BAZA DANYCH'!$F:$F,STATYSTYKI!$B559)</f>
        <v>0</v>
      </c>
      <c r="U559" s="85">
        <f>SUMIFS('BAZA DANYCH'!$AA:$AA,'BAZA DANYCH'!$T:$T,U$406,'BAZA DANYCH'!$K:$K,$C559,'BAZA DANYCH'!$A:$A,$A559,'BAZA DANYCH'!$F:$F,STATYSTYKI!$B559)</f>
        <v>0</v>
      </c>
      <c r="V559" s="85">
        <f>SUMIFS('BAZA DANYCH'!$AA:$AA,'BAZA DANYCH'!$T:$T,V$406,'BAZA DANYCH'!$K:$K,$C559,'BAZA DANYCH'!$A:$A,$A559,'BAZA DANYCH'!$F:$F,STATYSTYKI!$B559)</f>
        <v>6</v>
      </c>
      <c r="W559" s="85">
        <f>SUMIFS('BAZA DANYCH'!$AA:$AA,'BAZA DANYCH'!$T:$T,W$406,'BAZA DANYCH'!$K:$K,$C559,'BAZA DANYCH'!$A:$A,$A559,'BAZA DANYCH'!$F:$F,STATYSTYKI!$B559)</f>
        <v>0</v>
      </c>
      <c r="X559" s="85">
        <f>SUMIFS('BAZA DANYCH'!$AA:$AA,'BAZA DANYCH'!$T:$T,X$406,'BAZA DANYCH'!$K:$K,$C559,'BAZA DANYCH'!$A:$A,$A559,'BAZA DANYCH'!$F:$F,STATYSTYKI!$B559)</f>
        <v>0</v>
      </c>
      <c r="Y559" s="85">
        <f>SUMIFS('BAZA DANYCH'!$AA:$AA,'BAZA DANYCH'!$T:$T,Y$406,'BAZA DANYCH'!$K:$K,$C559,'BAZA DANYCH'!$A:$A,$A559,'BAZA DANYCH'!$F:$F,STATYSTYKI!$B559)</f>
        <v>0</v>
      </c>
      <c r="Z559" s="85">
        <f>SUMIFS('BAZA DANYCH'!$AA:$AA,'BAZA DANYCH'!$T:$T,Z$406,'BAZA DANYCH'!$K:$K,$C559,'BAZA DANYCH'!$A:$A,$A559,'BAZA DANYCH'!$F:$F,STATYSTYKI!$B559)</f>
        <v>0</v>
      </c>
      <c r="AA559" s="85">
        <f>SUMIFS('BAZA DANYCH'!$AA:$AA,'BAZA DANYCH'!$T:$T,AA$406,'BAZA DANYCH'!$K:$K,$C559,'BAZA DANYCH'!$A:$A,$A559,'BAZA DANYCH'!$F:$F,STATYSTYKI!$B559)</f>
        <v>0</v>
      </c>
      <c r="AB559" s="85">
        <f>SUMIFS('BAZA DANYCH'!$AA:$AA,'BAZA DANYCH'!$T:$T,AB$406,'BAZA DANYCH'!$K:$K,$C559,'BAZA DANYCH'!$A:$A,$A559,'BAZA DANYCH'!$F:$F,STATYSTYKI!$B559)</f>
        <v>0</v>
      </c>
      <c r="AC559" s="85">
        <f>SUMIFS('BAZA DANYCH'!$AA:$AA,'BAZA DANYCH'!$T:$T,AC$406,'BAZA DANYCH'!$K:$K,$C559,'BAZA DANYCH'!$A:$A,$A559,'BAZA DANYCH'!$F:$F,STATYSTYKI!$B559)</f>
        <v>0</v>
      </c>
      <c r="AD559" s="85">
        <f>SUMIFS('BAZA DANYCH'!$AA:$AA,'BAZA DANYCH'!$T:$T,AD$406,'BAZA DANYCH'!$K:$K,$C559,'BAZA DANYCH'!$A:$A,$A559,'BAZA DANYCH'!$F:$F,STATYSTYKI!$B559)</f>
        <v>0</v>
      </c>
      <c r="AE559" s="85">
        <f>SUMIFS('BAZA DANYCH'!$AA:$AA,'BAZA DANYCH'!$T:$T,AE$406,'BAZA DANYCH'!$K:$K,$C559,'BAZA DANYCH'!$A:$A,$A559,'BAZA DANYCH'!$F:$F,STATYSTYKI!$B559)</f>
        <v>0</v>
      </c>
      <c r="AF559" s="85">
        <f>SUMIFS('BAZA DANYCH'!$AA:$AA,'BAZA DANYCH'!$T:$T,AF$406,'BAZA DANYCH'!$K:$K,$C559,'BAZA DANYCH'!$A:$A,$A559,'BAZA DANYCH'!$F:$F,STATYSTYKI!$B559)</f>
        <v>0</v>
      </c>
      <c r="AG559" s="85">
        <f>SUMIFS('BAZA DANYCH'!$AA:$AA,'BAZA DANYCH'!$T:$T,AG$406,'BAZA DANYCH'!$K:$K,$C559,'BAZA DANYCH'!$A:$A,$A559,'BAZA DANYCH'!$F:$F,STATYSTYKI!$B559)</f>
        <v>0</v>
      </c>
      <c r="AH559" s="85">
        <f>SUMIFS('BAZA DANYCH'!$AA:$AA,'BAZA DANYCH'!$T:$T,AH$406,'BAZA DANYCH'!$K:$K,$C559,'BAZA DANYCH'!$A:$A,$A559,'BAZA DANYCH'!$F:$F,STATYSTYKI!$B559)</f>
        <v>0</v>
      </c>
      <c r="AI559" s="85">
        <f>SUMIFS('BAZA DANYCH'!$AA:$AA,'BAZA DANYCH'!$T:$T,AI$406,'BAZA DANYCH'!$K:$K,$C559,'BAZA DANYCH'!$A:$A,$A559,'BAZA DANYCH'!$F:$F,STATYSTYKI!$B559)</f>
        <v>0</v>
      </c>
      <c r="AJ559" s="85">
        <f>SUMIFS('BAZA DANYCH'!$AA:$AA,'BAZA DANYCH'!$T:$T,AJ$406,'BAZA DANYCH'!$K:$K,$C559,'BAZA DANYCH'!$A:$A,$A559,'BAZA DANYCH'!$F:$F,STATYSTYKI!$B559)</f>
        <v>0</v>
      </c>
    </row>
    <row r="560" spans="1:36" x14ac:dyDescent="0.2">
      <c r="A560" s="87" t="str">
        <f t="shared" ref="A560:C560" si="190">A353</f>
        <v>Kobierzyce</v>
      </c>
      <c r="B560" s="87" t="str">
        <f t="shared" si="190"/>
        <v>rk_15_DK8</v>
      </c>
      <c r="C560" s="87" t="str">
        <f t="shared" si="190"/>
        <v>COLUMBUS</v>
      </c>
      <c r="D560" s="129">
        <f t="shared" si="166"/>
        <v>18</v>
      </c>
      <c r="E560" s="85">
        <f>SUMIFS('BAZA DANYCH'!$AA:$AA,'BAZA DANYCH'!$T:$T,E$406,'BAZA DANYCH'!$K:$K,$C560,'BAZA DANYCH'!$A:$A,$A560,'BAZA DANYCH'!$F:$F,STATYSTYKI!$B560)</f>
        <v>0</v>
      </c>
      <c r="F560" s="85">
        <f>SUMIFS('BAZA DANYCH'!$AA:$AA,'BAZA DANYCH'!$T:$T,F$406,'BAZA DANYCH'!$K:$K,$C560,'BAZA DANYCH'!$A:$A,$A560,'BAZA DANYCH'!$F:$F,STATYSTYKI!$B560)</f>
        <v>0</v>
      </c>
      <c r="G560" s="85">
        <f>SUMIFS('BAZA DANYCH'!$AA:$AA,'BAZA DANYCH'!$T:$T,G$406,'BAZA DANYCH'!$K:$K,$C560,'BAZA DANYCH'!$A:$A,$A560,'BAZA DANYCH'!$F:$F,STATYSTYKI!$B560)</f>
        <v>0</v>
      </c>
      <c r="H560" s="85">
        <f>SUMIFS('BAZA DANYCH'!$AA:$AA,'BAZA DANYCH'!$T:$T,H$406,'BAZA DANYCH'!$K:$K,$C560,'BAZA DANYCH'!$A:$A,$A560,'BAZA DANYCH'!$F:$F,STATYSTYKI!$B560)</f>
        <v>0</v>
      </c>
      <c r="I560" s="85">
        <f>SUMIFS('BAZA DANYCH'!$AA:$AA,'BAZA DANYCH'!$T:$T,I$406,'BAZA DANYCH'!$K:$K,$C560,'BAZA DANYCH'!$A:$A,$A560,'BAZA DANYCH'!$F:$F,STATYSTYKI!$B560)</f>
        <v>0</v>
      </c>
      <c r="J560" s="85">
        <f>SUMIFS('BAZA DANYCH'!$AA:$AA,'BAZA DANYCH'!$T:$T,J$406,'BAZA DANYCH'!$K:$K,$C560,'BAZA DANYCH'!$A:$A,$A560,'BAZA DANYCH'!$F:$F,STATYSTYKI!$B560)</f>
        <v>0</v>
      </c>
      <c r="K560" s="85">
        <f>SUMIFS('BAZA DANYCH'!$AA:$AA,'BAZA DANYCH'!$T:$T,K$406,'BAZA DANYCH'!$K:$K,$C560,'BAZA DANYCH'!$A:$A,$A560,'BAZA DANYCH'!$F:$F,STATYSTYKI!$B560)</f>
        <v>0</v>
      </c>
      <c r="L560" s="85">
        <f>SUMIFS('BAZA DANYCH'!$AA:$AA,'BAZA DANYCH'!$T:$T,L$406,'BAZA DANYCH'!$K:$K,$C560,'BAZA DANYCH'!$A:$A,$A560,'BAZA DANYCH'!$F:$F,STATYSTYKI!$B560)</f>
        <v>0</v>
      </c>
      <c r="M560" s="85">
        <f>SUMIFS('BAZA DANYCH'!$AA:$AA,'BAZA DANYCH'!$T:$T,M$406,'BAZA DANYCH'!$K:$K,$C560,'BAZA DANYCH'!$A:$A,$A560,'BAZA DANYCH'!$F:$F,STATYSTYKI!$B560)</f>
        <v>0</v>
      </c>
      <c r="N560" s="85">
        <f>SUMIFS('BAZA DANYCH'!$AA:$AA,'BAZA DANYCH'!$T:$T,N$406,'BAZA DANYCH'!$K:$K,$C560,'BAZA DANYCH'!$A:$A,$A560,'BAZA DANYCH'!$F:$F,STATYSTYKI!$B560)</f>
        <v>0</v>
      </c>
      <c r="O560" s="85">
        <f>SUMIFS('BAZA DANYCH'!$AA:$AA,'BAZA DANYCH'!$T:$T,O$406,'BAZA DANYCH'!$K:$K,$C560,'BAZA DANYCH'!$A:$A,$A560,'BAZA DANYCH'!$F:$F,STATYSTYKI!$B560)</f>
        <v>0</v>
      </c>
      <c r="P560" s="85">
        <f>SUMIFS('BAZA DANYCH'!$AA:$AA,'BAZA DANYCH'!$T:$T,P$406,'BAZA DANYCH'!$K:$K,$C560,'BAZA DANYCH'!$A:$A,$A560,'BAZA DANYCH'!$F:$F,STATYSTYKI!$B560)</f>
        <v>0</v>
      </c>
      <c r="Q560" s="85">
        <f>SUMIFS('BAZA DANYCH'!$AA:$AA,'BAZA DANYCH'!$T:$T,Q$406,'BAZA DANYCH'!$K:$K,$C560,'BAZA DANYCH'!$A:$A,$A560,'BAZA DANYCH'!$F:$F,STATYSTYKI!$B560)</f>
        <v>0</v>
      </c>
      <c r="R560" s="85">
        <f>SUMIFS('BAZA DANYCH'!$AA:$AA,'BAZA DANYCH'!$T:$T,R$406,'BAZA DANYCH'!$K:$K,$C560,'BAZA DANYCH'!$A:$A,$A560,'BAZA DANYCH'!$F:$F,STATYSTYKI!$B560)</f>
        <v>0</v>
      </c>
      <c r="S560" s="85">
        <f>SUMIFS('BAZA DANYCH'!$AA:$AA,'BAZA DANYCH'!$T:$T,S$406,'BAZA DANYCH'!$K:$K,$C560,'BAZA DANYCH'!$A:$A,$A560,'BAZA DANYCH'!$F:$F,STATYSTYKI!$B560)</f>
        <v>0</v>
      </c>
      <c r="T560" s="85">
        <f>SUMIFS('BAZA DANYCH'!$AA:$AA,'BAZA DANYCH'!$T:$T,T$406,'BAZA DANYCH'!$K:$K,$C560,'BAZA DANYCH'!$A:$A,$A560,'BAZA DANYCH'!$F:$F,STATYSTYKI!$B560)</f>
        <v>0</v>
      </c>
      <c r="U560" s="85">
        <f>SUMIFS('BAZA DANYCH'!$AA:$AA,'BAZA DANYCH'!$T:$T,U$406,'BAZA DANYCH'!$K:$K,$C560,'BAZA DANYCH'!$A:$A,$A560,'BAZA DANYCH'!$F:$F,STATYSTYKI!$B560)</f>
        <v>0</v>
      </c>
      <c r="V560" s="85">
        <f>SUMIFS('BAZA DANYCH'!$AA:$AA,'BAZA DANYCH'!$T:$T,V$406,'BAZA DANYCH'!$K:$K,$C560,'BAZA DANYCH'!$A:$A,$A560,'BAZA DANYCH'!$F:$F,STATYSTYKI!$B560)</f>
        <v>0</v>
      </c>
      <c r="W560" s="85">
        <f>SUMIFS('BAZA DANYCH'!$AA:$AA,'BAZA DANYCH'!$T:$T,W$406,'BAZA DANYCH'!$K:$K,$C560,'BAZA DANYCH'!$A:$A,$A560,'BAZA DANYCH'!$F:$F,STATYSTYKI!$B560)</f>
        <v>0</v>
      </c>
      <c r="X560" s="85">
        <f>SUMIFS('BAZA DANYCH'!$AA:$AA,'BAZA DANYCH'!$T:$T,X$406,'BAZA DANYCH'!$K:$K,$C560,'BAZA DANYCH'!$A:$A,$A560,'BAZA DANYCH'!$F:$F,STATYSTYKI!$B560)</f>
        <v>0</v>
      </c>
      <c r="Y560" s="85">
        <f>SUMIFS('BAZA DANYCH'!$AA:$AA,'BAZA DANYCH'!$T:$T,Y$406,'BAZA DANYCH'!$K:$K,$C560,'BAZA DANYCH'!$A:$A,$A560,'BAZA DANYCH'!$F:$F,STATYSTYKI!$B560)</f>
        <v>18</v>
      </c>
      <c r="Z560" s="85">
        <f>SUMIFS('BAZA DANYCH'!$AA:$AA,'BAZA DANYCH'!$T:$T,Z$406,'BAZA DANYCH'!$K:$K,$C560,'BAZA DANYCH'!$A:$A,$A560,'BAZA DANYCH'!$F:$F,STATYSTYKI!$B560)</f>
        <v>0</v>
      </c>
      <c r="AA560" s="85">
        <f>SUMIFS('BAZA DANYCH'!$AA:$AA,'BAZA DANYCH'!$T:$T,AA$406,'BAZA DANYCH'!$K:$K,$C560,'BAZA DANYCH'!$A:$A,$A560,'BAZA DANYCH'!$F:$F,STATYSTYKI!$B560)</f>
        <v>0</v>
      </c>
      <c r="AB560" s="85">
        <f>SUMIFS('BAZA DANYCH'!$AA:$AA,'BAZA DANYCH'!$T:$T,AB$406,'BAZA DANYCH'!$K:$K,$C560,'BAZA DANYCH'!$A:$A,$A560,'BAZA DANYCH'!$F:$F,STATYSTYKI!$B560)</f>
        <v>0</v>
      </c>
      <c r="AC560" s="85">
        <f>SUMIFS('BAZA DANYCH'!$AA:$AA,'BAZA DANYCH'!$T:$T,AC$406,'BAZA DANYCH'!$K:$K,$C560,'BAZA DANYCH'!$A:$A,$A560,'BAZA DANYCH'!$F:$F,STATYSTYKI!$B560)</f>
        <v>0</v>
      </c>
      <c r="AD560" s="85">
        <f>SUMIFS('BAZA DANYCH'!$AA:$AA,'BAZA DANYCH'!$T:$T,AD$406,'BAZA DANYCH'!$K:$K,$C560,'BAZA DANYCH'!$A:$A,$A560,'BAZA DANYCH'!$F:$F,STATYSTYKI!$B560)</f>
        <v>0</v>
      </c>
      <c r="AE560" s="85">
        <f>SUMIFS('BAZA DANYCH'!$AA:$AA,'BAZA DANYCH'!$T:$T,AE$406,'BAZA DANYCH'!$K:$K,$C560,'BAZA DANYCH'!$A:$A,$A560,'BAZA DANYCH'!$F:$F,STATYSTYKI!$B560)</f>
        <v>0</v>
      </c>
      <c r="AF560" s="85">
        <f>SUMIFS('BAZA DANYCH'!$AA:$AA,'BAZA DANYCH'!$T:$T,AF$406,'BAZA DANYCH'!$K:$K,$C560,'BAZA DANYCH'!$A:$A,$A560,'BAZA DANYCH'!$F:$F,STATYSTYKI!$B560)</f>
        <v>0</v>
      </c>
      <c r="AG560" s="85">
        <f>SUMIFS('BAZA DANYCH'!$AA:$AA,'BAZA DANYCH'!$T:$T,AG$406,'BAZA DANYCH'!$K:$K,$C560,'BAZA DANYCH'!$A:$A,$A560,'BAZA DANYCH'!$F:$F,STATYSTYKI!$B560)</f>
        <v>0</v>
      </c>
      <c r="AH560" s="85">
        <f>SUMIFS('BAZA DANYCH'!$AA:$AA,'BAZA DANYCH'!$T:$T,AH$406,'BAZA DANYCH'!$K:$K,$C560,'BAZA DANYCH'!$A:$A,$A560,'BAZA DANYCH'!$F:$F,STATYSTYKI!$B560)</f>
        <v>0</v>
      </c>
      <c r="AI560" s="85">
        <f>SUMIFS('BAZA DANYCH'!$AA:$AA,'BAZA DANYCH'!$T:$T,AI$406,'BAZA DANYCH'!$K:$K,$C560,'BAZA DANYCH'!$A:$A,$A560,'BAZA DANYCH'!$F:$F,STATYSTYKI!$B560)</f>
        <v>0</v>
      </c>
      <c r="AJ560" s="85">
        <f>SUMIFS('BAZA DANYCH'!$AA:$AA,'BAZA DANYCH'!$T:$T,AJ$406,'BAZA DANYCH'!$K:$K,$C560,'BAZA DANYCH'!$A:$A,$A560,'BAZA DANYCH'!$F:$F,STATYSTYKI!$B560)</f>
        <v>0</v>
      </c>
    </row>
    <row r="561" spans="1:36" x14ac:dyDescent="0.2">
      <c r="A561" s="87" t="str">
        <f t="shared" ref="A561:C561" si="191">A354</f>
        <v>Kobierzyce</v>
      </c>
      <c r="B561" s="87" t="str">
        <f t="shared" si="191"/>
        <v>rk_15_DK8</v>
      </c>
      <c r="C561" s="87" t="str">
        <f t="shared" si="191"/>
        <v>Manikar</v>
      </c>
      <c r="D561" s="129">
        <f t="shared" si="166"/>
        <v>10</v>
      </c>
      <c r="E561" s="85">
        <f>SUMIFS('BAZA DANYCH'!$AA:$AA,'BAZA DANYCH'!$T:$T,E$406,'BAZA DANYCH'!$K:$K,$C561,'BAZA DANYCH'!$A:$A,$A561,'BAZA DANYCH'!$F:$F,STATYSTYKI!$B561)</f>
        <v>0</v>
      </c>
      <c r="F561" s="85">
        <f>SUMIFS('BAZA DANYCH'!$AA:$AA,'BAZA DANYCH'!$T:$T,F$406,'BAZA DANYCH'!$K:$K,$C561,'BAZA DANYCH'!$A:$A,$A561,'BAZA DANYCH'!$F:$F,STATYSTYKI!$B561)</f>
        <v>0</v>
      </c>
      <c r="G561" s="85">
        <f>SUMIFS('BAZA DANYCH'!$AA:$AA,'BAZA DANYCH'!$T:$T,G$406,'BAZA DANYCH'!$K:$K,$C561,'BAZA DANYCH'!$A:$A,$A561,'BAZA DANYCH'!$F:$F,STATYSTYKI!$B561)</f>
        <v>0</v>
      </c>
      <c r="H561" s="85">
        <f>SUMIFS('BAZA DANYCH'!$AA:$AA,'BAZA DANYCH'!$T:$T,H$406,'BAZA DANYCH'!$K:$K,$C561,'BAZA DANYCH'!$A:$A,$A561,'BAZA DANYCH'!$F:$F,STATYSTYKI!$B561)</f>
        <v>0</v>
      </c>
      <c r="I561" s="85">
        <f>SUMIFS('BAZA DANYCH'!$AA:$AA,'BAZA DANYCH'!$T:$T,I$406,'BAZA DANYCH'!$K:$K,$C561,'BAZA DANYCH'!$A:$A,$A561,'BAZA DANYCH'!$F:$F,STATYSTYKI!$B561)</f>
        <v>0</v>
      </c>
      <c r="J561" s="85">
        <f>SUMIFS('BAZA DANYCH'!$AA:$AA,'BAZA DANYCH'!$T:$T,J$406,'BAZA DANYCH'!$K:$K,$C561,'BAZA DANYCH'!$A:$A,$A561,'BAZA DANYCH'!$F:$F,STATYSTYKI!$B561)</f>
        <v>0</v>
      </c>
      <c r="K561" s="85">
        <f>SUMIFS('BAZA DANYCH'!$AA:$AA,'BAZA DANYCH'!$T:$T,K$406,'BAZA DANYCH'!$K:$K,$C561,'BAZA DANYCH'!$A:$A,$A561,'BAZA DANYCH'!$F:$F,STATYSTYKI!$B561)</f>
        <v>0</v>
      </c>
      <c r="L561" s="85">
        <f>SUMIFS('BAZA DANYCH'!$AA:$AA,'BAZA DANYCH'!$T:$T,L$406,'BAZA DANYCH'!$K:$K,$C561,'BAZA DANYCH'!$A:$A,$A561,'BAZA DANYCH'!$F:$F,STATYSTYKI!$B561)</f>
        <v>0</v>
      </c>
      <c r="M561" s="85">
        <f>SUMIFS('BAZA DANYCH'!$AA:$AA,'BAZA DANYCH'!$T:$T,M$406,'BAZA DANYCH'!$K:$K,$C561,'BAZA DANYCH'!$A:$A,$A561,'BAZA DANYCH'!$F:$F,STATYSTYKI!$B561)</f>
        <v>0</v>
      </c>
      <c r="N561" s="85">
        <f>SUMIFS('BAZA DANYCH'!$AA:$AA,'BAZA DANYCH'!$T:$T,N$406,'BAZA DANYCH'!$K:$K,$C561,'BAZA DANYCH'!$A:$A,$A561,'BAZA DANYCH'!$F:$F,STATYSTYKI!$B561)</f>
        <v>0</v>
      </c>
      <c r="O561" s="85">
        <f>SUMIFS('BAZA DANYCH'!$AA:$AA,'BAZA DANYCH'!$T:$T,O$406,'BAZA DANYCH'!$K:$K,$C561,'BAZA DANYCH'!$A:$A,$A561,'BAZA DANYCH'!$F:$F,STATYSTYKI!$B561)</f>
        <v>0</v>
      </c>
      <c r="P561" s="85">
        <f>SUMIFS('BAZA DANYCH'!$AA:$AA,'BAZA DANYCH'!$T:$T,P$406,'BAZA DANYCH'!$K:$K,$C561,'BAZA DANYCH'!$A:$A,$A561,'BAZA DANYCH'!$F:$F,STATYSTYKI!$B561)</f>
        <v>0</v>
      </c>
      <c r="Q561" s="85">
        <f>SUMIFS('BAZA DANYCH'!$AA:$AA,'BAZA DANYCH'!$T:$T,Q$406,'BAZA DANYCH'!$K:$K,$C561,'BAZA DANYCH'!$A:$A,$A561,'BAZA DANYCH'!$F:$F,STATYSTYKI!$B561)</f>
        <v>0</v>
      </c>
      <c r="R561" s="85">
        <f>SUMIFS('BAZA DANYCH'!$AA:$AA,'BAZA DANYCH'!$T:$T,R$406,'BAZA DANYCH'!$K:$K,$C561,'BAZA DANYCH'!$A:$A,$A561,'BAZA DANYCH'!$F:$F,STATYSTYKI!$B561)</f>
        <v>0</v>
      </c>
      <c r="S561" s="85">
        <f>SUMIFS('BAZA DANYCH'!$AA:$AA,'BAZA DANYCH'!$T:$T,S$406,'BAZA DANYCH'!$K:$K,$C561,'BAZA DANYCH'!$A:$A,$A561,'BAZA DANYCH'!$F:$F,STATYSTYKI!$B561)</f>
        <v>0</v>
      </c>
      <c r="T561" s="85">
        <f>SUMIFS('BAZA DANYCH'!$AA:$AA,'BAZA DANYCH'!$T:$T,T$406,'BAZA DANYCH'!$K:$K,$C561,'BAZA DANYCH'!$A:$A,$A561,'BAZA DANYCH'!$F:$F,STATYSTYKI!$B561)</f>
        <v>0</v>
      </c>
      <c r="U561" s="85">
        <f>SUMIFS('BAZA DANYCH'!$AA:$AA,'BAZA DANYCH'!$T:$T,U$406,'BAZA DANYCH'!$K:$K,$C561,'BAZA DANYCH'!$A:$A,$A561,'BAZA DANYCH'!$F:$F,STATYSTYKI!$B561)</f>
        <v>0</v>
      </c>
      <c r="V561" s="85">
        <f>SUMIFS('BAZA DANYCH'!$AA:$AA,'BAZA DANYCH'!$T:$T,V$406,'BAZA DANYCH'!$K:$K,$C561,'BAZA DANYCH'!$A:$A,$A561,'BAZA DANYCH'!$F:$F,STATYSTYKI!$B561)</f>
        <v>0</v>
      </c>
      <c r="W561" s="85">
        <f>SUMIFS('BAZA DANYCH'!$AA:$AA,'BAZA DANYCH'!$T:$T,W$406,'BAZA DANYCH'!$K:$K,$C561,'BAZA DANYCH'!$A:$A,$A561,'BAZA DANYCH'!$F:$F,STATYSTYKI!$B561)</f>
        <v>0</v>
      </c>
      <c r="X561" s="85">
        <f>SUMIFS('BAZA DANYCH'!$AA:$AA,'BAZA DANYCH'!$T:$T,X$406,'BAZA DANYCH'!$K:$K,$C561,'BAZA DANYCH'!$A:$A,$A561,'BAZA DANYCH'!$F:$F,STATYSTYKI!$B561)</f>
        <v>0</v>
      </c>
      <c r="Y561" s="85">
        <f>SUMIFS('BAZA DANYCH'!$AA:$AA,'BAZA DANYCH'!$T:$T,Y$406,'BAZA DANYCH'!$K:$K,$C561,'BAZA DANYCH'!$A:$A,$A561,'BAZA DANYCH'!$F:$F,STATYSTYKI!$B561)</f>
        <v>0</v>
      </c>
      <c r="Z561" s="85">
        <f>SUMIFS('BAZA DANYCH'!$AA:$AA,'BAZA DANYCH'!$T:$T,Z$406,'BAZA DANYCH'!$K:$K,$C561,'BAZA DANYCH'!$A:$A,$A561,'BAZA DANYCH'!$F:$F,STATYSTYKI!$B561)</f>
        <v>0</v>
      </c>
      <c r="AA561" s="85">
        <f>SUMIFS('BAZA DANYCH'!$AA:$AA,'BAZA DANYCH'!$T:$T,AA$406,'BAZA DANYCH'!$K:$K,$C561,'BAZA DANYCH'!$A:$A,$A561,'BAZA DANYCH'!$F:$F,STATYSTYKI!$B561)</f>
        <v>10</v>
      </c>
      <c r="AB561" s="85">
        <f>SUMIFS('BAZA DANYCH'!$AA:$AA,'BAZA DANYCH'!$T:$T,AB$406,'BAZA DANYCH'!$K:$K,$C561,'BAZA DANYCH'!$A:$A,$A561,'BAZA DANYCH'!$F:$F,STATYSTYKI!$B561)</f>
        <v>0</v>
      </c>
      <c r="AC561" s="85">
        <f>SUMIFS('BAZA DANYCH'!$AA:$AA,'BAZA DANYCH'!$T:$T,AC$406,'BAZA DANYCH'!$K:$K,$C561,'BAZA DANYCH'!$A:$A,$A561,'BAZA DANYCH'!$F:$F,STATYSTYKI!$B561)</f>
        <v>0</v>
      </c>
      <c r="AD561" s="85">
        <f>SUMIFS('BAZA DANYCH'!$AA:$AA,'BAZA DANYCH'!$T:$T,AD$406,'BAZA DANYCH'!$K:$K,$C561,'BAZA DANYCH'!$A:$A,$A561,'BAZA DANYCH'!$F:$F,STATYSTYKI!$B561)</f>
        <v>0</v>
      </c>
      <c r="AE561" s="85">
        <f>SUMIFS('BAZA DANYCH'!$AA:$AA,'BAZA DANYCH'!$T:$T,AE$406,'BAZA DANYCH'!$K:$K,$C561,'BAZA DANYCH'!$A:$A,$A561,'BAZA DANYCH'!$F:$F,STATYSTYKI!$B561)</f>
        <v>0</v>
      </c>
      <c r="AF561" s="85">
        <f>SUMIFS('BAZA DANYCH'!$AA:$AA,'BAZA DANYCH'!$T:$T,AF$406,'BAZA DANYCH'!$K:$K,$C561,'BAZA DANYCH'!$A:$A,$A561,'BAZA DANYCH'!$F:$F,STATYSTYKI!$B561)</f>
        <v>0</v>
      </c>
      <c r="AG561" s="85">
        <f>SUMIFS('BAZA DANYCH'!$AA:$AA,'BAZA DANYCH'!$T:$T,AG$406,'BAZA DANYCH'!$K:$K,$C561,'BAZA DANYCH'!$A:$A,$A561,'BAZA DANYCH'!$F:$F,STATYSTYKI!$B561)</f>
        <v>0</v>
      </c>
      <c r="AH561" s="85">
        <f>SUMIFS('BAZA DANYCH'!$AA:$AA,'BAZA DANYCH'!$T:$T,AH$406,'BAZA DANYCH'!$K:$K,$C561,'BAZA DANYCH'!$A:$A,$A561,'BAZA DANYCH'!$F:$F,STATYSTYKI!$B561)</f>
        <v>0</v>
      </c>
      <c r="AI561" s="85">
        <f>SUMIFS('BAZA DANYCH'!$AA:$AA,'BAZA DANYCH'!$T:$T,AI$406,'BAZA DANYCH'!$K:$K,$C561,'BAZA DANYCH'!$A:$A,$A561,'BAZA DANYCH'!$F:$F,STATYSTYKI!$B561)</f>
        <v>0</v>
      </c>
      <c r="AJ561" s="85">
        <f>SUMIFS('BAZA DANYCH'!$AA:$AA,'BAZA DANYCH'!$T:$T,AJ$406,'BAZA DANYCH'!$K:$K,$C561,'BAZA DANYCH'!$A:$A,$A561,'BAZA DANYCH'!$F:$F,STATYSTYKI!$B561)</f>
        <v>0</v>
      </c>
    </row>
    <row r="562" spans="1:36" x14ac:dyDescent="0.2">
      <c r="A562" s="87" t="str">
        <f t="shared" ref="A562:C562" si="192">A355</f>
        <v>Kobierzyce</v>
      </c>
      <c r="B562" s="87" t="str">
        <f t="shared" si="192"/>
        <v>rk_15_DK8</v>
      </c>
      <c r="C562" s="87" t="str">
        <f t="shared" si="192"/>
        <v>Akademia piłkarska</v>
      </c>
      <c r="D562" s="129">
        <f t="shared" si="166"/>
        <v>50</v>
      </c>
      <c r="E562" s="85">
        <f>SUMIFS('BAZA DANYCH'!$AA:$AA,'BAZA DANYCH'!$T:$T,E$406,'BAZA DANYCH'!$K:$K,$C562,'BAZA DANYCH'!$A:$A,$A562,'BAZA DANYCH'!$F:$F,STATYSTYKI!$B562)</f>
        <v>0</v>
      </c>
      <c r="F562" s="85">
        <f>SUMIFS('BAZA DANYCH'!$AA:$AA,'BAZA DANYCH'!$T:$T,F$406,'BAZA DANYCH'!$K:$K,$C562,'BAZA DANYCH'!$A:$A,$A562,'BAZA DANYCH'!$F:$F,STATYSTYKI!$B562)</f>
        <v>0</v>
      </c>
      <c r="G562" s="85">
        <f>SUMIFS('BAZA DANYCH'!$AA:$AA,'BAZA DANYCH'!$T:$T,G$406,'BAZA DANYCH'!$K:$K,$C562,'BAZA DANYCH'!$A:$A,$A562,'BAZA DANYCH'!$F:$F,STATYSTYKI!$B562)</f>
        <v>0</v>
      </c>
      <c r="H562" s="85">
        <f>SUMIFS('BAZA DANYCH'!$AA:$AA,'BAZA DANYCH'!$T:$T,H$406,'BAZA DANYCH'!$K:$K,$C562,'BAZA DANYCH'!$A:$A,$A562,'BAZA DANYCH'!$F:$F,STATYSTYKI!$B562)</f>
        <v>0</v>
      </c>
      <c r="I562" s="85">
        <f>SUMIFS('BAZA DANYCH'!$AA:$AA,'BAZA DANYCH'!$T:$T,I$406,'BAZA DANYCH'!$K:$K,$C562,'BAZA DANYCH'!$A:$A,$A562,'BAZA DANYCH'!$F:$F,STATYSTYKI!$B562)</f>
        <v>0</v>
      </c>
      <c r="J562" s="85">
        <f>SUMIFS('BAZA DANYCH'!$AA:$AA,'BAZA DANYCH'!$T:$T,J$406,'BAZA DANYCH'!$K:$K,$C562,'BAZA DANYCH'!$A:$A,$A562,'BAZA DANYCH'!$F:$F,STATYSTYKI!$B562)</f>
        <v>0</v>
      </c>
      <c r="K562" s="85">
        <f>SUMIFS('BAZA DANYCH'!$AA:$AA,'BAZA DANYCH'!$T:$T,K$406,'BAZA DANYCH'!$K:$K,$C562,'BAZA DANYCH'!$A:$A,$A562,'BAZA DANYCH'!$F:$F,STATYSTYKI!$B562)</f>
        <v>0</v>
      </c>
      <c r="L562" s="85">
        <f>SUMIFS('BAZA DANYCH'!$AA:$AA,'BAZA DANYCH'!$T:$T,L$406,'BAZA DANYCH'!$K:$K,$C562,'BAZA DANYCH'!$A:$A,$A562,'BAZA DANYCH'!$F:$F,STATYSTYKI!$B562)</f>
        <v>0</v>
      </c>
      <c r="M562" s="85">
        <f>SUMIFS('BAZA DANYCH'!$AA:$AA,'BAZA DANYCH'!$T:$T,M$406,'BAZA DANYCH'!$K:$K,$C562,'BAZA DANYCH'!$A:$A,$A562,'BAZA DANYCH'!$F:$F,STATYSTYKI!$B562)</f>
        <v>0</v>
      </c>
      <c r="N562" s="85">
        <f>SUMIFS('BAZA DANYCH'!$AA:$AA,'BAZA DANYCH'!$T:$T,N$406,'BAZA DANYCH'!$K:$K,$C562,'BAZA DANYCH'!$A:$A,$A562,'BAZA DANYCH'!$F:$F,STATYSTYKI!$B562)</f>
        <v>0</v>
      </c>
      <c r="O562" s="85">
        <f>SUMIFS('BAZA DANYCH'!$AA:$AA,'BAZA DANYCH'!$T:$T,O$406,'BAZA DANYCH'!$K:$K,$C562,'BAZA DANYCH'!$A:$A,$A562,'BAZA DANYCH'!$F:$F,STATYSTYKI!$B562)</f>
        <v>0</v>
      </c>
      <c r="P562" s="85">
        <f>SUMIFS('BAZA DANYCH'!$AA:$AA,'BAZA DANYCH'!$T:$T,P$406,'BAZA DANYCH'!$K:$K,$C562,'BAZA DANYCH'!$A:$A,$A562,'BAZA DANYCH'!$F:$F,STATYSTYKI!$B562)</f>
        <v>0</v>
      </c>
      <c r="Q562" s="85">
        <f>SUMIFS('BAZA DANYCH'!$AA:$AA,'BAZA DANYCH'!$T:$T,Q$406,'BAZA DANYCH'!$K:$K,$C562,'BAZA DANYCH'!$A:$A,$A562,'BAZA DANYCH'!$F:$F,STATYSTYKI!$B562)</f>
        <v>0</v>
      </c>
      <c r="R562" s="85">
        <f>SUMIFS('BAZA DANYCH'!$AA:$AA,'BAZA DANYCH'!$T:$T,R$406,'BAZA DANYCH'!$K:$K,$C562,'BAZA DANYCH'!$A:$A,$A562,'BAZA DANYCH'!$F:$F,STATYSTYKI!$B562)</f>
        <v>0</v>
      </c>
      <c r="S562" s="85">
        <f>SUMIFS('BAZA DANYCH'!$AA:$AA,'BAZA DANYCH'!$T:$T,S$406,'BAZA DANYCH'!$K:$K,$C562,'BAZA DANYCH'!$A:$A,$A562,'BAZA DANYCH'!$F:$F,STATYSTYKI!$B562)</f>
        <v>0</v>
      </c>
      <c r="T562" s="85">
        <f>SUMIFS('BAZA DANYCH'!$AA:$AA,'BAZA DANYCH'!$T:$T,T$406,'BAZA DANYCH'!$K:$K,$C562,'BAZA DANYCH'!$A:$A,$A562,'BAZA DANYCH'!$F:$F,STATYSTYKI!$B562)</f>
        <v>0</v>
      </c>
      <c r="U562" s="85">
        <f>SUMIFS('BAZA DANYCH'!$AA:$AA,'BAZA DANYCH'!$T:$T,U$406,'BAZA DANYCH'!$K:$K,$C562,'BAZA DANYCH'!$A:$A,$A562,'BAZA DANYCH'!$F:$F,STATYSTYKI!$B562)</f>
        <v>0</v>
      </c>
      <c r="V562" s="85">
        <f>SUMIFS('BAZA DANYCH'!$AA:$AA,'BAZA DANYCH'!$T:$T,V$406,'BAZA DANYCH'!$K:$K,$C562,'BAZA DANYCH'!$A:$A,$A562,'BAZA DANYCH'!$F:$F,STATYSTYKI!$B562)</f>
        <v>0</v>
      </c>
      <c r="W562" s="85">
        <f>SUMIFS('BAZA DANYCH'!$AA:$AA,'BAZA DANYCH'!$T:$T,W$406,'BAZA DANYCH'!$K:$K,$C562,'BAZA DANYCH'!$A:$A,$A562,'BAZA DANYCH'!$F:$F,STATYSTYKI!$B562)</f>
        <v>0</v>
      </c>
      <c r="X562" s="85">
        <f>SUMIFS('BAZA DANYCH'!$AA:$AA,'BAZA DANYCH'!$T:$T,X$406,'BAZA DANYCH'!$K:$K,$C562,'BAZA DANYCH'!$A:$A,$A562,'BAZA DANYCH'!$F:$F,STATYSTYKI!$B562)</f>
        <v>0</v>
      </c>
      <c r="Y562" s="85">
        <f>SUMIFS('BAZA DANYCH'!$AA:$AA,'BAZA DANYCH'!$T:$T,Y$406,'BAZA DANYCH'!$K:$K,$C562,'BAZA DANYCH'!$A:$A,$A562,'BAZA DANYCH'!$F:$F,STATYSTYKI!$B562)</f>
        <v>0</v>
      </c>
      <c r="Z562" s="85">
        <f>SUMIFS('BAZA DANYCH'!$AA:$AA,'BAZA DANYCH'!$T:$T,Z$406,'BAZA DANYCH'!$K:$K,$C562,'BAZA DANYCH'!$A:$A,$A562,'BAZA DANYCH'!$F:$F,STATYSTYKI!$B562)</f>
        <v>0</v>
      </c>
      <c r="AA562" s="85">
        <f>SUMIFS('BAZA DANYCH'!$AA:$AA,'BAZA DANYCH'!$T:$T,AA$406,'BAZA DANYCH'!$K:$K,$C562,'BAZA DANYCH'!$A:$A,$A562,'BAZA DANYCH'!$F:$F,STATYSTYKI!$B562)</f>
        <v>50</v>
      </c>
      <c r="AB562" s="85">
        <f>SUMIFS('BAZA DANYCH'!$AA:$AA,'BAZA DANYCH'!$T:$T,AB$406,'BAZA DANYCH'!$K:$K,$C562,'BAZA DANYCH'!$A:$A,$A562,'BAZA DANYCH'!$F:$F,STATYSTYKI!$B562)</f>
        <v>0</v>
      </c>
      <c r="AC562" s="85">
        <f>SUMIFS('BAZA DANYCH'!$AA:$AA,'BAZA DANYCH'!$T:$T,AC$406,'BAZA DANYCH'!$K:$K,$C562,'BAZA DANYCH'!$A:$A,$A562,'BAZA DANYCH'!$F:$F,STATYSTYKI!$B562)</f>
        <v>0</v>
      </c>
      <c r="AD562" s="85">
        <f>SUMIFS('BAZA DANYCH'!$AA:$AA,'BAZA DANYCH'!$T:$T,AD$406,'BAZA DANYCH'!$K:$K,$C562,'BAZA DANYCH'!$A:$A,$A562,'BAZA DANYCH'!$F:$F,STATYSTYKI!$B562)</f>
        <v>0</v>
      </c>
      <c r="AE562" s="85">
        <f>SUMIFS('BAZA DANYCH'!$AA:$AA,'BAZA DANYCH'!$T:$T,AE$406,'BAZA DANYCH'!$K:$K,$C562,'BAZA DANYCH'!$A:$A,$A562,'BAZA DANYCH'!$F:$F,STATYSTYKI!$B562)</f>
        <v>0</v>
      </c>
      <c r="AF562" s="85">
        <f>SUMIFS('BAZA DANYCH'!$AA:$AA,'BAZA DANYCH'!$T:$T,AF$406,'BAZA DANYCH'!$K:$K,$C562,'BAZA DANYCH'!$A:$A,$A562,'BAZA DANYCH'!$F:$F,STATYSTYKI!$B562)</f>
        <v>0</v>
      </c>
      <c r="AG562" s="85">
        <f>SUMIFS('BAZA DANYCH'!$AA:$AA,'BAZA DANYCH'!$T:$T,AG$406,'BAZA DANYCH'!$K:$K,$C562,'BAZA DANYCH'!$A:$A,$A562,'BAZA DANYCH'!$F:$F,STATYSTYKI!$B562)</f>
        <v>0</v>
      </c>
      <c r="AH562" s="85">
        <f>SUMIFS('BAZA DANYCH'!$AA:$AA,'BAZA DANYCH'!$T:$T,AH$406,'BAZA DANYCH'!$K:$K,$C562,'BAZA DANYCH'!$A:$A,$A562,'BAZA DANYCH'!$F:$F,STATYSTYKI!$B562)</f>
        <v>0</v>
      </c>
      <c r="AI562" s="85">
        <f>SUMIFS('BAZA DANYCH'!$AA:$AA,'BAZA DANYCH'!$T:$T,AI$406,'BAZA DANYCH'!$K:$K,$C562,'BAZA DANYCH'!$A:$A,$A562,'BAZA DANYCH'!$F:$F,STATYSTYKI!$B562)</f>
        <v>0</v>
      </c>
      <c r="AJ562" s="85">
        <f>SUMIFS('BAZA DANYCH'!$AA:$AA,'BAZA DANYCH'!$T:$T,AJ$406,'BAZA DANYCH'!$K:$K,$C562,'BAZA DANYCH'!$A:$A,$A562,'BAZA DANYCH'!$F:$F,STATYSTYKI!$B562)</f>
        <v>0</v>
      </c>
    </row>
    <row r="563" spans="1:36" x14ac:dyDescent="0.2">
      <c r="A563" s="87" t="str">
        <f t="shared" ref="A563:C563" si="193">A356</f>
        <v>Kobierzyce</v>
      </c>
      <c r="B563" s="87" t="str">
        <f t="shared" si="193"/>
        <v>rk_15_DK8</v>
      </c>
      <c r="C563" s="87" t="str">
        <f t="shared" si="193"/>
        <v xml:space="preserve">PKS </v>
      </c>
      <c r="D563" s="129">
        <f t="shared" si="166"/>
        <v>28</v>
      </c>
      <c r="E563" s="85">
        <f>SUMIFS('BAZA DANYCH'!$AA:$AA,'BAZA DANYCH'!$T:$T,E$406,'BAZA DANYCH'!$K:$K,$C563,'BAZA DANYCH'!$A:$A,$A563,'BAZA DANYCH'!$F:$F,STATYSTYKI!$B563)</f>
        <v>0</v>
      </c>
      <c r="F563" s="85">
        <f>SUMIFS('BAZA DANYCH'!$AA:$AA,'BAZA DANYCH'!$T:$T,F$406,'BAZA DANYCH'!$K:$K,$C563,'BAZA DANYCH'!$A:$A,$A563,'BAZA DANYCH'!$F:$F,STATYSTYKI!$B563)</f>
        <v>0</v>
      </c>
      <c r="G563" s="85">
        <f>SUMIFS('BAZA DANYCH'!$AA:$AA,'BAZA DANYCH'!$T:$T,G$406,'BAZA DANYCH'!$K:$K,$C563,'BAZA DANYCH'!$A:$A,$A563,'BAZA DANYCH'!$F:$F,STATYSTYKI!$B563)</f>
        <v>0</v>
      </c>
      <c r="H563" s="85">
        <f>SUMIFS('BAZA DANYCH'!$AA:$AA,'BAZA DANYCH'!$T:$T,H$406,'BAZA DANYCH'!$K:$K,$C563,'BAZA DANYCH'!$A:$A,$A563,'BAZA DANYCH'!$F:$F,STATYSTYKI!$B563)</f>
        <v>0</v>
      </c>
      <c r="I563" s="85">
        <f>SUMIFS('BAZA DANYCH'!$AA:$AA,'BAZA DANYCH'!$T:$T,I$406,'BAZA DANYCH'!$K:$K,$C563,'BAZA DANYCH'!$A:$A,$A563,'BAZA DANYCH'!$F:$F,STATYSTYKI!$B563)</f>
        <v>0</v>
      </c>
      <c r="J563" s="85">
        <f>SUMIFS('BAZA DANYCH'!$AA:$AA,'BAZA DANYCH'!$T:$T,J$406,'BAZA DANYCH'!$K:$K,$C563,'BAZA DANYCH'!$A:$A,$A563,'BAZA DANYCH'!$F:$F,STATYSTYKI!$B563)</f>
        <v>0</v>
      </c>
      <c r="K563" s="85">
        <f>SUMIFS('BAZA DANYCH'!$AA:$AA,'BAZA DANYCH'!$T:$T,K$406,'BAZA DANYCH'!$K:$K,$C563,'BAZA DANYCH'!$A:$A,$A563,'BAZA DANYCH'!$F:$F,STATYSTYKI!$B563)</f>
        <v>0</v>
      </c>
      <c r="L563" s="85">
        <f>SUMIFS('BAZA DANYCH'!$AA:$AA,'BAZA DANYCH'!$T:$T,L$406,'BAZA DANYCH'!$K:$K,$C563,'BAZA DANYCH'!$A:$A,$A563,'BAZA DANYCH'!$F:$F,STATYSTYKI!$B563)</f>
        <v>0</v>
      </c>
      <c r="M563" s="85">
        <f>SUMIFS('BAZA DANYCH'!$AA:$AA,'BAZA DANYCH'!$T:$T,M$406,'BAZA DANYCH'!$K:$K,$C563,'BAZA DANYCH'!$A:$A,$A563,'BAZA DANYCH'!$F:$F,STATYSTYKI!$B563)</f>
        <v>0</v>
      </c>
      <c r="N563" s="85">
        <f>SUMIFS('BAZA DANYCH'!$AA:$AA,'BAZA DANYCH'!$T:$T,N$406,'BAZA DANYCH'!$K:$K,$C563,'BAZA DANYCH'!$A:$A,$A563,'BAZA DANYCH'!$F:$F,STATYSTYKI!$B563)</f>
        <v>0</v>
      </c>
      <c r="O563" s="85">
        <f>SUMIFS('BAZA DANYCH'!$AA:$AA,'BAZA DANYCH'!$T:$T,O$406,'BAZA DANYCH'!$K:$K,$C563,'BAZA DANYCH'!$A:$A,$A563,'BAZA DANYCH'!$F:$F,STATYSTYKI!$B563)</f>
        <v>0</v>
      </c>
      <c r="P563" s="85">
        <f>SUMIFS('BAZA DANYCH'!$AA:$AA,'BAZA DANYCH'!$T:$T,P$406,'BAZA DANYCH'!$K:$K,$C563,'BAZA DANYCH'!$A:$A,$A563,'BAZA DANYCH'!$F:$F,STATYSTYKI!$B563)</f>
        <v>0</v>
      </c>
      <c r="Q563" s="85">
        <f>SUMIFS('BAZA DANYCH'!$AA:$AA,'BAZA DANYCH'!$T:$T,Q$406,'BAZA DANYCH'!$K:$K,$C563,'BAZA DANYCH'!$A:$A,$A563,'BAZA DANYCH'!$F:$F,STATYSTYKI!$B563)</f>
        <v>0</v>
      </c>
      <c r="R563" s="85">
        <f>SUMIFS('BAZA DANYCH'!$AA:$AA,'BAZA DANYCH'!$T:$T,R$406,'BAZA DANYCH'!$K:$K,$C563,'BAZA DANYCH'!$A:$A,$A563,'BAZA DANYCH'!$F:$F,STATYSTYKI!$B563)</f>
        <v>0</v>
      </c>
      <c r="S563" s="85">
        <f>SUMIFS('BAZA DANYCH'!$AA:$AA,'BAZA DANYCH'!$T:$T,S$406,'BAZA DANYCH'!$K:$K,$C563,'BAZA DANYCH'!$A:$A,$A563,'BAZA DANYCH'!$F:$F,STATYSTYKI!$B563)</f>
        <v>0</v>
      </c>
      <c r="T563" s="85">
        <f>SUMIFS('BAZA DANYCH'!$AA:$AA,'BAZA DANYCH'!$T:$T,T$406,'BAZA DANYCH'!$K:$K,$C563,'BAZA DANYCH'!$A:$A,$A563,'BAZA DANYCH'!$F:$F,STATYSTYKI!$B563)</f>
        <v>0</v>
      </c>
      <c r="U563" s="85">
        <f>SUMIFS('BAZA DANYCH'!$AA:$AA,'BAZA DANYCH'!$T:$T,U$406,'BAZA DANYCH'!$K:$K,$C563,'BAZA DANYCH'!$A:$A,$A563,'BAZA DANYCH'!$F:$F,STATYSTYKI!$B563)</f>
        <v>0</v>
      </c>
      <c r="V563" s="85">
        <f>SUMIFS('BAZA DANYCH'!$AA:$AA,'BAZA DANYCH'!$T:$T,V$406,'BAZA DANYCH'!$K:$K,$C563,'BAZA DANYCH'!$A:$A,$A563,'BAZA DANYCH'!$F:$F,STATYSTYKI!$B563)</f>
        <v>0</v>
      </c>
      <c r="W563" s="85">
        <f>SUMIFS('BAZA DANYCH'!$AA:$AA,'BAZA DANYCH'!$T:$T,W$406,'BAZA DANYCH'!$K:$K,$C563,'BAZA DANYCH'!$A:$A,$A563,'BAZA DANYCH'!$F:$F,STATYSTYKI!$B563)</f>
        <v>0</v>
      </c>
      <c r="X563" s="85">
        <f>SUMIFS('BAZA DANYCH'!$AA:$AA,'BAZA DANYCH'!$T:$T,X$406,'BAZA DANYCH'!$K:$K,$C563,'BAZA DANYCH'!$A:$A,$A563,'BAZA DANYCH'!$F:$F,STATYSTYKI!$B563)</f>
        <v>0</v>
      </c>
      <c r="Y563" s="85">
        <f>SUMIFS('BAZA DANYCH'!$AA:$AA,'BAZA DANYCH'!$T:$T,Y$406,'BAZA DANYCH'!$K:$K,$C563,'BAZA DANYCH'!$A:$A,$A563,'BAZA DANYCH'!$F:$F,STATYSTYKI!$B563)</f>
        <v>0</v>
      </c>
      <c r="Z563" s="85">
        <f>SUMIFS('BAZA DANYCH'!$AA:$AA,'BAZA DANYCH'!$T:$T,Z$406,'BAZA DANYCH'!$K:$K,$C563,'BAZA DANYCH'!$A:$A,$A563,'BAZA DANYCH'!$F:$F,STATYSTYKI!$B563)</f>
        <v>0</v>
      </c>
      <c r="AA563" s="85">
        <f>SUMIFS('BAZA DANYCH'!$AA:$AA,'BAZA DANYCH'!$T:$T,AA$406,'BAZA DANYCH'!$K:$K,$C563,'BAZA DANYCH'!$A:$A,$A563,'BAZA DANYCH'!$F:$F,STATYSTYKI!$B563)</f>
        <v>0</v>
      </c>
      <c r="AB563" s="85">
        <f>SUMIFS('BAZA DANYCH'!$AA:$AA,'BAZA DANYCH'!$T:$T,AB$406,'BAZA DANYCH'!$K:$K,$C563,'BAZA DANYCH'!$A:$A,$A563,'BAZA DANYCH'!$F:$F,STATYSTYKI!$B563)</f>
        <v>0</v>
      </c>
      <c r="AC563" s="85">
        <f>SUMIFS('BAZA DANYCH'!$AA:$AA,'BAZA DANYCH'!$T:$T,AC$406,'BAZA DANYCH'!$K:$K,$C563,'BAZA DANYCH'!$A:$A,$A563,'BAZA DANYCH'!$F:$F,STATYSTYKI!$B563)</f>
        <v>0</v>
      </c>
      <c r="AD563" s="85">
        <f>SUMIFS('BAZA DANYCH'!$AA:$AA,'BAZA DANYCH'!$T:$T,AD$406,'BAZA DANYCH'!$K:$K,$C563,'BAZA DANYCH'!$A:$A,$A563,'BAZA DANYCH'!$F:$F,STATYSTYKI!$B563)</f>
        <v>28</v>
      </c>
      <c r="AE563" s="85">
        <f>SUMIFS('BAZA DANYCH'!$AA:$AA,'BAZA DANYCH'!$T:$T,AE$406,'BAZA DANYCH'!$K:$K,$C563,'BAZA DANYCH'!$A:$A,$A563,'BAZA DANYCH'!$F:$F,STATYSTYKI!$B563)</f>
        <v>0</v>
      </c>
      <c r="AF563" s="85">
        <f>SUMIFS('BAZA DANYCH'!$AA:$AA,'BAZA DANYCH'!$T:$T,AF$406,'BAZA DANYCH'!$K:$K,$C563,'BAZA DANYCH'!$A:$A,$A563,'BAZA DANYCH'!$F:$F,STATYSTYKI!$B563)</f>
        <v>0</v>
      </c>
      <c r="AG563" s="85">
        <f>SUMIFS('BAZA DANYCH'!$AA:$AA,'BAZA DANYCH'!$T:$T,AG$406,'BAZA DANYCH'!$K:$K,$C563,'BAZA DANYCH'!$A:$A,$A563,'BAZA DANYCH'!$F:$F,STATYSTYKI!$B563)</f>
        <v>0</v>
      </c>
      <c r="AH563" s="85">
        <f>SUMIFS('BAZA DANYCH'!$AA:$AA,'BAZA DANYCH'!$T:$T,AH$406,'BAZA DANYCH'!$K:$K,$C563,'BAZA DANYCH'!$A:$A,$A563,'BAZA DANYCH'!$F:$F,STATYSTYKI!$B563)</f>
        <v>0</v>
      </c>
      <c r="AI563" s="85">
        <f>SUMIFS('BAZA DANYCH'!$AA:$AA,'BAZA DANYCH'!$T:$T,AI$406,'BAZA DANYCH'!$K:$K,$C563,'BAZA DANYCH'!$A:$A,$A563,'BAZA DANYCH'!$F:$F,STATYSTYKI!$B563)</f>
        <v>0</v>
      </c>
      <c r="AJ563" s="85">
        <f>SUMIFS('BAZA DANYCH'!$AA:$AA,'BAZA DANYCH'!$T:$T,AJ$406,'BAZA DANYCH'!$K:$K,$C563,'BAZA DANYCH'!$A:$A,$A563,'BAZA DANYCH'!$F:$F,STATYSTYKI!$B563)</f>
        <v>0</v>
      </c>
    </row>
    <row r="564" spans="1:36" x14ac:dyDescent="0.2">
      <c r="A564" s="87" t="str">
        <f t="shared" ref="A564:C564" si="194">A357</f>
        <v>Kobierzyce</v>
      </c>
      <c r="B564" s="87" t="str">
        <f t="shared" si="194"/>
        <v>rk_15_DK8</v>
      </c>
      <c r="C564" s="87" t="str">
        <f t="shared" si="194"/>
        <v>Polonus</v>
      </c>
      <c r="D564" s="129">
        <f t="shared" si="166"/>
        <v>50</v>
      </c>
      <c r="E564" s="85">
        <f>SUMIFS('BAZA DANYCH'!$AA:$AA,'BAZA DANYCH'!$T:$T,E$406,'BAZA DANYCH'!$K:$K,$C564,'BAZA DANYCH'!$A:$A,$A564,'BAZA DANYCH'!$F:$F,STATYSTYKI!$B564)</f>
        <v>0</v>
      </c>
      <c r="F564" s="85">
        <f>SUMIFS('BAZA DANYCH'!$AA:$AA,'BAZA DANYCH'!$T:$T,F$406,'BAZA DANYCH'!$K:$K,$C564,'BAZA DANYCH'!$A:$A,$A564,'BAZA DANYCH'!$F:$F,STATYSTYKI!$B564)</f>
        <v>0</v>
      </c>
      <c r="G564" s="85">
        <f>SUMIFS('BAZA DANYCH'!$AA:$AA,'BAZA DANYCH'!$T:$T,G$406,'BAZA DANYCH'!$K:$K,$C564,'BAZA DANYCH'!$A:$A,$A564,'BAZA DANYCH'!$F:$F,STATYSTYKI!$B564)</f>
        <v>0</v>
      </c>
      <c r="H564" s="85">
        <f>SUMIFS('BAZA DANYCH'!$AA:$AA,'BAZA DANYCH'!$T:$T,H$406,'BAZA DANYCH'!$K:$K,$C564,'BAZA DANYCH'!$A:$A,$A564,'BAZA DANYCH'!$F:$F,STATYSTYKI!$B564)</f>
        <v>0</v>
      </c>
      <c r="I564" s="85">
        <f>SUMIFS('BAZA DANYCH'!$AA:$AA,'BAZA DANYCH'!$T:$T,I$406,'BAZA DANYCH'!$K:$K,$C564,'BAZA DANYCH'!$A:$A,$A564,'BAZA DANYCH'!$F:$F,STATYSTYKI!$B564)</f>
        <v>0</v>
      </c>
      <c r="J564" s="85">
        <f>SUMIFS('BAZA DANYCH'!$AA:$AA,'BAZA DANYCH'!$T:$T,J$406,'BAZA DANYCH'!$K:$K,$C564,'BAZA DANYCH'!$A:$A,$A564,'BAZA DANYCH'!$F:$F,STATYSTYKI!$B564)</f>
        <v>0</v>
      </c>
      <c r="K564" s="85">
        <f>SUMIFS('BAZA DANYCH'!$AA:$AA,'BAZA DANYCH'!$T:$T,K$406,'BAZA DANYCH'!$K:$K,$C564,'BAZA DANYCH'!$A:$A,$A564,'BAZA DANYCH'!$F:$F,STATYSTYKI!$B564)</f>
        <v>0</v>
      </c>
      <c r="L564" s="85">
        <f>SUMIFS('BAZA DANYCH'!$AA:$AA,'BAZA DANYCH'!$T:$T,L$406,'BAZA DANYCH'!$K:$K,$C564,'BAZA DANYCH'!$A:$A,$A564,'BAZA DANYCH'!$F:$F,STATYSTYKI!$B564)</f>
        <v>0</v>
      </c>
      <c r="M564" s="85">
        <f>SUMIFS('BAZA DANYCH'!$AA:$AA,'BAZA DANYCH'!$T:$T,M$406,'BAZA DANYCH'!$K:$K,$C564,'BAZA DANYCH'!$A:$A,$A564,'BAZA DANYCH'!$F:$F,STATYSTYKI!$B564)</f>
        <v>0</v>
      </c>
      <c r="N564" s="85">
        <f>SUMIFS('BAZA DANYCH'!$AA:$AA,'BAZA DANYCH'!$T:$T,N$406,'BAZA DANYCH'!$K:$K,$C564,'BAZA DANYCH'!$A:$A,$A564,'BAZA DANYCH'!$F:$F,STATYSTYKI!$B564)</f>
        <v>0</v>
      </c>
      <c r="O564" s="85">
        <f>SUMIFS('BAZA DANYCH'!$AA:$AA,'BAZA DANYCH'!$T:$T,O$406,'BAZA DANYCH'!$K:$K,$C564,'BAZA DANYCH'!$A:$A,$A564,'BAZA DANYCH'!$F:$F,STATYSTYKI!$B564)</f>
        <v>0</v>
      </c>
      <c r="P564" s="85">
        <f>SUMIFS('BAZA DANYCH'!$AA:$AA,'BAZA DANYCH'!$T:$T,P$406,'BAZA DANYCH'!$K:$K,$C564,'BAZA DANYCH'!$A:$A,$A564,'BAZA DANYCH'!$F:$F,STATYSTYKI!$B564)</f>
        <v>0</v>
      </c>
      <c r="Q564" s="85">
        <f>SUMIFS('BAZA DANYCH'!$AA:$AA,'BAZA DANYCH'!$T:$T,Q$406,'BAZA DANYCH'!$K:$K,$C564,'BAZA DANYCH'!$A:$A,$A564,'BAZA DANYCH'!$F:$F,STATYSTYKI!$B564)</f>
        <v>0</v>
      </c>
      <c r="R564" s="85">
        <f>SUMIFS('BAZA DANYCH'!$AA:$AA,'BAZA DANYCH'!$T:$T,R$406,'BAZA DANYCH'!$K:$K,$C564,'BAZA DANYCH'!$A:$A,$A564,'BAZA DANYCH'!$F:$F,STATYSTYKI!$B564)</f>
        <v>0</v>
      </c>
      <c r="S564" s="85">
        <f>SUMIFS('BAZA DANYCH'!$AA:$AA,'BAZA DANYCH'!$T:$T,S$406,'BAZA DANYCH'!$K:$K,$C564,'BAZA DANYCH'!$A:$A,$A564,'BAZA DANYCH'!$F:$F,STATYSTYKI!$B564)</f>
        <v>0</v>
      </c>
      <c r="T564" s="85">
        <f>SUMIFS('BAZA DANYCH'!$AA:$AA,'BAZA DANYCH'!$T:$T,T$406,'BAZA DANYCH'!$K:$K,$C564,'BAZA DANYCH'!$A:$A,$A564,'BAZA DANYCH'!$F:$F,STATYSTYKI!$B564)</f>
        <v>0</v>
      </c>
      <c r="U564" s="85">
        <f>SUMIFS('BAZA DANYCH'!$AA:$AA,'BAZA DANYCH'!$T:$T,U$406,'BAZA DANYCH'!$K:$K,$C564,'BAZA DANYCH'!$A:$A,$A564,'BAZA DANYCH'!$F:$F,STATYSTYKI!$B564)</f>
        <v>0</v>
      </c>
      <c r="V564" s="85">
        <f>SUMIFS('BAZA DANYCH'!$AA:$AA,'BAZA DANYCH'!$T:$T,V$406,'BAZA DANYCH'!$K:$K,$C564,'BAZA DANYCH'!$A:$A,$A564,'BAZA DANYCH'!$F:$F,STATYSTYKI!$B564)</f>
        <v>0</v>
      </c>
      <c r="W564" s="85">
        <f>SUMIFS('BAZA DANYCH'!$AA:$AA,'BAZA DANYCH'!$T:$T,W$406,'BAZA DANYCH'!$K:$K,$C564,'BAZA DANYCH'!$A:$A,$A564,'BAZA DANYCH'!$F:$F,STATYSTYKI!$B564)</f>
        <v>0</v>
      </c>
      <c r="X564" s="85">
        <f>SUMIFS('BAZA DANYCH'!$AA:$AA,'BAZA DANYCH'!$T:$T,X$406,'BAZA DANYCH'!$K:$K,$C564,'BAZA DANYCH'!$A:$A,$A564,'BAZA DANYCH'!$F:$F,STATYSTYKI!$B564)</f>
        <v>0</v>
      </c>
      <c r="Y564" s="85">
        <f>SUMIFS('BAZA DANYCH'!$AA:$AA,'BAZA DANYCH'!$T:$T,Y$406,'BAZA DANYCH'!$K:$K,$C564,'BAZA DANYCH'!$A:$A,$A564,'BAZA DANYCH'!$F:$F,STATYSTYKI!$B564)</f>
        <v>0</v>
      </c>
      <c r="Z564" s="85">
        <f>SUMIFS('BAZA DANYCH'!$AA:$AA,'BAZA DANYCH'!$T:$T,Z$406,'BAZA DANYCH'!$K:$K,$C564,'BAZA DANYCH'!$A:$A,$A564,'BAZA DANYCH'!$F:$F,STATYSTYKI!$B564)</f>
        <v>0</v>
      </c>
      <c r="AA564" s="85">
        <f>SUMIFS('BAZA DANYCH'!$AA:$AA,'BAZA DANYCH'!$T:$T,AA$406,'BAZA DANYCH'!$K:$K,$C564,'BAZA DANYCH'!$A:$A,$A564,'BAZA DANYCH'!$F:$F,STATYSTYKI!$B564)</f>
        <v>0</v>
      </c>
      <c r="AB564" s="85">
        <f>SUMIFS('BAZA DANYCH'!$AA:$AA,'BAZA DANYCH'!$T:$T,AB$406,'BAZA DANYCH'!$K:$K,$C564,'BAZA DANYCH'!$A:$A,$A564,'BAZA DANYCH'!$F:$F,STATYSTYKI!$B564)</f>
        <v>0</v>
      </c>
      <c r="AC564" s="85">
        <f>SUMIFS('BAZA DANYCH'!$AA:$AA,'BAZA DANYCH'!$T:$T,AC$406,'BAZA DANYCH'!$K:$K,$C564,'BAZA DANYCH'!$A:$A,$A564,'BAZA DANYCH'!$F:$F,STATYSTYKI!$B564)</f>
        <v>0</v>
      </c>
      <c r="AD564" s="85">
        <f>SUMIFS('BAZA DANYCH'!$AA:$AA,'BAZA DANYCH'!$T:$T,AD$406,'BAZA DANYCH'!$K:$K,$C564,'BAZA DANYCH'!$A:$A,$A564,'BAZA DANYCH'!$F:$F,STATYSTYKI!$B564)</f>
        <v>0</v>
      </c>
      <c r="AE564" s="85">
        <f>SUMIFS('BAZA DANYCH'!$AA:$AA,'BAZA DANYCH'!$T:$T,AE$406,'BAZA DANYCH'!$K:$K,$C564,'BAZA DANYCH'!$A:$A,$A564,'BAZA DANYCH'!$F:$F,STATYSTYKI!$B564)</f>
        <v>50</v>
      </c>
      <c r="AF564" s="85">
        <f>SUMIFS('BAZA DANYCH'!$AA:$AA,'BAZA DANYCH'!$T:$T,AF$406,'BAZA DANYCH'!$K:$K,$C564,'BAZA DANYCH'!$A:$A,$A564,'BAZA DANYCH'!$F:$F,STATYSTYKI!$B564)</f>
        <v>0</v>
      </c>
      <c r="AG564" s="85">
        <f>SUMIFS('BAZA DANYCH'!$AA:$AA,'BAZA DANYCH'!$T:$T,AG$406,'BAZA DANYCH'!$K:$K,$C564,'BAZA DANYCH'!$A:$A,$A564,'BAZA DANYCH'!$F:$F,STATYSTYKI!$B564)</f>
        <v>0</v>
      </c>
      <c r="AH564" s="85">
        <f>SUMIFS('BAZA DANYCH'!$AA:$AA,'BAZA DANYCH'!$T:$T,AH$406,'BAZA DANYCH'!$K:$K,$C564,'BAZA DANYCH'!$A:$A,$A564,'BAZA DANYCH'!$F:$F,STATYSTYKI!$B564)</f>
        <v>0</v>
      </c>
      <c r="AI564" s="85">
        <f>SUMIFS('BAZA DANYCH'!$AA:$AA,'BAZA DANYCH'!$T:$T,AI$406,'BAZA DANYCH'!$K:$K,$C564,'BAZA DANYCH'!$A:$A,$A564,'BAZA DANYCH'!$F:$F,STATYSTYKI!$B564)</f>
        <v>0</v>
      </c>
      <c r="AJ564" s="85">
        <f>SUMIFS('BAZA DANYCH'!$AA:$AA,'BAZA DANYCH'!$T:$T,AJ$406,'BAZA DANYCH'!$K:$K,$C564,'BAZA DANYCH'!$A:$A,$A564,'BAZA DANYCH'!$F:$F,STATYSTYKI!$B564)</f>
        <v>0</v>
      </c>
    </row>
    <row r="565" spans="1:36" x14ac:dyDescent="0.2">
      <c r="A565" s="87" t="str">
        <f t="shared" ref="A565:C565" si="195">A358</f>
        <v>Kobierzyce</v>
      </c>
      <c r="B565" s="87" t="str">
        <f t="shared" si="195"/>
        <v>rk_15_DK8</v>
      </c>
      <c r="C565" s="87" t="str">
        <f t="shared" si="195"/>
        <v>PKS Gorzów Wielkopolski</v>
      </c>
      <c r="D565" s="129">
        <f t="shared" si="166"/>
        <v>28</v>
      </c>
      <c r="E565" s="85">
        <f>SUMIFS('BAZA DANYCH'!$AA:$AA,'BAZA DANYCH'!$T:$T,E$406,'BAZA DANYCH'!$K:$K,$C565,'BAZA DANYCH'!$A:$A,$A565,'BAZA DANYCH'!$F:$F,STATYSTYKI!$B565)</f>
        <v>0</v>
      </c>
      <c r="F565" s="85">
        <f>SUMIFS('BAZA DANYCH'!$AA:$AA,'BAZA DANYCH'!$T:$T,F$406,'BAZA DANYCH'!$K:$K,$C565,'BAZA DANYCH'!$A:$A,$A565,'BAZA DANYCH'!$F:$F,STATYSTYKI!$B565)</f>
        <v>0</v>
      </c>
      <c r="G565" s="85">
        <f>SUMIFS('BAZA DANYCH'!$AA:$AA,'BAZA DANYCH'!$T:$T,G$406,'BAZA DANYCH'!$K:$K,$C565,'BAZA DANYCH'!$A:$A,$A565,'BAZA DANYCH'!$F:$F,STATYSTYKI!$B565)</f>
        <v>0</v>
      </c>
      <c r="H565" s="85">
        <f>SUMIFS('BAZA DANYCH'!$AA:$AA,'BAZA DANYCH'!$T:$T,H$406,'BAZA DANYCH'!$K:$K,$C565,'BAZA DANYCH'!$A:$A,$A565,'BAZA DANYCH'!$F:$F,STATYSTYKI!$B565)</f>
        <v>0</v>
      </c>
      <c r="I565" s="85">
        <f>SUMIFS('BAZA DANYCH'!$AA:$AA,'BAZA DANYCH'!$T:$T,I$406,'BAZA DANYCH'!$K:$K,$C565,'BAZA DANYCH'!$A:$A,$A565,'BAZA DANYCH'!$F:$F,STATYSTYKI!$B565)</f>
        <v>0</v>
      </c>
      <c r="J565" s="85">
        <f>SUMIFS('BAZA DANYCH'!$AA:$AA,'BAZA DANYCH'!$T:$T,J$406,'BAZA DANYCH'!$K:$K,$C565,'BAZA DANYCH'!$A:$A,$A565,'BAZA DANYCH'!$F:$F,STATYSTYKI!$B565)</f>
        <v>0</v>
      </c>
      <c r="K565" s="85">
        <f>SUMIFS('BAZA DANYCH'!$AA:$AA,'BAZA DANYCH'!$T:$T,K$406,'BAZA DANYCH'!$K:$K,$C565,'BAZA DANYCH'!$A:$A,$A565,'BAZA DANYCH'!$F:$F,STATYSTYKI!$B565)</f>
        <v>0</v>
      </c>
      <c r="L565" s="85">
        <f>SUMIFS('BAZA DANYCH'!$AA:$AA,'BAZA DANYCH'!$T:$T,L$406,'BAZA DANYCH'!$K:$K,$C565,'BAZA DANYCH'!$A:$A,$A565,'BAZA DANYCH'!$F:$F,STATYSTYKI!$B565)</f>
        <v>0</v>
      </c>
      <c r="M565" s="85">
        <f>SUMIFS('BAZA DANYCH'!$AA:$AA,'BAZA DANYCH'!$T:$T,M$406,'BAZA DANYCH'!$K:$K,$C565,'BAZA DANYCH'!$A:$A,$A565,'BAZA DANYCH'!$F:$F,STATYSTYKI!$B565)</f>
        <v>0</v>
      </c>
      <c r="N565" s="85">
        <f>SUMIFS('BAZA DANYCH'!$AA:$AA,'BAZA DANYCH'!$T:$T,N$406,'BAZA DANYCH'!$K:$K,$C565,'BAZA DANYCH'!$A:$A,$A565,'BAZA DANYCH'!$F:$F,STATYSTYKI!$B565)</f>
        <v>0</v>
      </c>
      <c r="O565" s="85">
        <f>SUMIFS('BAZA DANYCH'!$AA:$AA,'BAZA DANYCH'!$T:$T,O$406,'BAZA DANYCH'!$K:$K,$C565,'BAZA DANYCH'!$A:$A,$A565,'BAZA DANYCH'!$F:$F,STATYSTYKI!$B565)</f>
        <v>0</v>
      </c>
      <c r="P565" s="85">
        <f>SUMIFS('BAZA DANYCH'!$AA:$AA,'BAZA DANYCH'!$T:$T,P$406,'BAZA DANYCH'!$K:$K,$C565,'BAZA DANYCH'!$A:$A,$A565,'BAZA DANYCH'!$F:$F,STATYSTYKI!$B565)</f>
        <v>0</v>
      </c>
      <c r="Q565" s="85">
        <f>SUMIFS('BAZA DANYCH'!$AA:$AA,'BAZA DANYCH'!$T:$T,Q$406,'BAZA DANYCH'!$K:$K,$C565,'BAZA DANYCH'!$A:$A,$A565,'BAZA DANYCH'!$F:$F,STATYSTYKI!$B565)</f>
        <v>0</v>
      </c>
      <c r="R565" s="85">
        <f>SUMIFS('BAZA DANYCH'!$AA:$AA,'BAZA DANYCH'!$T:$T,R$406,'BAZA DANYCH'!$K:$K,$C565,'BAZA DANYCH'!$A:$A,$A565,'BAZA DANYCH'!$F:$F,STATYSTYKI!$B565)</f>
        <v>0</v>
      </c>
      <c r="S565" s="85">
        <f>SUMIFS('BAZA DANYCH'!$AA:$AA,'BAZA DANYCH'!$T:$T,S$406,'BAZA DANYCH'!$K:$K,$C565,'BAZA DANYCH'!$A:$A,$A565,'BAZA DANYCH'!$F:$F,STATYSTYKI!$B565)</f>
        <v>0</v>
      </c>
      <c r="T565" s="85">
        <f>SUMIFS('BAZA DANYCH'!$AA:$AA,'BAZA DANYCH'!$T:$T,T$406,'BAZA DANYCH'!$K:$K,$C565,'BAZA DANYCH'!$A:$A,$A565,'BAZA DANYCH'!$F:$F,STATYSTYKI!$B565)</f>
        <v>0</v>
      </c>
      <c r="U565" s="85">
        <f>SUMIFS('BAZA DANYCH'!$AA:$AA,'BAZA DANYCH'!$T:$T,U$406,'BAZA DANYCH'!$K:$K,$C565,'BAZA DANYCH'!$A:$A,$A565,'BAZA DANYCH'!$F:$F,STATYSTYKI!$B565)</f>
        <v>0</v>
      </c>
      <c r="V565" s="85">
        <f>SUMIFS('BAZA DANYCH'!$AA:$AA,'BAZA DANYCH'!$T:$T,V$406,'BAZA DANYCH'!$K:$K,$C565,'BAZA DANYCH'!$A:$A,$A565,'BAZA DANYCH'!$F:$F,STATYSTYKI!$B565)</f>
        <v>0</v>
      </c>
      <c r="W565" s="85">
        <f>SUMIFS('BAZA DANYCH'!$AA:$AA,'BAZA DANYCH'!$T:$T,W$406,'BAZA DANYCH'!$K:$K,$C565,'BAZA DANYCH'!$A:$A,$A565,'BAZA DANYCH'!$F:$F,STATYSTYKI!$B565)</f>
        <v>0</v>
      </c>
      <c r="X565" s="85">
        <f>SUMIFS('BAZA DANYCH'!$AA:$AA,'BAZA DANYCH'!$T:$T,X$406,'BAZA DANYCH'!$K:$K,$C565,'BAZA DANYCH'!$A:$A,$A565,'BAZA DANYCH'!$F:$F,STATYSTYKI!$B565)</f>
        <v>0</v>
      </c>
      <c r="Y565" s="85">
        <f>SUMIFS('BAZA DANYCH'!$AA:$AA,'BAZA DANYCH'!$T:$T,Y$406,'BAZA DANYCH'!$K:$K,$C565,'BAZA DANYCH'!$A:$A,$A565,'BAZA DANYCH'!$F:$F,STATYSTYKI!$B565)</f>
        <v>0</v>
      </c>
      <c r="Z565" s="85">
        <f>SUMIFS('BAZA DANYCH'!$AA:$AA,'BAZA DANYCH'!$T:$T,Z$406,'BAZA DANYCH'!$K:$K,$C565,'BAZA DANYCH'!$A:$A,$A565,'BAZA DANYCH'!$F:$F,STATYSTYKI!$B565)</f>
        <v>0</v>
      </c>
      <c r="AA565" s="85">
        <f>SUMIFS('BAZA DANYCH'!$AA:$AA,'BAZA DANYCH'!$T:$T,AA$406,'BAZA DANYCH'!$K:$K,$C565,'BAZA DANYCH'!$A:$A,$A565,'BAZA DANYCH'!$F:$F,STATYSTYKI!$B565)</f>
        <v>0</v>
      </c>
      <c r="AB565" s="85">
        <f>SUMIFS('BAZA DANYCH'!$AA:$AA,'BAZA DANYCH'!$T:$T,AB$406,'BAZA DANYCH'!$K:$K,$C565,'BAZA DANYCH'!$A:$A,$A565,'BAZA DANYCH'!$F:$F,STATYSTYKI!$B565)</f>
        <v>0</v>
      </c>
      <c r="AC565" s="85">
        <f>SUMIFS('BAZA DANYCH'!$AA:$AA,'BAZA DANYCH'!$T:$T,AC$406,'BAZA DANYCH'!$K:$K,$C565,'BAZA DANYCH'!$A:$A,$A565,'BAZA DANYCH'!$F:$F,STATYSTYKI!$B565)</f>
        <v>0</v>
      </c>
      <c r="AD565" s="85">
        <f>SUMIFS('BAZA DANYCH'!$AA:$AA,'BAZA DANYCH'!$T:$T,AD$406,'BAZA DANYCH'!$K:$K,$C565,'BAZA DANYCH'!$A:$A,$A565,'BAZA DANYCH'!$F:$F,STATYSTYKI!$B565)</f>
        <v>0</v>
      </c>
      <c r="AE565" s="85">
        <f>SUMIFS('BAZA DANYCH'!$AA:$AA,'BAZA DANYCH'!$T:$T,AE$406,'BAZA DANYCH'!$K:$K,$C565,'BAZA DANYCH'!$A:$A,$A565,'BAZA DANYCH'!$F:$F,STATYSTYKI!$B565)</f>
        <v>0</v>
      </c>
      <c r="AF565" s="85">
        <f>SUMIFS('BAZA DANYCH'!$AA:$AA,'BAZA DANYCH'!$T:$T,AF$406,'BAZA DANYCH'!$K:$K,$C565,'BAZA DANYCH'!$A:$A,$A565,'BAZA DANYCH'!$F:$F,STATYSTYKI!$B565)</f>
        <v>0</v>
      </c>
      <c r="AG565" s="85">
        <f>SUMIFS('BAZA DANYCH'!$AA:$AA,'BAZA DANYCH'!$T:$T,AG$406,'BAZA DANYCH'!$K:$K,$C565,'BAZA DANYCH'!$A:$A,$A565,'BAZA DANYCH'!$F:$F,STATYSTYKI!$B565)</f>
        <v>0</v>
      </c>
      <c r="AH565" s="85">
        <f>SUMIFS('BAZA DANYCH'!$AA:$AA,'BAZA DANYCH'!$T:$T,AH$406,'BAZA DANYCH'!$K:$K,$C565,'BAZA DANYCH'!$A:$A,$A565,'BAZA DANYCH'!$F:$F,STATYSTYKI!$B565)</f>
        <v>0</v>
      </c>
      <c r="AI565" s="85">
        <f>SUMIFS('BAZA DANYCH'!$AA:$AA,'BAZA DANYCH'!$T:$T,AI$406,'BAZA DANYCH'!$K:$K,$C565,'BAZA DANYCH'!$A:$A,$A565,'BAZA DANYCH'!$F:$F,STATYSTYKI!$B565)</f>
        <v>0</v>
      </c>
      <c r="AJ565" s="85">
        <f>SUMIFS('BAZA DANYCH'!$AA:$AA,'BAZA DANYCH'!$T:$T,AJ$406,'BAZA DANYCH'!$K:$K,$C565,'BAZA DANYCH'!$A:$A,$A565,'BAZA DANYCH'!$F:$F,STATYSTYKI!$B565)</f>
        <v>28</v>
      </c>
    </row>
    <row r="566" spans="1:36" x14ac:dyDescent="0.2">
      <c r="A566" s="87" t="str">
        <f t="shared" ref="A566:C566" si="196">A359</f>
        <v>Kąty Wrocławskie</v>
      </c>
      <c r="B566" s="87" t="str">
        <f t="shared" si="196"/>
        <v>rk_16_DK35</v>
      </c>
      <c r="C566" s="87" t="str">
        <f t="shared" si="196"/>
        <v>502/Trako</v>
      </c>
      <c r="D566" s="129">
        <f t="shared" si="166"/>
        <v>186</v>
      </c>
      <c r="E566" s="85">
        <f>SUMIFS('BAZA DANYCH'!$AA:$AA,'BAZA DANYCH'!$T:$T,E$406,'BAZA DANYCH'!$K:$K,$C566,'BAZA DANYCH'!$A:$A,$A566,'BAZA DANYCH'!$F:$F,STATYSTYKI!$B566)</f>
        <v>10</v>
      </c>
      <c r="F566" s="85">
        <f>SUMIFS('BAZA DANYCH'!$AA:$AA,'BAZA DANYCH'!$T:$T,F$406,'BAZA DANYCH'!$K:$K,$C566,'BAZA DANYCH'!$A:$A,$A566,'BAZA DANYCH'!$F:$F,STATYSTYKI!$B566)</f>
        <v>0</v>
      </c>
      <c r="G566" s="85">
        <f>SUMIFS('BAZA DANYCH'!$AA:$AA,'BAZA DANYCH'!$T:$T,G$406,'BAZA DANYCH'!$K:$K,$C566,'BAZA DANYCH'!$A:$A,$A566,'BAZA DANYCH'!$F:$F,STATYSTYKI!$B566)</f>
        <v>0</v>
      </c>
      <c r="H566" s="85">
        <f>SUMIFS('BAZA DANYCH'!$AA:$AA,'BAZA DANYCH'!$T:$T,H$406,'BAZA DANYCH'!$K:$K,$C566,'BAZA DANYCH'!$A:$A,$A566,'BAZA DANYCH'!$F:$F,STATYSTYKI!$B566)</f>
        <v>0</v>
      </c>
      <c r="I566" s="85">
        <f>SUMIFS('BAZA DANYCH'!$AA:$AA,'BAZA DANYCH'!$T:$T,I$406,'BAZA DANYCH'!$K:$K,$C566,'BAZA DANYCH'!$A:$A,$A566,'BAZA DANYCH'!$F:$F,STATYSTYKI!$B566)</f>
        <v>0</v>
      </c>
      <c r="J566" s="85">
        <f>SUMIFS('BAZA DANYCH'!$AA:$AA,'BAZA DANYCH'!$T:$T,J$406,'BAZA DANYCH'!$K:$K,$C566,'BAZA DANYCH'!$A:$A,$A566,'BAZA DANYCH'!$F:$F,STATYSTYKI!$B566)</f>
        <v>8</v>
      </c>
      <c r="K566" s="85">
        <f>SUMIFS('BAZA DANYCH'!$AA:$AA,'BAZA DANYCH'!$T:$T,K$406,'BAZA DANYCH'!$K:$K,$C566,'BAZA DANYCH'!$A:$A,$A566,'BAZA DANYCH'!$F:$F,STATYSTYKI!$B566)</f>
        <v>0</v>
      </c>
      <c r="L566" s="85">
        <f>SUMIFS('BAZA DANYCH'!$AA:$AA,'BAZA DANYCH'!$T:$T,L$406,'BAZA DANYCH'!$K:$K,$C566,'BAZA DANYCH'!$A:$A,$A566,'BAZA DANYCH'!$F:$F,STATYSTYKI!$B566)</f>
        <v>18</v>
      </c>
      <c r="M566" s="85">
        <f>SUMIFS('BAZA DANYCH'!$AA:$AA,'BAZA DANYCH'!$T:$T,M$406,'BAZA DANYCH'!$K:$K,$C566,'BAZA DANYCH'!$A:$A,$A566,'BAZA DANYCH'!$F:$F,STATYSTYKI!$B566)</f>
        <v>0</v>
      </c>
      <c r="N566" s="85">
        <f>SUMIFS('BAZA DANYCH'!$AA:$AA,'BAZA DANYCH'!$T:$T,N$406,'BAZA DANYCH'!$K:$K,$C566,'BAZA DANYCH'!$A:$A,$A566,'BAZA DANYCH'!$F:$F,STATYSTYKI!$B566)</f>
        <v>0</v>
      </c>
      <c r="O566" s="85">
        <f>SUMIFS('BAZA DANYCH'!$AA:$AA,'BAZA DANYCH'!$T:$T,O$406,'BAZA DANYCH'!$K:$K,$C566,'BAZA DANYCH'!$A:$A,$A566,'BAZA DANYCH'!$F:$F,STATYSTYKI!$B566)</f>
        <v>0</v>
      </c>
      <c r="P566" s="85">
        <f>SUMIFS('BAZA DANYCH'!$AA:$AA,'BAZA DANYCH'!$T:$T,P$406,'BAZA DANYCH'!$K:$K,$C566,'BAZA DANYCH'!$A:$A,$A566,'BAZA DANYCH'!$F:$F,STATYSTYKI!$B566)</f>
        <v>46</v>
      </c>
      <c r="Q566" s="85">
        <f>SUMIFS('BAZA DANYCH'!$AA:$AA,'BAZA DANYCH'!$T:$T,Q$406,'BAZA DANYCH'!$K:$K,$C566,'BAZA DANYCH'!$A:$A,$A566,'BAZA DANYCH'!$F:$F,STATYSTYKI!$B566)</f>
        <v>10</v>
      </c>
      <c r="R566" s="85">
        <f>SUMIFS('BAZA DANYCH'!$AA:$AA,'BAZA DANYCH'!$T:$T,R$406,'BAZA DANYCH'!$K:$K,$C566,'BAZA DANYCH'!$A:$A,$A566,'BAZA DANYCH'!$F:$F,STATYSTYKI!$B566)</f>
        <v>10</v>
      </c>
      <c r="S566" s="85">
        <f>SUMIFS('BAZA DANYCH'!$AA:$AA,'BAZA DANYCH'!$T:$T,S$406,'BAZA DANYCH'!$K:$K,$C566,'BAZA DANYCH'!$A:$A,$A566,'BAZA DANYCH'!$F:$F,STATYSTYKI!$B566)</f>
        <v>0</v>
      </c>
      <c r="T566" s="85">
        <f>SUMIFS('BAZA DANYCH'!$AA:$AA,'BAZA DANYCH'!$T:$T,T$406,'BAZA DANYCH'!$K:$K,$C566,'BAZA DANYCH'!$A:$A,$A566,'BAZA DANYCH'!$F:$F,STATYSTYKI!$B566)</f>
        <v>0</v>
      </c>
      <c r="U566" s="85">
        <f>SUMIFS('BAZA DANYCH'!$AA:$AA,'BAZA DANYCH'!$T:$T,U$406,'BAZA DANYCH'!$K:$K,$C566,'BAZA DANYCH'!$A:$A,$A566,'BAZA DANYCH'!$F:$F,STATYSTYKI!$B566)</f>
        <v>0</v>
      </c>
      <c r="V566" s="85">
        <f>SUMIFS('BAZA DANYCH'!$AA:$AA,'BAZA DANYCH'!$T:$T,V$406,'BAZA DANYCH'!$K:$K,$C566,'BAZA DANYCH'!$A:$A,$A566,'BAZA DANYCH'!$F:$F,STATYSTYKI!$B566)</f>
        <v>0</v>
      </c>
      <c r="W566" s="85">
        <f>SUMIFS('BAZA DANYCH'!$AA:$AA,'BAZA DANYCH'!$T:$T,W$406,'BAZA DANYCH'!$K:$K,$C566,'BAZA DANYCH'!$A:$A,$A566,'BAZA DANYCH'!$F:$F,STATYSTYKI!$B566)</f>
        <v>0</v>
      </c>
      <c r="X566" s="85">
        <f>SUMIFS('BAZA DANYCH'!$AA:$AA,'BAZA DANYCH'!$T:$T,X$406,'BAZA DANYCH'!$K:$K,$C566,'BAZA DANYCH'!$A:$A,$A566,'BAZA DANYCH'!$F:$F,STATYSTYKI!$B566)</f>
        <v>10</v>
      </c>
      <c r="Y566" s="85">
        <f>SUMIFS('BAZA DANYCH'!$AA:$AA,'BAZA DANYCH'!$T:$T,Y$406,'BAZA DANYCH'!$K:$K,$C566,'BAZA DANYCH'!$A:$A,$A566,'BAZA DANYCH'!$F:$F,STATYSTYKI!$B566)</f>
        <v>0</v>
      </c>
      <c r="Z566" s="85">
        <f>SUMIFS('BAZA DANYCH'!$AA:$AA,'BAZA DANYCH'!$T:$T,Z$406,'BAZA DANYCH'!$K:$K,$C566,'BAZA DANYCH'!$A:$A,$A566,'BAZA DANYCH'!$F:$F,STATYSTYKI!$B566)</f>
        <v>0</v>
      </c>
      <c r="AA566" s="85">
        <f>SUMIFS('BAZA DANYCH'!$AA:$AA,'BAZA DANYCH'!$T:$T,AA$406,'BAZA DANYCH'!$K:$K,$C566,'BAZA DANYCH'!$A:$A,$A566,'BAZA DANYCH'!$F:$F,STATYSTYKI!$B566)</f>
        <v>0</v>
      </c>
      <c r="AB566" s="85">
        <f>SUMIFS('BAZA DANYCH'!$AA:$AA,'BAZA DANYCH'!$T:$T,AB$406,'BAZA DANYCH'!$K:$K,$C566,'BAZA DANYCH'!$A:$A,$A566,'BAZA DANYCH'!$F:$F,STATYSTYKI!$B566)</f>
        <v>0</v>
      </c>
      <c r="AC566" s="85">
        <f>SUMIFS('BAZA DANYCH'!$AA:$AA,'BAZA DANYCH'!$T:$T,AC$406,'BAZA DANYCH'!$K:$K,$C566,'BAZA DANYCH'!$A:$A,$A566,'BAZA DANYCH'!$F:$F,STATYSTYKI!$B566)</f>
        <v>36</v>
      </c>
      <c r="AD566" s="85">
        <f>SUMIFS('BAZA DANYCH'!$AA:$AA,'BAZA DANYCH'!$T:$T,AD$406,'BAZA DANYCH'!$K:$K,$C566,'BAZA DANYCH'!$A:$A,$A566,'BAZA DANYCH'!$F:$F,STATYSTYKI!$B566)</f>
        <v>0</v>
      </c>
      <c r="AE566" s="85">
        <f>SUMIFS('BAZA DANYCH'!$AA:$AA,'BAZA DANYCH'!$T:$T,AE$406,'BAZA DANYCH'!$K:$K,$C566,'BAZA DANYCH'!$A:$A,$A566,'BAZA DANYCH'!$F:$F,STATYSTYKI!$B566)</f>
        <v>0</v>
      </c>
      <c r="AF566" s="85">
        <f>SUMIFS('BAZA DANYCH'!$AA:$AA,'BAZA DANYCH'!$T:$T,AF$406,'BAZA DANYCH'!$K:$K,$C566,'BAZA DANYCH'!$A:$A,$A566,'BAZA DANYCH'!$F:$F,STATYSTYKI!$B566)</f>
        <v>28</v>
      </c>
      <c r="AG566" s="85">
        <f>SUMIFS('BAZA DANYCH'!$AA:$AA,'BAZA DANYCH'!$T:$T,AG$406,'BAZA DANYCH'!$K:$K,$C566,'BAZA DANYCH'!$A:$A,$A566,'BAZA DANYCH'!$F:$F,STATYSTYKI!$B566)</f>
        <v>0</v>
      </c>
      <c r="AH566" s="85">
        <f>SUMIFS('BAZA DANYCH'!$AA:$AA,'BAZA DANYCH'!$T:$T,AH$406,'BAZA DANYCH'!$K:$K,$C566,'BAZA DANYCH'!$A:$A,$A566,'BAZA DANYCH'!$F:$F,STATYSTYKI!$B566)</f>
        <v>0</v>
      </c>
      <c r="AI566" s="85">
        <f>SUMIFS('BAZA DANYCH'!$AA:$AA,'BAZA DANYCH'!$T:$T,AI$406,'BAZA DANYCH'!$K:$K,$C566,'BAZA DANYCH'!$A:$A,$A566,'BAZA DANYCH'!$F:$F,STATYSTYKI!$B566)</f>
        <v>0</v>
      </c>
      <c r="AJ566" s="85">
        <f>SUMIFS('BAZA DANYCH'!$AA:$AA,'BAZA DANYCH'!$T:$T,AJ$406,'BAZA DANYCH'!$K:$K,$C566,'BAZA DANYCH'!$A:$A,$A566,'BAZA DANYCH'!$F:$F,STATYSTYKI!$B566)</f>
        <v>10</v>
      </c>
    </row>
    <row r="567" spans="1:36" x14ac:dyDescent="0.2">
      <c r="A567" s="87" t="str">
        <f t="shared" ref="A567:C567" si="197">A360</f>
        <v>Kąty Wrocławskie</v>
      </c>
      <c r="B567" s="87" t="str">
        <f t="shared" si="197"/>
        <v>rk_16_DK35</v>
      </c>
      <c r="C567" s="87" t="str">
        <f t="shared" si="197"/>
        <v>brak danych</v>
      </c>
      <c r="D567" s="129">
        <f t="shared" si="166"/>
        <v>270</v>
      </c>
      <c r="E567" s="85">
        <f>SUMIFS('BAZA DANYCH'!$AA:$AA,'BAZA DANYCH'!$T:$T,E$406,'BAZA DANYCH'!$K:$K,$C567,'BAZA DANYCH'!$A:$A,$A567,'BAZA DANYCH'!$F:$F,STATYSTYKI!$B567)</f>
        <v>66</v>
      </c>
      <c r="F567" s="85">
        <f>SUMIFS('BAZA DANYCH'!$AA:$AA,'BAZA DANYCH'!$T:$T,F$406,'BAZA DANYCH'!$K:$K,$C567,'BAZA DANYCH'!$A:$A,$A567,'BAZA DANYCH'!$F:$F,STATYSTYKI!$B567)</f>
        <v>6</v>
      </c>
      <c r="G567" s="85">
        <f>SUMIFS('BAZA DANYCH'!$AA:$AA,'BAZA DANYCH'!$T:$T,G$406,'BAZA DANYCH'!$K:$K,$C567,'BAZA DANYCH'!$A:$A,$A567,'BAZA DANYCH'!$F:$F,STATYSTYKI!$B567)</f>
        <v>0</v>
      </c>
      <c r="H567" s="85">
        <f>SUMIFS('BAZA DANYCH'!$AA:$AA,'BAZA DANYCH'!$T:$T,H$406,'BAZA DANYCH'!$K:$K,$C567,'BAZA DANYCH'!$A:$A,$A567,'BAZA DANYCH'!$F:$F,STATYSTYKI!$B567)</f>
        <v>28</v>
      </c>
      <c r="I567" s="85">
        <f>SUMIFS('BAZA DANYCH'!$AA:$AA,'BAZA DANYCH'!$T:$T,I$406,'BAZA DANYCH'!$K:$K,$C567,'BAZA DANYCH'!$A:$A,$A567,'BAZA DANYCH'!$F:$F,STATYSTYKI!$B567)</f>
        <v>0</v>
      </c>
      <c r="J567" s="85">
        <f>SUMIFS('BAZA DANYCH'!$AA:$AA,'BAZA DANYCH'!$T:$T,J$406,'BAZA DANYCH'!$K:$K,$C567,'BAZA DANYCH'!$A:$A,$A567,'BAZA DANYCH'!$F:$F,STATYSTYKI!$B567)</f>
        <v>0</v>
      </c>
      <c r="K567" s="85">
        <f>SUMIFS('BAZA DANYCH'!$AA:$AA,'BAZA DANYCH'!$T:$T,K$406,'BAZA DANYCH'!$K:$K,$C567,'BAZA DANYCH'!$A:$A,$A567,'BAZA DANYCH'!$F:$F,STATYSTYKI!$B567)</f>
        <v>0</v>
      </c>
      <c r="L567" s="85">
        <f>SUMIFS('BAZA DANYCH'!$AA:$AA,'BAZA DANYCH'!$T:$T,L$406,'BAZA DANYCH'!$K:$K,$C567,'BAZA DANYCH'!$A:$A,$A567,'BAZA DANYCH'!$F:$F,STATYSTYKI!$B567)</f>
        <v>0</v>
      </c>
      <c r="M567" s="85">
        <f>SUMIFS('BAZA DANYCH'!$AA:$AA,'BAZA DANYCH'!$T:$T,M$406,'BAZA DANYCH'!$K:$K,$C567,'BAZA DANYCH'!$A:$A,$A567,'BAZA DANYCH'!$F:$F,STATYSTYKI!$B567)</f>
        <v>0</v>
      </c>
      <c r="N567" s="85">
        <f>SUMIFS('BAZA DANYCH'!$AA:$AA,'BAZA DANYCH'!$T:$T,N$406,'BAZA DANYCH'!$K:$K,$C567,'BAZA DANYCH'!$A:$A,$A567,'BAZA DANYCH'!$F:$F,STATYSTYKI!$B567)</f>
        <v>50</v>
      </c>
      <c r="O567" s="85">
        <f>SUMIFS('BAZA DANYCH'!$AA:$AA,'BAZA DANYCH'!$T:$T,O$406,'BAZA DANYCH'!$K:$K,$C567,'BAZA DANYCH'!$A:$A,$A567,'BAZA DANYCH'!$F:$F,STATYSTYKI!$B567)</f>
        <v>0</v>
      </c>
      <c r="P567" s="85">
        <f>SUMIFS('BAZA DANYCH'!$AA:$AA,'BAZA DANYCH'!$T:$T,P$406,'BAZA DANYCH'!$K:$K,$C567,'BAZA DANYCH'!$A:$A,$A567,'BAZA DANYCH'!$F:$F,STATYSTYKI!$B567)</f>
        <v>0</v>
      </c>
      <c r="Q567" s="85">
        <f>SUMIFS('BAZA DANYCH'!$AA:$AA,'BAZA DANYCH'!$T:$T,Q$406,'BAZA DANYCH'!$K:$K,$C567,'BAZA DANYCH'!$A:$A,$A567,'BAZA DANYCH'!$F:$F,STATYSTYKI!$B567)</f>
        <v>0</v>
      </c>
      <c r="R567" s="85">
        <f>SUMIFS('BAZA DANYCH'!$AA:$AA,'BAZA DANYCH'!$T:$T,R$406,'BAZA DANYCH'!$K:$K,$C567,'BAZA DANYCH'!$A:$A,$A567,'BAZA DANYCH'!$F:$F,STATYSTYKI!$B567)</f>
        <v>0</v>
      </c>
      <c r="S567" s="85">
        <f>SUMIFS('BAZA DANYCH'!$AA:$AA,'BAZA DANYCH'!$T:$T,S$406,'BAZA DANYCH'!$K:$K,$C567,'BAZA DANYCH'!$A:$A,$A567,'BAZA DANYCH'!$F:$F,STATYSTYKI!$B567)</f>
        <v>0</v>
      </c>
      <c r="T567" s="85">
        <f>SUMIFS('BAZA DANYCH'!$AA:$AA,'BAZA DANYCH'!$T:$T,T$406,'BAZA DANYCH'!$K:$K,$C567,'BAZA DANYCH'!$A:$A,$A567,'BAZA DANYCH'!$F:$F,STATYSTYKI!$B567)</f>
        <v>0</v>
      </c>
      <c r="U567" s="85">
        <f>SUMIFS('BAZA DANYCH'!$AA:$AA,'BAZA DANYCH'!$T:$T,U$406,'BAZA DANYCH'!$K:$K,$C567,'BAZA DANYCH'!$A:$A,$A567,'BAZA DANYCH'!$F:$F,STATYSTYKI!$B567)</f>
        <v>0</v>
      </c>
      <c r="V567" s="85">
        <f>SUMIFS('BAZA DANYCH'!$AA:$AA,'BAZA DANYCH'!$T:$T,V$406,'BAZA DANYCH'!$K:$K,$C567,'BAZA DANYCH'!$A:$A,$A567,'BAZA DANYCH'!$F:$F,STATYSTYKI!$B567)</f>
        <v>0</v>
      </c>
      <c r="W567" s="85">
        <f>SUMIFS('BAZA DANYCH'!$AA:$AA,'BAZA DANYCH'!$T:$T,W$406,'BAZA DANYCH'!$K:$K,$C567,'BAZA DANYCH'!$A:$A,$A567,'BAZA DANYCH'!$F:$F,STATYSTYKI!$B567)</f>
        <v>0</v>
      </c>
      <c r="X567" s="85">
        <f>SUMIFS('BAZA DANYCH'!$AA:$AA,'BAZA DANYCH'!$T:$T,X$406,'BAZA DANYCH'!$K:$K,$C567,'BAZA DANYCH'!$A:$A,$A567,'BAZA DANYCH'!$F:$F,STATYSTYKI!$B567)</f>
        <v>0</v>
      </c>
      <c r="Y567" s="85">
        <f>SUMIFS('BAZA DANYCH'!$AA:$AA,'BAZA DANYCH'!$T:$T,Y$406,'BAZA DANYCH'!$K:$K,$C567,'BAZA DANYCH'!$A:$A,$A567,'BAZA DANYCH'!$F:$F,STATYSTYKI!$B567)</f>
        <v>0</v>
      </c>
      <c r="Z567" s="85">
        <f>SUMIFS('BAZA DANYCH'!$AA:$AA,'BAZA DANYCH'!$T:$T,Z$406,'BAZA DANYCH'!$K:$K,$C567,'BAZA DANYCH'!$A:$A,$A567,'BAZA DANYCH'!$F:$F,STATYSTYKI!$B567)</f>
        <v>0</v>
      </c>
      <c r="AA567" s="85">
        <f>SUMIFS('BAZA DANYCH'!$AA:$AA,'BAZA DANYCH'!$T:$T,AA$406,'BAZA DANYCH'!$K:$K,$C567,'BAZA DANYCH'!$A:$A,$A567,'BAZA DANYCH'!$F:$F,STATYSTYKI!$B567)</f>
        <v>0</v>
      </c>
      <c r="AB567" s="85">
        <f>SUMIFS('BAZA DANYCH'!$AA:$AA,'BAZA DANYCH'!$T:$T,AB$406,'BAZA DANYCH'!$K:$K,$C567,'BAZA DANYCH'!$A:$A,$A567,'BAZA DANYCH'!$F:$F,STATYSTYKI!$B567)</f>
        <v>0</v>
      </c>
      <c r="AC567" s="85">
        <f>SUMIFS('BAZA DANYCH'!$AA:$AA,'BAZA DANYCH'!$T:$T,AC$406,'BAZA DANYCH'!$K:$K,$C567,'BAZA DANYCH'!$A:$A,$A567,'BAZA DANYCH'!$F:$F,STATYSTYKI!$B567)</f>
        <v>0</v>
      </c>
      <c r="AD567" s="85">
        <f>SUMIFS('BAZA DANYCH'!$AA:$AA,'BAZA DANYCH'!$T:$T,AD$406,'BAZA DANYCH'!$K:$K,$C567,'BAZA DANYCH'!$A:$A,$A567,'BAZA DANYCH'!$F:$F,STATYSTYKI!$B567)</f>
        <v>0</v>
      </c>
      <c r="AE567" s="85">
        <f>SUMIFS('BAZA DANYCH'!$AA:$AA,'BAZA DANYCH'!$T:$T,AE$406,'BAZA DANYCH'!$K:$K,$C567,'BAZA DANYCH'!$A:$A,$A567,'BAZA DANYCH'!$F:$F,STATYSTYKI!$B567)</f>
        <v>84</v>
      </c>
      <c r="AF567" s="85">
        <f>SUMIFS('BAZA DANYCH'!$AA:$AA,'BAZA DANYCH'!$T:$T,AF$406,'BAZA DANYCH'!$K:$K,$C567,'BAZA DANYCH'!$A:$A,$A567,'BAZA DANYCH'!$F:$F,STATYSTYKI!$B567)</f>
        <v>0</v>
      </c>
      <c r="AG567" s="85">
        <f>SUMIFS('BAZA DANYCH'!$AA:$AA,'BAZA DANYCH'!$T:$T,AG$406,'BAZA DANYCH'!$K:$K,$C567,'BAZA DANYCH'!$A:$A,$A567,'BAZA DANYCH'!$F:$F,STATYSTYKI!$B567)</f>
        <v>0</v>
      </c>
      <c r="AH567" s="85">
        <f>SUMIFS('BAZA DANYCH'!$AA:$AA,'BAZA DANYCH'!$T:$T,AH$406,'BAZA DANYCH'!$K:$K,$C567,'BAZA DANYCH'!$A:$A,$A567,'BAZA DANYCH'!$F:$F,STATYSTYKI!$B567)</f>
        <v>8</v>
      </c>
      <c r="AI567" s="85">
        <f>SUMIFS('BAZA DANYCH'!$AA:$AA,'BAZA DANYCH'!$T:$T,AI$406,'BAZA DANYCH'!$K:$K,$C567,'BAZA DANYCH'!$A:$A,$A567,'BAZA DANYCH'!$F:$F,STATYSTYKI!$B567)</f>
        <v>0</v>
      </c>
      <c r="AJ567" s="85">
        <f>SUMIFS('BAZA DANYCH'!$AA:$AA,'BAZA DANYCH'!$T:$T,AJ$406,'BAZA DANYCH'!$K:$K,$C567,'BAZA DANYCH'!$A:$A,$A567,'BAZA DANYCH'!$F:$F,STATYSTYKI!$B567)</f>
        <v>28</v>
      </c>
    </row>
    <row r="568" spans="1:36" x14ac:dyDescent="0.2">
      <c r="A568" s="87" t="str">
        <f t="shared" ref="A568:C568" si="198">A361</f>
        <v>Kąty Wrocławskie</v>
      </c>
      <c r="B568" s="87" t="str">
        <f t="shared" si="198"/>
        <v>rk_16_DK35</v>
      </c>
      <c r="C568" s="87" t="str">
        <f t="shared" si="198"/>
        <v>512/Polbus</v>
      </c>
      <c r="D568" s="129">
        <f t="shared" ref="D568:D599" si="199">SUM(E568:T568,U568:AJ568,)</f>
        <v>188</v>
      </c>
      <c r="E568" s="85">
        <f>SUMIFS('BAZA DANYCH'!$AA:$AA,'BAZA DANYCH'!$T:$T,E$406,'BAZA DANYCH'!$K:$K,$C568,'BAZA DANYCH'!$A:$A,$A568,'BAZA DANYCH'!$F:$F,STATYSTYKI!$B568)</f>
        <v>10</v>
      </c>
      <c r="F568" s="85">
        <f>SUMIFS('BAZA DANYCH'!$AA:$AA,'BAZA DANYCH'!$T:$T,F$406,'BAZA DANYCH'!$K:$K,$C568,'BAZA DANYCH'!$A:$A,$A568,'BAZA DANYCH'!$F:$F,STATYSTYKI!$B568)</f>
        <v>0</v>
      </c>
      <c r="G568" s="85">
        <f>SUMIFS('BAZA DANYCH'!$AA:$AA,'BAZA DANYCH'!$T:$T,G$406,'BAZA DANYCH'!$K:$K,$C568,'BAZA DANYCH'!$A:$A,$A568,'BAZA DANYCH'!$F:$F,STATYSTYKI!$B568)</f>
        <v>0</v>
      </c>
      <c r="H568" s="85">
        <f>SUMIFS('BAZA DANYCH'!$AA:$AA,'BAZA DANYCH'!$T:$T,H$406,'BAZA DANYCH'!$K:$K,$C568,'BAZA DANYCH'!$A:$A,$A568,'BAZA DANYCH'!$F:$F,STATYSTYKI!$B568)</f>
        <v>50</v>
      </c>
      <c r="I568" s="85">
        <f>SUMIFS('BAZA DANYCH'!$AA:$AA,'BAZA DANYCH'!$T:$T,I$406,'BAZA DANYCH'!$K:$K,$C568,'BAZA DANYCH'!$A:$A,$A568,'BAZA DANYCH'!$F:$F,STATYSTYKI!$B568)</f>
        <v>28</v>
      </c>
      <c r="J568" s="85">
        <f>SUMIFS('BAZA DANYCH'!$AA:$AA,'BAZA DANYCH'!$T:$T,J$406,'BAZA DANYCH'!$K:$K,$C568,'BAZA DANYCH'!$A:$A,$A568,'BAZA DANYCH'!$F:$F,STATYSTYKI!$B568)</f>
        <v>0</v>
      </c>
      <c r="K568" s="85">
        <f>SUMIFS('BAZA DANYCH'!$AA:$AA,'BAZA DANYCH'!$T:$T,K$406,'BAZA DANYCH'!$K:$K,$C568,'BAZA DANYCH'!$A:$A,$A568,'BAZA DANYCH'!$F:$F,STATYSTYKI!$B568)</f>
        <v>0</v>
      </c>
      <c r="L568" s="85">
        <f>SUMIFS('BAZA DANYCH'!$AA:$AA,'BAZA DANYCH'!$T:$T,L$406,'BAZA DANYCH'!$K:$K,$C568,'BAZA DANYCH'!$A:$A,$A568,'BAZA DANYCH'!$F:$F,STATYSTYKI!$B568)</f>
        <v>0</v>
      </c>
      <c r="M568" s="85">
        <f>SUMIFS('BAZA DANYCH'!$AA:$AA,'BAZA DANYCH'!$T:$T,M$406,'BAZA DANYCH'!$K:$K,$C568,'BAZA DANYCH'!$A:$A,$A568,'BAZA DANYCH'!$F:$F,STATYSTYKI!$B568)</f>
        <v>0</v>
      </c>
      <c r="N568" s="85">
        <f>SUMIFS('BAZA DANYCH'!$AA:$AA,'BAZA DANYCH'!$T:$T,N$406,'BAZA DANYCH'!$K:$K,$C568,'BAZA DANYCH'!$A:$A,$A568,'BAZA DANYCH'!$F:$F,STATYSTYKI!$B568)</f>
        <v>18</v>
      </c>
      <c r="O568" s="85">
        <f>SUMIFS('BAZA DANYCH'!$AA:$AA,'BAZA DANYCH'!$T:$T,O$406,'BAZA DANYCH'!$K:$K,$C568,'BAZA DANYCH'!$A:$A,$A568,'BAZA DANYCH'!$F:$F,STATYSTYKI!$B568)</f>
        <v>0</v>
      </c>
      <c r="P568" s="85">
        <f>SUMIFS('BAZA DANYCH'!$AA:$AA,'BAZA DANYCH'!$T:$T,P$406,'BAZA DANYCH'!$K:$K,$C568,'BAZA DANYCH'!$A:$A,$A568,'BAZA DANYCH'!$F:$F,STATYSTYKI!$B568)</f>
        <v>0</v>
      </c>
      <c r="Q568" s="85">
        <f>SUMIFS('BAZA DANYCH'!$AA:$AA,'BAZA DANYCH'!$T:$T,Q$406,'BAZA DANYCH'!$K:$K,$C568,'BAZA DANYCH'!$A:$A,$A568,'BAZA DANYCH'!$F:$F,STATYSTYKI!$B568)</f>
        <v>0</v>
      </c>
      <c r="R568" s="85">
        <f>SUMIFS('BAZA DANYCH'!$AA:$AA,'BAZA DANYCH'!$T:$T,R$406,'BAZA DANYCH'!$K:$K,$C568,'BAZA DANYCH'!$A:$A,$A568,'BAZA DANYCH'!$F:$F,STATYSTYKI!$B568)</f>
        <v>0</v>
      </c>
      <c r="S568" s="85">
        <f>SUMIFS('BAZA DANYCH'!$AA:$AA,'BAZA DANYCH'!$T:$T,S$406,'BAZA DANYCH'!$K:$K,$C568,'BAZA DANYCH'!$A:$A,$A568,'BAZA DANYCH'!$F:$F,STATYSTYKI!$B568)</f>
        <v>0</v>
      </c>
      <c r="T568" s="85">
        <f>SUMIFS('BAZA DANYCH'!$AA:$AA,'BAZA DANYCH'!$T:$T,T$406,'BAZA DANYCH'!$K:$K,$C568,'BAZA DANYCH'!$A:$A,$A568,'BAZA DANYCH'!$F:$F,STATYSTYKI!$B568)</f>
        <v>0</v>
      </c>
      <c r="U568" s="85">
        <f>SUMIFS('BAZA DANYCH'!$AA:$AA,'BAZA DANYCH'!$T:$T,U$406,'BAZA DANYCH'!$K:$K,$C568,'BAZA DANYCH'!$A:$A,$A568,'BAZA DANYCH'!$F:$F,STATYSTYKI!$B568)</f>
        <v>0</v>
      </c>
      <c r="V568" s="85">
        <f>SUMIFS('BAZA DANYCH'!$AA:$AA,'BAZA DANYCH'!$T:$T,V$406,'BAZA DANYCH'!$K:$K,$C568,'BAZA DANYCH'!$A:$A,$A568,'BAZA DANYCH'!$F:$F,STATYSTYKI!$B568)</f>
        <v>18</v>
      </c>
      <c r="W568" s="85">
        <f>SUMIFS('BAZA DANYCH'!$AA:$AA,'BAZA DANYCH'!$T:$T,W$406,'BAZA DANYCH'!$K:$K,$C568,'BAZA DANYCH'!$A:$A,$A568,'BAZA DANYCH'!$F:$F,STATYSTYKI!$B568)</f>
        <v>0</v>
      </c>
      <c r="X568" s="85">
        <f>SUMIFS('BAZA DANYCH'!$AA:$AA,'BAZA DANYCH'!$T:$T,X$406,'BAZA DANYCH'!$K:$K,$C568,'BAZA DANYCH'!$A:$A,$A568,'BAZA DANYCH'!$F:$F,STATYSTYKI!$B568)</f>
        <v>0</v>
      </c>
      <c r="Y568" s="85">
        <f>SUMIFS('BAZA DANYCH'!$AA:$AA,'BAZA DANYCH'!$T:$T,Y$406,'BAZA DANYCH'!$K:$K,$C568,'BAZA DANYCH'!$A:$A,$A568,'BAZA DANYCH'!$F:$F,STATYSTYKI!$B568)</f>
        <v>8</v>
      </c>
      <c r="Z568" s="85">
        <f>SUMIFS('BAZA DANYCH'!$AA:$AA,'BAZA DANYCH'!$T:$T,Z$406,'BAZA DANYCH'!$K:$K,$C568,'BAZA DANYCH'!$A:$A,$A568,'BAZA DANYCH'!$F:$F,STATYSTYKI!$B568)</f>
        <v>0</v>
      </c>
      <c r="AA568" s="85">
        <f>SUMIFS('BAZA DANYCH'!$AA:$AA,'BAZA DANYCH'!$T:$T,AA$406,'BAZA DANYCH'!$K:$K,$C568,'BAZA DANYCH'!$A:$A,$A568,'BAZA DANYCH'!$F:$F,STATYSTYKI!$B568)</f>
        <v>0</v>
      </c>
      <c r="AB568" s="85">
        <f>SUMIFS('BAZA DANYCH'!$AA:$AA,'BAZA DANYCH'!$T:$T,AB$406,'BAZA DANYCH'!$K:$K,$C568,'BAZA DANYCH'!$A:$A,$A568,'BAZA DANYCH'!$F:$F,STATYSTYKI!$B568)</f>
        <v>0</v>
      </c>
      <c r="AC568" s="85">
        <f>SUMIFS('BAZA DANYCH'!$AA:$AA,'BAZA DANYCH'!$T:$T,AC$406,'BAZA DANYCH'!$K:$K,$C568,'BAZA DANYCH'!$A:$A,$A568,'BAZA DANYCH'!$F:$F,STATYSTYKI!$B568)</f>
        <v>0</v>
      </c>
      <c r="AD568" s="85">
        <f>SUMIFS('BAZA DANYCH'!$AA:$AA,'BAZA DANYCH'!$T:$T,AD$406,'BAZA DANYCH'!$K:$K,$C568,'BAZA DANYCH'!$A:$A,$A568,'BAZA DANYCH'!$F:$F,STATYSTYKI!$B568)</f>
        <v>0</v>
      </c>
      <c r="AE568" s="85">
        <f>SUMIFS('BAZA DANYCH'!$AA:$AA,'BAZA DANYCH'!$T:$T,AE$406,'BAZA DANYCH'!$K:$K,$C568,'BAZA DANYCH'!$A:$A,$A568,'BAZA DANYCH'!$F:$F,STATYSTYKI!$B568)</f>
        <v>28</v>
      </c>
      <c r="AF568" s="85">
        <f>SUMIFS('BAZA DANYCH'!$AA:$AA,'BAZA DANYCH'!$T:$T,AF$406,'BAZA DANYCH'!$K:$K,$C568,'BAZA DANYCH'!$A:$A,$A568,'BAZA DANYCH'!$F:$F,STATYSTYKI!$B568)</f>
        <v>0</v>
      </c>
      <c r="AG568" s="85">
        <f>SUMIFS('BAZA DANYCH'!$AA:$AA,'BAZA DANYCH'!$T:$T,AG$406,'BAZA DANYCH'!$K:$K,$C568,'BAZA DANYCH'!$A:$A,$A568,'BAZA DANYCH'!$F:$F,STATYSTYKI!$B568)</f>
        <v>0</v>
      </c>
      <c r="AH568" s="85">
        <f>SUMIFS('BAZA DANYCH'!$AA:$AA,'BAZA DANYCH'!$T:$T,AH$406,'BAZA DANYCH'!$K:$K,$C568,'BAZA DANYCH'!$A:$A,$A568,'BAZA DANYCH'!$F:$F,STATYSTYKI!$B568)</f>
        <v>28</v>
      </c>
      <c r="AI568" s="85">
        <f>SUMIFS('BAZA DANYCH'!$AA:$AA,'BAZA DANYCH'!$T:$T,AI$406,'BAZA DANYCH'!$K:$K,$C568,'BAZA DANYCH'!$A:$A,$A568,'BAZA DANYCH'!$F:$F,STATYSTYKI!$B568)</f>
        <v>0</v>
      </c>
      <c r="AJ568" s="85">
        <f>SUMIFS('BAZA DANYCH'!$AA:$AA,'BAZA DANYCH'!$T:$T,AJ$406,'BAZA DANYCH'!$K:$K,$C568,'BAZA DANYCH'!$A:$A,$A568,'BAZA DANYCH'!$F:$F,STATYSTYKI!$B568)</f>
        <v>0</v>
      </c>
    </row>
    <row r="569" spans="1:36" x14ac:dyDescent="0.2">
      <c r="A569" s="87" t="str">
        <f t="shared" ref="A569:C569" si="200">A362</f>
        <v>Kąty Wrocławskie</v>
      </c>
      <c r="B569" s="87" t="str">
        <f t="shared" si="200"/>
        <v>rk_16_DK35</v>
      </c>
      <c r="C569" s="87" t="str">
        <f t="shared" si="200"/>
        <v>Guliwer</v>
      </c>
      <c r="D569" s="129">
        <f t="shared" si="199"/>
        <v>2</v>
      </c>
      <c r="E569" s="85">
        <f>SUMIFS('BAZA DANYCH'!$AA:$AA,'BAZA DANYCH'!$T:$T,E$406,'BAZA DANYCH'!$K:$K,$C569,'BAZA DANYCH'!$A:$A,$A569,'BAZA DANYCH'!$F:$F,STATYSTYKI!$B569)</f>
        <v>2</v>
      </c>
      <c r="F569" s="85">
        <f>SUMIFS('BAZA DANYCH'!$AA:$AA,'BAZA DANYCH'!$T:$T,F$406,'BAZA DANYCH'!$K:$K,$C569,'BAZA DANYCH'!$A:$A,$A569,'BAZA DANYCH'!$F:$F,STATYSTYKI!$B569)</f>
        <v>0</v>
      </c>
      <c r="G569" s="85">
        <f>SUMIFS('BAZA DANYCH'!$AA:$AA,'BAZA DANYCH'!$T:$T,G$406,'BAZA DANYCH'!$K:$K,$C569,'BAZA DANYCH'!$A:$A,$A569,'BAZA DANYCH'!$F:$F,STATYSTYKI!$B569)</f>
        <v>0</v>
      </c>
      <c r="H569" s="85">
        <f>SUMIFS('BAZA DANYCH'!$AA:$AA,'BAZA DANYCH'!$T:$T,H$406,'BAZA DANYCH'!$K:$K,$C569,'BAZA DANYCH'!$A:$A,$A569,'BAZA DANYCH'!$F:$F,STATYSTYKI!$B569)</f>
        <v>0</v>
      </c>
      <c r="I569" s="85">
        <f>SUMIFS('BAZA DANYCH'!$AA:$AA,'BAZA DANYCH'!$T:$T,I$406,'BAZA DANYCH'!$K:$K,$C569,'BAZA DANYCH'!$A:$A,$A569,'BAZA DANYCH'!$F:$F,STATYSTYKI!$B569)</f>
        <v>0</v>
      </c>
      <c r="J569" s="85">
        <f>SUMIFS('BAZA DANYCH'!$AA:$AA,'BAZA DANYCH'!$T:$T,J$406,'BAZA DANYCH'!$K:$K,$C569,'BAZA DANYCH'!$A:$A,$A569,'BAZA DANYCH'!$F:$F,STATYSTYKI!$B569)</f>
        <v>0</v>
      </c>
      <c r="K569" s="85">
        <f>SUMIFS('BAZA DANYCH'!$AA:$AA,'BAZA DANYCH'!$T:$T,K$406,'BAZA DANYCH'!$K:$K,$C569,'BAZA DANYCH'!$A:$A,$A569,'BAZA DANYCH'!$F:$F,STATYSTYKI!$B569)</f>
        <v>0</v>
      </c>
      <c r="L569" s="85">
        <f>SUMIFS('BAZA DANYCH'!$AA:$AA,'BAZA DANYCH'!$T:$T,L$406,'BAZA DANYCH'!$K:$K,$C569,'BAZA DANYCH'!$A:$A,$A569,'BAZA DANYCH'!$F:$F,STATYSTYKI!$B569)</f>
        <v>0</v>
      </c>
      <c r="M569" s="85">
        <f>SUMIFS('BAZA DANYCH'!$AA:$AA,'BAZA DANYCH'!$T:$T,M$406,'BAZA DANYCH'!$K:$K,$C569,'BAZA DANYCH'!$A:$A,$A569,'BAZA DANYCH'!$F:$F,STATYSTYKI!$B569)</f>
        <v>0</v>
      </c>
      <c r="N569" s="85">
        <f>SUMIFS('BAZA DANYCH'!$AA:$AA,'BAZA DANYCH'!$T:$T,N$406,'BAZA DANYCH'!$K:$K,$C569,'BAZA DANYCH'!$A:$A,$A569,'BAZA DANYCH'!$F:$F,STATYSTYKI!$B569)</f>
        <v>0</v>
      </c>
      <c r="O569" s="85">
        <f>SUMIFS('BAZA DANYCH'!$AA:$AA,'BAZA DANYCH'!$T:$T,O$406,'BAZA DANYCH'!$K:$K,$C569,'BAZA DANYCH'!$A:$A,$A569,'BAZA DANYCH'!$F:$F,STATYSTYKI!$B569)</f>
        <v>0</v>
      </c>
      <c r="P569" s="85">
        <f>SUMIFS('BAZA DANYCH'!$AA:$AA,'BAZA DANYCH'!$T:$T,P$406,'BAZA DANYCH'!$K:$K,$C569,'BAZA DANYCH'!$A:$A,$A569,'BAZA DANYCH'!$F:$F,STATYSTYKI!$B569)</f>
        <v>0</v>
      </c>
      <c r="Q569" s="85">
        <f>SUMIFS('BAZA DANYCH'!$AA:$AA,'BAZA DANYCH'!$T:$T,Q$406,'BAZA DANYCH'!$K:$K,$C569,'BAZA DANYCH'!$A:$A,$A569,'BAZA DANYCH'!$F:$F,STATYSTYKI!$B569)</f>
        <v>0</v>
      </c>
      <c r="R569" s="85">
        <f>SUMIFS('BAZA DANYCH'!$AA:$AA,'BAZA DANYCH'!$T:$T,R$406,'BAZA DANYCH'!$K:$K,$C569,'BAZA DANYCH'!$A:$A,$A569,'BAZA DANYCH'!$F:$F,STATYSTYKI!$B569)</f>
        <v>0</v>
      </c>
      <c r="S569" s="85">
        <f>SUMIFS('BAZA DANYCH'!$AA:$AA,'BAZA DANYCH'!$T:$T,S$406,'BAZA DANYCH'!$K:$K,$C569,'BAZA DANYCH'!$A:$A,$A569,'BAZA DANYCH'!$F:$F,STATYSTYKI!$B569)</f>
        <v>0</v>
      </c>
      <c r="T569" s="85">
        <f>SUMIFS('BAZA DANYCH'!$AA:$AA,'BAZA DANYCH'!$T:$T,T$406,'BAZA DANYCH'!$K:$K,$C569,'BAZA DANYCH'!$A:$A,$A569,'BAZA DANYCH'!$F:$F,STATYSTYKI!$B569)</f>
        <v>0</v>
      </c>
      <c r="U569" s="85">
        <f>SUMIFS('BAZA DANYCH'!$AA:$AA,'BAZA DANYCH'!$T:$T,U$406,'BAZA DANYCH'!$K:$K,$C569,'BAZA DANYCH'!$A:$A,$A569,'BAZA DANYCH'!$F:$F,STATYSTYKI!$B569)</f>
        <v>0</v>
      </c>
      <c r="V569" s="85">
        <f>SUMIFS('BAZA DANYCH'!$AA:$AA,'BAZA DANYCH'!$T:$T,V$406,'BAZA DANYCH'!$K:$K,$C569,'BAZA DANYCH'!$A:$A,$A569,'BAZA DANYCH'!$F:$F,STATYSTYKI!$B569)</f>
        <v>0</v>
      </c>
      <c r="W569" s="85">
        <f>SUMIFS('BAZA DANYCH'!$AA:$AA,'BAZA DANYCH'!$T:$T,W$406,'BAZA DANYCH'!$K:$K,$C569,'BAZA DANYCH'!$A:$A,$A569,'BAZA DANYCH'!$F:$F,STATYSTYKI!$B569)</f>
        <v>0</v>
      </c>
      <c r="X569" s="85">
        <f>SUMIFS('BAZA DANYCH'!$AA:$AA,'BAZA DANYCH'!$T:$T,X$406,'BAZA DANYCH'!$K:$K,$C569,'BAZA DANYCH'!$A:$A,$A569,'BAZA DANYCH'!$F:$F,STATYSTYKI!$B569)</f>
        <v>0</v>
      </c>
      <c r="Y569" s="85">
        <f>SUMIFS('BAZA DANYCH'!$AA:$AA,'BAZA DANYCH'!$T:$T,Y$406,'BAZA DANYCH'!$K:$K,$C569,'BAZA DANYCH'!$A:$A,$A569,'BAZA DANYCH'!$F:$F,STATYSTYKI!$B569)</f>
        <v>0</v>
      </c>
      <c r="Z569" s="85">
        <f>SUMIFS('BAZA DANYCH'!$AA:$AA,'BAZA DANYCH'!$T:$T,Z$406,'BAZA DANYCH'!$K:$K,$C569,'BAZA DANYCH'!$A:$A,$A569,'BAZA DANYCH'!$F:$F,STATYSTYKI!$B569)</f>
        <v>0</v>
      </c>
      <c r="AA569" s="85">
        <f>SUMIFS('BAZA DANYCH'!$AA:$AA,'BAZA DANYCH'!$T:$T,AA$406,'BAZA DANYCH'!$K:$K,$C569,'BAZA DANYCH'!$A:$A,$A569,'BAZA DANYCH'!$F:$F,STATYSTYKI!$B569)</f>
        <v>0</v>
      </c>
      <c r="AB569" s="85">
        <f>SUMIFS('BAZA DANYCH'!$AA:$AA,'BAZA DANYCH'!$T:$T,AB$406,'BAZA DANYCH'!$K:$K,$C569,'BAZA DANYCH'!$A:$A,$A569,'BAZA DANYCH'!$F:$F,STATYSTYKI!$B569)</f>
        <v>0</v>
      </c>
      <c r="AC569" s="85">
        <f>SUMIFS('BAZA DANYCH'!$AA:$AA,'BAZA DANYCH'!$T:$T,AC$406,'BAZA DANYCH'!$K:$K,$C569,'BAZA DANYCH'!$A:$A,$A569,'BAZA DANYCH'!$F:$F,STATYSTYKI!$B569)</f>
        <v>0</v>
      </c>
      <c r="AD569" s="85">
        <f>SUMIFS('BAZA DANYCH'!$AA:$AA,'BAZA DANYCH'!$T:$T,AD$406,'BAZA DANYCH'!$K:$K,$C569,'BAZA DANYCH'!$A:$A,$A569,'BAZA DANYCH'!$F:$F,STATYSTYKI!$B569)</f>
        <v>0</v>
      </c>
      <c r="AE569" s="85">
        <f>SUMIFS('BAZA DANYCH'!$AA:$AA,'BAZA DANYCH'!$T:$T,AE$406,'BAZA DANYCH'!$K:$K,$C569,'BAZA DANYCH'!$A:$A,$A569,'BAZA DANYCH'!$F:$F,STATYSTYKI!$B569)</f>
        <v>0</v>
      </c>
      <c r="AF569" s="85">
        <f>SUMIFS('BAZA DANYCH'!$AA:$AA,'BAZA DANYCH'!$T:$T,AF$406,'BAZA DANYCH'!$K:$K,$C569,'BAZA DANYCH'!$A:$A,$A569,'BAZA DANYCH'!$F:$F,STATYSTYKI!$B569)</f>
        <v>0</v>
      </c>
      <c r="AG569" s="85">
        <f>SUMIFS('BAZA DANYCH'!$AA:$AA,'BAZA DANYCH'!$T:$T,AG$406,'BAZA DANYCH'!$K:$K,$C569,'BAZA DANYCH'!$A:$A,$A569,'BAZA DANYCH'!$F:$F,STATYSTYKI!$B569)</f>
        <v>0</v>
      </c>
      <c r="AH569" s="85">
        <f>SUMIFS('BAZA DANYCH'!$AA:$AA,'BAZA DANYCH'!$T:$T,AH$406,'BAZA DANYCH'!$K:$K,$C569,'BAZA DANYCH'!$A:$A,$A569,'BAZA DANYCH'!$F:$F,STATYSTYKI!$B569)</f>
        <v>0</v>
      </c>
      <c r="AI569" s="85">
        <f>SUMIFS('BAZA DANYCH'!$AA:$AA,'BAZA DANYCH'!$T:$T,AI$406,'BAZA DANYCH'!$K:$K,$C569,'BAZA DANYCH'!$A:$A,$A569,'BAZA DANYCH'!$F:$F,STATYSTYKI!$B569)</f>
        <v>0</v>
      </c>
      <c r="AJ569" s="85">
        <f>SUMIFS('BAZA DANYCH'!$AA:$AA,'BAZA DANYCH'!$T:$T,AJ$406,'BAZA DANYCH'!$K:$K,$C569,'BAZA DANYCH'!$A:$A,$A569,'BAZA DANYCH'!$F:$F,STATYSTYKI!$B569)</f>
        <v>0</v>
      </c>
    </row>
    <row r="570" spans="1:36" x14ac:dyDescent="0.2">
      <c r="A570" s="87" t="str">
        <f t="shared" ref="A570:C570" si="201">A363</f>
        <v>Kąty Wrocławskie</v>
      </c>
      <c r="B570" s="87" t="str">
        <f t="shared" si="201"/>
        <v>rk_16_DK35</v>
      </c>
      <c r="C570" s="87" t="str">
        <f t="shared" si="201"/>
        <v>522/Polbus</v>
      </c>
      <c r="D570" s="129">
        <f t="shared" si="199"/>
        <v>200</v>
      </c>
      <c r="E570" s="85">
        <f>SUMIFS('BAZA DANYCH'!$AA:$AA,'BAZA DANYCH'!$T:$T,E$406,'BAZA DANYCH'!$K:$K,$C570,'BAZA DANYCH'!$A:$A,$A570,'BAZA DANYCH'!$F:$F,STATYSTYKI!$B570)</f>
        <v>0</v>
      </c>
      <c r="F570" s="85">
        <f>SUMIFS('BAZA DANYCH'!$AA:$AA,'BAZA DANYCH'!$T:$T,F$406,'BAZA DANYCH'!$K:$K,$C570,'BAZA DANYCH'!$A:$A,$A570,'BAZA DANYCH'!$F:$F,STATYSTYKI!$B570)</f>
        <v>6</v>
      </c>
      <c r="G570" s="85">
        <f>SUMIFS('BAZA DANYCH'!$AA:$AA,'BAZA DANYCH'!$T:$T,G$406,'BAZA DANYCH'!$K:$K,$C570,'BAZA DANYCH'!$A:$A,$A570,'BAZA DANYCH'!$F:$F,STATYSTYKI!$B570)</f>
        <v>8</v>
      </c>
      <c r="H570" s="85">
        <f>SUMIFS('BAZA DANYCH'!$AA:$AA,'BAZA DANYCH'!$T:$T,H$406,'BAZA DANYCH'!$K:$K,$C570,'BAZA DANYCH'!$A:$A,$A570,'BAZA DANYCH'!$F:$F,STATYSTYKI!$B570)</f>
        <v>0</v>
      </c>
      <c r="I570" s="85">
        <f>SUMIFS('BAZA DANYCH'!$AA:$AA,'BAZA DANYCH'!$T:$T,I$406,'BAZA DANYCH'!$K:$K,$C570,'BAZA DANYCH'!$A:$A,$A570,'BAZA DANYCH'!$F:$F,STATYSTYKI!$B570)</f>
        <v>18</v>
      </c>
      <c r="J570" s="85">
        <f>SUMIFS('BAZA DANYCH'!$AA:$AA,'BAZA DANYCH'!$T:$T,J$406,'BAZA DANYCH'!$K:$K,$C570,'BAZA DANYCH'!$A:$A,$A570,'BAZA DANYCH'!$F:$F,STATYSTYKI!$B570)</f>
        <v>10</v>
      </c>
      <c r="K570" s="85">
        <f>SUMIFS('BAZA DANYCH'!$AA:$AA,'BAZA DANYCH'!$T:$T,K$406,'BAZA DANYCH'!$K:$K,$C570,'BAZA DANYCH'!$A:$A,$A570,'BAZA DANYCH'!$F:$F,STATYSTYKI!$B570)</f>
        <v>18</v>
      </c>
      <c r="L570" s="85">
        <f>SUMIFS('BAZA DANYCH'!$AA:$AA,'BAZA DANYCH'!$T:$T,L$406,'BAZA DANYCH'!$K:$K,$C570,'BAZA DANYCH'!$A:$A,$A570,'BAZA DANYCH'!$F:$F,STATYSTYKI!$B570)</f>
        <v>0</v>
      </c>
      <c r="M570" s="85">
        <f>SUMIFS('BAZA DANYCH'!$AA:$AA,'BAZA DANYCH'!$T:$T,M$406,'BAZA DANYCH'!$K:$K,$C570,'BAZA DANYCH'!$A:$A,$A570,'BAZA DANYCH'!$F:$F,STATYSTYKI!$B570)</f>
        <v>0</v>
      </c>
      <c r="N570" s="85">
        <f>SUMIFS('BAZA DANYCH'!$AA:$AA,'BAZA DANYCH'!$T:$T,N$406,'BAZA DANYCH'!$K:$K,$C570,'BAZA DANYCH'!$A:$A,$A570,'BAZA DANYCH'!$F:$F,STATYSTYKI!$B570)</f>
        <v>0</v>
      </c>
      <c r="O570" s="85">
        <f>SUMIFS('BAZA DANYCH'!$AA:$AA,'BAZA DANYCH'!$T:$T,O$406,'BAZA DANYCH'!$K:$K,$C570,'BAZA DANYCH'!$A:$A,$A570,'BAZA DANYCH'!$F:$F,STATYSTYKI!$B570)</f>
        <v>0</v>
      </c>
      <c r="P570" s="85">
        <f>SUMIFS('BAZA DANYCH'!$AA:$AA,'BAZA DANYCH'!$T:$T,P$406,'BAZA DANYCH'!$K:$K,$C570,'BAZA DANYCH'!$A:$A,$A570,'BAZA DANYCH'!$F:$F,STATYSTYKI!$B570)</f>
        <v>0</v>
      </c>
      <c r="Q570" s="85">
        <f>SUMIFS('BAZA DANYCH'!$AA:$AA,'BAZA DANYCH'!$T:$T,Q$406,'BAZA DANYCH'!$K:$K,$C570,'BAZA DANYCH'!$A:$A,$A570,'BAZA DANYCH'!$F:$F,STATYSTYKI!$B570)</f>
        <v>0</v>
      </c>
      <c r="R570" s="85">
        <f>SUMIFS('BAZA DANYCH'!$AA:$AA,'BAZA DANYCH'!$T:$T,R$406,'BAZA DANYCH'!$K:$K,$C570,'BAZA DANYCH'!$A:$A,$A570,'BAZA DANYCH'!$F:$F,STATYSTYKI!$B570)</f>
        <v>0</v>
      </c>
      <c r="S570" s="85">
        <f>SUMIFS('BAZA DANYCH'!$AA:$AA,'BAZA DANYCH'!$T:$T,S$406,'BAZA DANYCH'!$K:$K,$C570,'BAZA DANYCH'!$A:$A,$A570,'BAZA DANYCH'!$F:$F,STATYSTYKI!$B570)</f>
        <v>0</v>
      </c>
      <c r="T570" s="85">
        <f>SUMIFS('BAZA DANYCH'!$AA:$AA,'BAZA DANYCH'!$T:$T,T$406,'BAZA DANYCH'!$K:$K,$C570,'BAZA DANYCH'!$A:$A,$A570,'BAZA DANYCH'!$F:$F,STATYSTYKI!$B570)</f>
        <v>20</v>
      </c>
      <c r="U570" s="85">
        <f>SUMIFS('BAZA DANYCH'!$AA:$AA,'BAZA DANYCH'!$T:$T,U$406,'BAZA DANYCH'!$K:$K,$C570,'BAZA DANYCH'!$A:$A,$A570,'BAZA DANYCH'!$F:$F,STATYSTYKI!$B570)</f>
        <v>20</v>
      </c>
      <c r="V570" s="85">
        <f>SUMIFS('BAZA DANYCH'!$AA:$AA,'BAZA DANYCH'!$T:$T,V$406,'BAZA DANYCH'!$K:$K,$C570,'BAZA DANYCH'!$A:$A,$A570,'BAZA DANYCH'!$F:$F,STATYSTYKI!$B570)</f>
        <v>0</v>
      </c>
      <c r="W570" s="85">
        <f>SUMIFS('BAZA DANYCH'!$AA:$AA,'BAZA DANYCH'!$T:$T,W$406,'BAZA DANYCH'!$K:$K,$C570,'BAZA DANYCH'!$A:$A,$A570,'BAZA DANYCH'!$F:$F,STATYSTYKI!$B570)</f>
        <v>0</v>
      </c>
      <c r="X570" s="85">
        <f>SUMIFS('BAZA DANYCH'!$AA:$AA,'BAZA DANYCH'!$T:$T,X$406,'BAZA DANYCH'!$K:$K,$C570,'BAZA DANYCH'!$A:$A,$A570,'BAZA DANYCH'!$F:$F,STATYSTYKI!$B570)</f>
        <v>10</v>
      </c>
      <c r="Y570" s="85">
        <f>SUMIFS('BAZA DANYCH'!$AA:$AA,'BAZA DANYCH'!$T:$T,Y$406,'BAZA DANYCH'!$K:$K,$C570,'BAZA DANYCH'!$A:$A,$A570,'BAZA DANYCH'!$F:$F,STATYSTYKI!$B570)</f>
        <v>0</v>
      </c>
      <c r="Z570" s="85">
        <f>SUMIFS('BAZA DANYCH'!$AA:$AA,'BAZA DANYCH'!$T:$T,Z$406,'BAZA DANYCH'!$K:$K,$C570,'BAZA DANYCH'!$A:$A,$A570,'BAZA DANYCH'!$F:$F,STATYSTYKI!$B570)</f>
        <v>8</v>
      </c>
      <c r="AA570" s="85">
        <f>SUMIFS('BAZA DANYCH'!$AA:$AA,'BAZA DANYCH'!$T:$T,AA$406,'BAZA DANYCH'!$K:$K,$C570,'BAZA DANYCH'!$A:$A,$A570,'BAZA DANYCH'!$F:$F,STATYSTYKI!$B570)</f>
        <v>18</v>
      </c>
      <c r="AB570" s="85">
        <f>SUMIFS('BAZA DANYCH'!$AA:$AA,'BAZA DANYCH'!$T:$T,AB$406,'BAZA DANYCH'!$K:$K,$C570,'BAZA DANYCH'!$A:$A,$A570,'BAZA DANYCH'!$F:$F,STATYSTYKI!$B570)</f>
        <v>0</v>
      </c>
      <c r="AC570" s="85">
        <f>SUMIFS('BAZA DANYCH'!$AA:$AA,'BAZA DANYCH'!$T:$T,AC$406,'BAZA DANYCH'!$K:$K,$C570,'BAZA DANYCH'!$A:$A,$A570,'BAZA DANYCH'!$F:$F,STATYSTYKI!$B570)</f>
        <v>8</v>
      </c>
      <c r="AD570" s="85">
        <f>SUMIFS('BAZA DANYCH'!$AA:$AA,'BAZA DANYCH'!$T:$T,AD$406,'BAZA DANYCH'!$K:$K,$C570,'BAZA DANYCH'!$A:$A,$A570,'BAZA DANYCH'!$F:$F,STATYSTYKI!$B570)</f>
        <v>0</v>
      </c>
      <c r="AE570" s="85">
        <f>SUMIFS('BAZA DANYCH'!$AA:$AA,'BAZA DANYCH'!$T:$T,AE$406,'BAZA DANYCH'!$K:$K,$C570,'BAZA DANYCH'!$A:$A,$A570,'BAZA DANYCH'!$F:$F,STATYSTYKI!$B570)</f>
        <v>0</v>
      </c>
      <c r="AF570" s="85">
        <f>SUMIFS('BAZA DANYCH'!$AA:$AA,'BAZA DANYCH'!$T:$T,AF$406,'BAZA DANYCH'!$K:$K,$C570,'BAZA DANYCH'!$A:$A,$A570,'BAZA DANYCH'!$F:$F,STATYSTYKI!$B570)</f>
        <v>0</v>
      </c>
      <c r="AG570" s="85">
        <f>SUMIFS('BAZA DANYCH'!$AA:$AA,'BAZA DANYCH'!$T:$T,AG$406,'BAZA DANYCH'!$K:$K,$C570,'BAZA DANYCH'!$A:$A,$A570,'BAZA DANYCH'!$F:$F,STATYSTYKI!$B570)</f>
        <v>0</v>
      </c>
      <c r="AH570" s="85">
        <f>SUMIFS('BAZA DANYCH'!$AA:$AA,'BAZA DANYCH'!$T:$T,AH$406,'BAZA DANYCH'!$K:$K,$C570,'BAZA DANYCH'!$A:$A,$A570,'BAZA DANYCH'!$F:$F,STATYSTYKI!$B570)</f>
        <v>0</v>
      </c>
      <c r="AI570" s="85">
        <f>SUMIFS('BAZA DANYCH'!$AA:$AA,'BAZA DANYCH'!$T:$T,AI$406,'BAZA DANYCH'!$K:$K,$C570,'BAZA DANYCH'!$A:$A,$A570,'BAZA DANYCH'!$F:$F,STATYSTYKI!$B570)</f>
        <v>28</v>
      </c>
      <c r="AJ570" s="85">
        <f>SUMIFS('BAZA DANYCH'!$AA:$AA,'BAZA DANYCH'!$T:$T,AJ$406,'BAZA DANYCH'!$K:$K,$C570,'BAZA DANYCH'!$A:$A,$A570,'BAZA DANYCH'!$F:$F,STATYSTYKI!$B570)</f>
        <v>28</v>
      </c>
    </row>
    <row r="571" spans="1:36" x14ac:dyDescent="0.2">
      <c r="A571" s="87" t="str">
        <f t="shared" ref="A571:C571" si="202">A364</f>
        <v>Kąty Wrocławskie</v>
      </c>
      <c r="B571" s="87" t="str">
        <f t="shared" si="202"/>
        <v>rk_16_DK35</v>
      </c>
      <c r="C571" s="87" t="str">
        <f t="shared" si="202"/>
        <v>PWHD</v>
      </c>
      <c r="D571" s="129">
        <f t="shared" si="199"/>
        <v>250</v>
      </c>
      <c r="E571" s="85">
        <f>SUMIFS('BAZA DANYCH'!$AA:$AA,'BAZA DANYCH'!$T:$T,E$406,'BAZA DANYCH'!$K:$K,$C571,'BAZA DANYCH'!$A:$A,$A571,'BAZA DANYCH'!$F:$F,STATYSTYKI!$B571)</f>
        <v>0</v>
      </c>
      <c r="F571" s="85">
        <f>SUMIFS('BAZA DANYCH'!$AA:$AA,'BAZA DANYCH'!$T:$T,F$406,'BAZA DANYCH'!$K:$K,$C571,'BAZA DANYCH'!$A:$A,$A571,'BAZA DANYCH'!$F:$F,STATYSTYKI!$B571)</f>
        <v>0</v>
      </c>
      <c r="G571" s="85">
        <f>SUMIFS('BAZA DANYCH'!$AA:$AA,'BAZA DANYCH'!$T:$T,G$406,'BAZA DANYCH'!$K:$K,$C571,'BAZA DANYCH'!$A:$A,$A571,'BAZA DANYCH'!$F:$F,STATYSTYKI!$B571)</f>
        <v>0</v>
      </c>
      <c r="H571" s="85">
        <f>SUMIFS('BAZA DANYCH'!$AA:$AA,'BAZA DANYCH'!$T:$T,H$406,'BAZA DANYCH'!$K:$K,$C571,'BAZA DANYCH'!$A:$A,$A571,'BAZA DANYCH'!$F:$F,STATYSTYKI!$B571)</f>
        <v>18</v>
      </c>
      <c r="I571" s="85">
        <f>SUMIFS('BAZA DANYCH'!$AA:$AA,'BAZA DANYCH'!$T:$T,I$406,'BAZA DANYCH'!$K:$K,$C571,'BAZA DANYCH'!$A:$A,$A571,'BAZA DANYCH'!$F:$F,STATYSTYKI!$B571)</f>
        <v>10</v>
      </c>
      <c r="J571" s="85">
        <f>SUMIFS('BAZA DANYCH'!$AA:$AA,'BAZA DANYCH'!$T:$T,J$406,'BAZA DANYCH'!$K:$K,$C571,'BAZA DANYCH'!$A:$A,$A571,'BAZA DANYCH'!$F:$F,STATYSTYKI!$B571)</f>
        <v>0</v>
      </c>
      <c r="K571" s="85">
        <f>SUMIFS('BAZA DANYCH'!$AA:$AA,'BAZA DANYCH'!$T:$T,K$406,'BAZA DANYCH'!$K:$K,$C571,'BAZA DANYCH'!$A:$A,$A571,'BAZA DANYCH'!$F:$F,STATYSTYKI!$B571)</f>
        <v>0</v>
      </c>
      <c r="L571" s="85">
        <f>SUMIFS('BAZA DANYCH'!$AA:$AA,'BAZA DANYCH'!$T:$T,L$406,'BAZA DANYCH'!$K:$K,$C571,'BAZA DANYCH'!$A:$A,$A571,'BAZA DANYCH'!$F:$F,STATYSTYKI!$B571)</f>
        <v>10</v>
      </c>
      <c r="M571" s="85">
        <f>SUMIFS('BAZA DANYCH'!$AA:$AA,'BAZA DANYCH'!$T:$T,M$406,'BAZA DANYCH'!$K:$K,$C571,'BAZA DANYCH'!$A:$A,$A571,'BAZA DANYCH'!$F:$F,STATYSTYKI!$B571)</f>
        <v>0</v>
      </c>
      <c r="N571" s="85">
        <f>SUMIFS('BAZA DANYCH'!$AA:$AA,'BAZA DANYCH'!$T:$T,N$406,'BAZA DANYCH'!$K:$K,$C571,'BAZA DANYCH'!$A:$A,$A571,'BAZA DANYCH'!$F:$F,STATYSTYKI!$B571)</f>
        <v>0</v>
      </c>
      <c r="O571" s="85">
        <f>SUMIFS('BAZA DANYCH'!$AA:$AA,'BAZA DANYCH'!$T:$T,O$406,'BAZA DANYCH'!$K:$K,$C571,'BAZA DANYCH'!$A:$A,$A571,'BAZA DANYCH'!$F:$F,STATYSTYKI!$B571)</f>
        <v>0</v>
      </c>
      <c r="P571" s="85">
        <f>SUMIFS('BAZA DANYCH'!$AA:$AA,'BAZA DANYCH'!$T:$T,P$406,'BAZA DANYCH'!$K:$K,$C571,'BAZA DANYCH'!$A:$A,$A571,'BAZA DANYCH'!$F:$F,STATYSTYKI!$B571)</f>
        <v>46</v>
      </c>
      <c r="Q571" s="85">
        <f>SUMIFS('BAZA DANYCH'!$AA:$AA,'BAZA DANYCH'!$T:$T,Q$406,'BAZA DANYCH'!$K:$K,$C571,'BAZA DANYCH'!$A:$A,$A571,'BAZA DANYCH'!$F:$F,STATYSTYKI!$B571)</f>
        <v>18</v>
      </c>
      <c r="R571" s="85">
        <f>SUMIFS('BAZA DANYCH'!$AA:$AA,'BAZA DANYCH'!$T:$T,R$406,'BAZA DANYCH'!$K:$K,$C571,'BAZA DANYCH'!$A:$A,$A571,'BAZA DANYCH'!$F:$F,STATYSTYKI!$B571)</f>
        <v>18</v>
      </c>
      <c r="S571" s="85">
        <f>SUMIFS('BAZA DANYCH'!$AA:$AA,'BAZA DANYCH'!$T:$T,S$406,'BAZA DANYCH'!$K:$K,$C571,'BAZA DANYCH'!$A:$A,$A571,'BAZA DANYCH'!$F:$F,STATYSTYKI!$B571)</f>
        <v>10</v>
      </c>
      <c r="T571" s="85">
        <f>SUMIFS('BAZA DANYCH'!$AA:$AA,'BAZA DANYCH'!$T:$T,T$406,'BAZA DANYCH'!$K:$K,$C571,'BAZA DANYCH'!$A:$A,$A571,'BAZA DANYCH'!$F:$F,STATYSTYKI!$B571)</f>
        <v>10</v>
      </c>
      <c r="U571" s="85">
        <f>SUMIFS('BAZA DANYCH'!$AA:$AA,'BAZA DANYCH'!$T:$T,U$406,'BAZA DANYCH'!$K:$K,$C571,'BAZA DANYCH'!$A:$A,$A571,'BAZA DANYCH'!$F:$F,STATYSTYKI!$B571)</f>
        <v>0</v>
      </c>
      <c r="V571" s="85">
        <f>SUMIFS('BAZA DANYCH'!$AA:$AA,'BAZA DANYCH'!$T:$T,V$406,'BAZA DANYCH'!$K:$K,$C571,'BAZA DANYCH'!$A:$A,$A571,'BAZA DANYCH'!$F:$F,STATYSTYKI!$B571)</f>
        <v>2</v>
      </c>
      <c r="W571" s="85">
        <f>SUMIFS('BAZA DANYCH'!$AA:$AA,'BAZA DANYCH'!$T:$T,W$406,'BAZA DANYCH'!$K:$K,$C571,'BAZA DANYCH'!$A:$A,$A571,'BAZA DANYCH'!$F:$F,STATYSTYKI!$B571)</f>
        <v>12</v>
      </c>
      <c r="X571" s="85">
        <f>SUMIFS('BAZA DANYCH'!$AA:$AA,'BAZA DANYCH'!$T:$T,X$406,'BAZA DANYCH'!$K:$K,$C571,'BAZA DANYCH'!$A:$A,$A571,'BAZA DANYCH'!$F:$F,STATYSTYKI!$B571)</f>
        <v>4</v>
      </c>
      <c r="Y571" s="85">
        <f>SUMIFS('BAZA DANYCH'!$AA:$AA,'BAZA DANYCH'!$T:$T,Y$406,'BAZA DANYCH'!$K:$K,$C571,'BAZA DANYCH'!$A:$A,$A571,'BAZA DANYCH'!$F:$F,STATYSTYKI!$B571)</f>
        <v>2</v>
      </c>
      <c r="Z571" s="85">
        <f>SUMIFS('BAZA DANYCH'!$AA:$AA,'BAZA DANYCH'!$T:$T,Z$406,'BAZA DANYCH'!$K:$K,$C571,'BAZA DANYCH'!$A:$A,$A571,'BAZA DANYCH'!$F:$F,STATYSTYKI!$B571)</f>
        <v>0</v>
      </c>
      <c r="AA571" s="85">
        <f>SUMIFS('BAZA DANYCH'!$AA:$AA,'BAZA DANYCH'!$T:$T,AA$406,'BAZA DANYCH'!$K:$K,$C571,'BAZA DANYCH'!$A:$A,$A571,'BAZA DANYCH'!$F:$F,STATYSTYKI!$B571)</f>
        <v>0</v>
      </c>
      <c r="AB571" s="85">
        <f>SUMIFS('BAZA DANYCH'!$AA:$AA,'BAZA DANYCH'!$T:$T,AB$406,'BAZA DANYCH'!$K:$K,$C571,'BAZA DANYCH'!$A:$A,$A571,'BAZA DANYCH'!$F:$F,STATYSTYKI!$B571)</f>
        <v>10</v>
      </c>
      <c r="AC571" s="85">
        <f>SUMIFS('BAZA DANYCH'!$AA:$AA,'BAZA DANYCH'!$T:$T,AC$406,'BAZA DANYCH'!$K:$K,$C571,'BAZA DANYCH'!$A:$A,$A571,'BAZA DANYCH'!$F:$F,STATYSTYKI!$B571)</f>
        <v>20</v>
      </c>
      <c r="AD571" s="85">
        <f>SUMIFS('BAZA DANYCH'!$AA:$AA,'BAZA DANYCH'!$T:$T,AD$406,'BAZA DANYCH'!$K:$K,$C571,'BAZA DANYCH'!$A:$A,$A571,'BAZA DANYCH'!$F:$F,STATYSTYKI!$B571)</f>
        <v>10</v>
      </c>
      <c r="AE571" s="85">
        <f>SUMIFS('BAZA DANYCH'!$AA:$AA,'BAZA DANYCH'!$T:$T,AE$406,'BAZA DANYCH'!$K:$K,$C571,'BAZA DANYCH'!$A:$A,$A571,'BAZA DANYCH'!$F:$F,STATYSTYKI!$B571)</f>
        <v>28</v>
      </c>
      <c r="AF571" s="85">
        <f>SUMIFS('BAZA DANYCH'!$AA:$AA,'BAZA DANYCH'!$T:$T,AF$406,'BAZA DANYCH'!$K:$K,$C571,'BAZA DANYCH'!$A:$A,$A571,'BAZA DANYCH'!$F:$F,STATYSTYKI!$B571)</f>
        <v>10</v>
      </c>
      <c r="AG571" s="85">
        <f>SUMIFS('BAZA DANYCH'!$AA:$AA,'BAZA DANYCH'!$T:$T,AG$406,'BAZA DANYCH'!$K:$K,$C571,'BAZA DANYCH'!$A:$A,$A571,'BAZA DANYCH'!$F:$F,STATYSTYKI!$B571)</f>
        <v>2</v>
      </c>
      <c r="AH571" s="85">
        <f>SUMIFS('BAZA DANYCH'!$AA:$AA,'BAZA DANYCH'!$T:$T,AH$406,'BAZA DANYCH'!$K:$K,$C571,'BAZA DANYCH'!$A:$A,$A571,'BAZA DANYCH'!$F:$F,STATYSTYKI!$B571)</f>
        <v>0</v>
      </c>
      <c r="AI571" s="85">
        <f>SUMIFS('BAZA DANYCH'!$AA:$AA,'BAZA DANYCH'!$T:$T,AI$406,'BAZA DANYCH'!$K:$K,$C571,'BAZA DANYCH'!$A:$A,$A571,'BAZA DANYCH'!$F:$F,STATYSTYKI!$B571)</f>
        <v>0</v>
      </c>
      <c r="AJ571" s="85">
        <f>SUMIFS('BAZA DANYCH'!$AA:$AA,'BAZA DANYCH'!$T:$T,AJ$406,'BAZA DANYCH'!$K:$K,$C571,'BAZA DANYCH'!$A:$A,$A571,'BAZA DANYCH'!$F:$F,STATYSTYKI!$B571)</f>
        <v>10</v>
      </c>
    </row>
    <row r="572" spans="1:36" x14ac:dyDescent="0.2">
      <c r="A572" s="87" t="str">
        <f t="shared" ref="A572:C572" si="203">A365</f>
        <v>Kąty Wrocławskie</v>
      </c>
      <c r="B572" s="87" t="str">
        <f t="shared" si="203"/>
        <v>rk_16_DK35</v>
      </c>
      <c r="C572" s="87" t="str">
        <f t="shared" si="203"/>
        <v>Marbus</v>
      </c>
      <c r="D572" s="129">
        <f t="shared" si="199"/>
        <v>10</v>
      </c>
      <c r="E572" s="85">
        <f>SUMIFS('BAZA DANYCH'!$AA:$AA,'BAZA DANYCH'!$T:$T,E$406,'BAZA DANYCH'!$K:$K,$C572,'BAZA DANYCH'!$A:$A,$A572,'BAZA DANYCH'!$F:$F,STATYSTYKI!$B572)</f>
        <v>0</v>
      </c>
      <c r="F572" s="85">
        <f>SUMIFS('BAZA DANYCH'!$AA:$AA,'BAZA DANYCH'!$T:$T,F$406,'BAZA DANYCH'!$K:$K,$C572,'BAZA DANYCH'!$A:$A,$A572,'BAZA DANYCH'!$F:$F,STATYSTYKI!$B572)</f>
        <v>0</v>
      </c>
      <c r="G572" s="85">
        <f>SUMIFS('BAZA DANYCH'!$AA:$AA,'BAZA DANYCH'!$T:$T,G$406,'BAZA DANYCH'!$K:$K,$C572,'BAZA DANYCH'!$A:$A,$A572,'BAZA DANYCH'!$F:$F,STATYSTYKI!$B572)</f>
        <v>0</v>
      </c>
      <c r="H572" s="85">
        <f>SUMIFS('BAZA DANYCH'!$AA:$AA,'BAZA DANYCH'!$T:$T,H$406,'BAZA DANYCH'!$K:$K,$C572,'BAZA DANYCH'!$A:$A,$A572,'BAZA DANYCH'!$F:$F,STATYSTYKI!$B572)</f>
        <v>0</v>
      </c>
      <c r="I572" s="85">
        <f>SUMIFS('BAZA DANYCH'!$AA:$AA,'BAZA DANYCH'!$T:$T,I$406,'BAZA DANYCH'!$K:$K,$C572,'BAZA DANYCH'!$A:$A,$A572,'BAZA DANYCH'!$F:$F,STATYSTYKI!$B572)</f>
        <v>0</v>
      </c>
      <c r="J572" s="85">
        <f>SUMIFS('BAZA DANYCH'!$AA:$AA,'BAZA DANYCH'!$T:$T,J$406,'BAZA DANYCH'!$K:$K,$C572,'BAZA DANYCH'!$A:$A,$A572,'BAZA DANYCH'!$F:$F,STATYSTYKI!$B572)</f>
        <v>10</v>
      </c>
      <c r="K572" s="85">
        <f>SUMIFS('BAZA DANYCH'!$AA:$AA,'BAZA DANYCH'!$T:$T,K$406,'BAZA DANYCH'!$K:$K,$C572,'BAZA DANYCH'!$A:$A,$A572,'BAZA DANYCH'!$F:$F,STATYSTYKI!$B572)</f>
        <v>0</v>
      </c>
      <c r="L572" s="85">
        <f>SUMIFS('BAZA DANYCH'!$AA:$AA,'BAZA DANYCH'!$T:$T,L$406,'BAZA DANYCH'!$K:$K,$C572,'BAZA DANYCH'!$A:$A,$A572,'BAZA DANYCH'!$F:$F,STATYSTYKI!$B572)</f>
        <v>0</v>
      </c>
      <c r="M572" s="85">
        <f>SUMIFS('BAZA DANYCH'!$AA:$AA,'BAZA DANYCH'!$T:$T,M$406,'BAZA DANYCH'!$K:$K,$C572,'BAZA DANYCH'!$A:$A,$A572,'BAZA DANYCH'!$F:$F,STATYSTYKI!$B572)</f>
        <v>0</v>
      </c>
      <c r="N572" s="85">
        <f>SUMIFS('BAZA DANYCH'!$AA:$AA,'BAZA DANYCH'!$T:$T,N$406,'BAZA DANYCH'!$K:$K,$C572,'BAZA DANYCH'!$A:$A,$A572,'BAZA DANYCH'!$F:$F,STATYSTYKI!$B572)</f>
        <v>0</v>
      </c>
      <c r="O572" s="85">
        <f>SUMIFS('BAZA DANYCH'!$AA:$AA,'BAZA DANYCH'!$T:$T,O$406,'BAZA DANYCH'!$K:$K,$C572,'BAZA DANYCH'!$A:$A,$A572,'BAZA DANYCH'!$F:$F,STATYSTYKI!$B572)</f>
        <v>0</v>
      </c>
      <c r="P572" s="85">
        <f>SUMIFS('BAZA DANYCH'!$AA:$AA,'BAZA DANYCH'!$T:$T,P$406,'BAZA DANYCH'!$K:$K,$C572,'BAZA DANYCH'!$A:$A,$A572,'BAZA DANYCH'!$F:$F,STATYSTYKI!$B572)</f>
        <v>0</v>
      </c>
      <c r="Q572" s="85">
        <f>SUMIFS('BAZA DANYCH'!$AA:$AA,'BAZA DANYCH'!$T:$T,Q$406,'BAZA DANYCH'!$K:$K,$C572,'BAZA DANYCH'!$A:$A,$A572,'BAZA DANYCH'!$F:$F,STATYSTYKI!$B572)</f>
        <v>0</v>
      </c>
      <c r="R572" s="85">
        <f>SUMIFS('BAZA DANYCH'!$AA:$AA,'BAZA DANYCH'!$T:$T,R$406,'BAZA DANYCH'!$K:$K,$C572,'BAZA DANYCH'!$A:$A,$A572,'BAZA DANYCH'!$F:$F,STATYSTYKI!$B572)</f>
        <v>0</v>
      </c>
      <c r="S572" s="85">
        <f>SUMIFS('BAZA DANYCH'!$AA:$AA,'BAZA DANYCH'!$T:$T,S$406,'BAZA DANYCH'!$K:$K,$C572,'BAZA DANYCH'!$A:$A,$A572,'BAZA DANYCH'!$F:$F,STATYSTYKI!$B572)</f>
        <v>0</v>
      </c>
      <c r="T572" s="85">
        <f>SUMIFS('BAZA DANYCH'!$AA:$AA,'BAZA DANYCH'!$T:$T,T$406,'BAZA DANYCH'!$K:$K,$C572,'BAZA DANYCH'!$A:$A,$A572,'BAZA DANYCH'!$F:$F,STATYSTYKI!$B572)</f>
        <v>0</v>
      </c>
      <c r="U572" s="85">
        <f>SUMIFS('BAZA DANYCH'!$AA:$AA,'BAZA DANYCH'!$T:$T,U$406,'BAZA DANYCH'!$K:$K,$C572,'BAZA DANYCH'!$A:$A,$A572,'BAZA DANYCH'!$F:$F,STATYSTYKI!$B572)</f>
        <v>0</v>
      </c>
      <c r="V572" s="85">
        <f>SUMIFS('BAZA DANYCH'!$AA:$AA,'BAZA DANYCH'!$T:$T,V$406,'BAZA DANYCH'!$K:$K,$C572,'BAZA DANYCH'!$A:$A,$A572,'BAZA DANYCH'!$F:$F,STATYSTYKI!$B572)</f>
        <v>0</v>
      </c>
      <c r="W572" s="85">
        <f>SUMIFS('BAZA DANYCH'!$AA:$AA,'BAZA DANYCH'!$T:$T,W$406,'BAZA DANYCH'!$K:$K,$C572,'BAZA DANYCH'!$A:$A,$A572,'BAZA DANYCH'!$F:$F,STATYSTYKI!$B572)</f>
        <v>0</v>
      </c>
      <c r="X572" s="85">
        <f>SUMIFS('BAZA DANYCH'!$AA:$AA,'BAZA DANYCH'!$T:$T,X$406,'BAZA DANYCH'!$K:$K,$C572,'BAZA DANYCH'!$A:$A,$A572,'BAZA DANYCH'!$F:$F,STATYSTYKI!$B572)</f>
        <v>0</v>
      </c>
      <c r="Y572" s="85">
        <f>SUMIFS('BAZA DANYCH'!$AA:$AA,'BAZA DANYCH'!$T:$T,Y$406,'BAZA DANYCH'!$K:$K,$C572,'BAZA DANYCH'!$A:$A,$A572,'BAZA DANYCH'!$F:$F,STATYSTYKI!$B572)</f>
        <v>0</v>
      </c>
      <c r="Z572" s="85">
        <f>SUMIFS('BAZA DANYCH'!$AA:$AA,'BAZA DANYCH'!$T:$T,Z$406,'BAZA DANYCH'!$K:$K,$C572,'BAZA DANYCH'!$A:$A,$A572,'BAZA DANYCH'!$F:$F,STATYSTYKI!$B572)</f>
        <v>0</v>
      </c>
      <c r="AA572" s="85">
        <f>SUMIFS('BAZA DANYCH'!$AA:$AA,'BAZA DANYCH'!$T:$T,AA$406,'BAZA DANYCH'!$K:$K,$C572,'BAZA DANYCH'!$A:$A,$A572,'BAZA DANYCH'!$F:$F,STATYSTYKI!$B572)</f>
        <v>0</v>
      </c>
      <c r="AB572" s="85">
        <f>SUMIFS('BAZA DANYCH'!$AA:$AA,'BAZA DANYCH'!$T:$T,AB$406,'BAZA DANYCH'!$K:$K,$C572,'BAZA DANYCH'!$A:$A,$A572,'BAZA DANYCH'!$F:$F,STATYSTYKI!$B572)</f>
        <v>0</v>
      </c>
      <c r="AC572" s="85">
        <f>SUMIFS('BAZA DANYCH'!$AA:$AA,'BAZA DANYCH'!$T:$T,AC$406,'BAZA DANYCH'!$K:$K,$C572,'BAZA DANYCH'!$A:$A,$A572,'BAZA DANYCH'!$F:$F,STATYSTYKI!$B572)</f>
        <v>0</v>
      </c>
      <c r="AD572" s="85">
        <f>SUMIFS('BAZA DANYCH'!$AA:$AA,'BAZA DANYCH'!$T:$T,AD$406,'BAZA DANYCH'!$K:$K,$C572,'BAZA DANYCH'!$A:$A,$A572,'BAZA DANYCH'!$F:$F,STATYSTYKI!$B572)</f>
        <v>0</v>
      </c>
      <c r="AE572" s="85">
        <f>SUMIFS('BAZA DANYCH'!$AA:$AA,'BAZA DANYCH'!$T:$T,AE$406,'BAZA DANYCH'!$K:$K,$C572,'BAZA DANYCH'!$A:$A,$A572,'BAZA DANYCH'!$F:$F,STATYSTYKI!$B572)</f>
        <v>0</v>
      </c>
      <c r="AF572" s="85">
        <f>SUMIFS('BAZA DANYCH'!$AA:$AA,'BAZA DANYCH'!$T:$T,AF$406,'BAZA DANYCH'!$K:$K,$C572,'BAZA DANYCH'!$A:$A,$A572,'BAZA DANYCH'!$F:$F,STATYSTYKI!$B572)</f>
        <v>0</v>
      </c>
      <c r="AG572" s="85">
        <f>SUMIFS('BAZA DANYCH'!$AA:$AA,'BAZA DANYCH'!$T:$T,AG$406,'BAZA DANYCH'!$K:$K,$C572,'BAZA DANYCH'!$A:$A,$A572,'BAZA DANYCH'!$F:$F,STATYSTYKI!$B572)</f>
        <v>0</v>
      </c>
      <c r="AH572" s="85">
        <f>SUMIFS('BAZA DANYCH'!$AA:$AA,'BAZA DANYCH'!$T:$T,AH$406,'BAZA DANYCH'!$K:$K,$C572,'BAZA DANYCH'!$A:$A,$A572,'BAZA DANYCH'!$F:$F,STATYSTYKI!$B572)</f>
        <v>0</v>
      </c>
      <c r="AI572" s="85">
        <f>SUMIFS('BAZA DANYCH'!$AA:$AA,'BAZA DANYCH'!$T:$T,AI$406,'BAZA DANYCH'!$K:$K,$C572,'BAZA DANYCH'!$A:$A,$A572,'BAZA DANYCH'!$F:$F,STATYSTYKI!$B572)</f>
        <v>0</v>
      </c>
      <c r="AJ572" s="85">
        <f>SUMIFS('BAZA DANYCH'!$AA:$AA,'BAZA DANYCH'!$T:$T,AJ$406,'BAZA DANYCH'!$K:$K,$C572,'BAZA DANYCH'!$A:$A,$A572,'BAZA DANYCH'!$F:$F,STATYSTYKI!$B572)</f>
        <v>0</v>
      </c>
    </row>
    <row r="573" spans="1:36" x14ac:dyDescent="0.2">
      <c r="A573" s="87" t="str">
        <f t="shared" ref="A573:C573" si="204">A366</f>
        <v>Kąty Wrocławskie</v>
      </c>
      <c r="B573" s="87" t="str">
        <f t="shared" si="204"/>
        <v>rk_16_DK35</v>
      </c>
      <c r="C573" s="87" t="str">
        <f t="shared" si="204"/>
        <v>PKS Wołów</v>
      </c>
      <c r="D573" s="129">
        <f t="shared" si="199"/>
        <v>52</v>
      </c>
      <c r="E573" s="85">
        <f>SUMIFS('BAZA DANYCH'!$AA:$AA,'BAZA DANYCH'!$T:$T,E$406,'BAZA DANYCH'!$K:$K,$C573,'BAZA DANYCH'!$A:$A,$A573,'BAZA DANYCH'!$F:$F,STATYSTYKI!$B573)</f>
        <v>0</v>
      </c>
      <c r="F573" s="85">
        <f>SUMIFS('BAZA DANYCH'!$AA:$AA,'BAZA DANYCH'!$T:$T,F$406,'BAZA DANYCH'!$K:$K,$C573,'BAZA DANYCH'!$A:$A,$A573,'BAZA DANYCH'!$F:$F,STATYSTYKI!$B573)</f>
        <v>0</v>
      </c>
      <c r="G573" s="85">
        <f>SUMIFS('BAZA DANYCH'!$AA:$AA,'BAZA DANYCH'!$T:$T,G$406,'BAZA DANYCH'!$K:$K,$C573,'BAZA DANYCH'!$A:$A,$A573,'BAZA DANYCH'!$F:$F,STATYSTYKI!$B573)</f>
        <v>0</v>
      </c>
      <c r="H573" s="85">
        <f>SUMIFS('BAZA DANYCH'!$AA:$AA,'BAZA DANYCH'!$T:$T,H$406,'BAZA DANYCH'!$K:$K,$C573,'BAZA DANYCH'!$A:$A,$A573,'BAZA DANYCH'!$F:$F,STATYSTYKI!$B573)</f>
        <v>0</v>
      </c>
      <c r="I573" s="85">
        <f>SUMIFS('BAZA DANYCH'!$AA:$AA,'BAZA DANYCH'!$T:$T,I$406,'BAZA DANYCH'!$K:$K,$C573,'BAZA DANYCH'!$A:$A,$A573,'BAZA DANYCH'!$F:$F,STATYSTYKI!$B573)</f>
        <v>0</v>
      </c>
      <c r="J573" s="85">
        <f>SUMIFS('BAZA DANYCH'!$AA:$AA,'BAZA DANYCH'!$T:$T,J$406,'BAZA DANYCH'!$K:$K,$C573,'BAZA DANYCH'!$A:$A,$A573,'BAZA DANYCH'!$F:$F,STATYSTYKI!$B573)</f>
        <v>0</v>
      </c>
      <c r="K573" s="85">
        <f>SUMIFS('BAZA DANYCH'!$AA:$AA,'BAZA DANYCH'!$T:$T,K$406,'BAZA DANYCH'!$K:$K,$C573,'BAZA DANYCH'!$A:$A,$A573,'BAZA DANYCH'!$F:$F,STATYSTYKI!$B573)</f>
        <v>28</v>
      </c>
      <c r="L573" s="85">
        <f>SUMIFS('BAZA DANYCH'!$AA:$AA,'BAZA DANYCH'!$T:$T,L$406,'BAZA DANYCH'!$K:$K,$C573,'BAZA DANYCH'!$A:$A,$A573,'BAZA DANYCH'!$F:$F,STATYSTYKI!$B573)</f>
        <v>0</v>
      </c>
      <c r="M573" s="85">
        <f>SUMIFS('BAZA DANYCH'!$AA:$AA,'BAZA DANYCH'!$T:$T,M$406,'BAZA DANYCH'!$K:$K,$C573,'BAZA DANYCH'!$A:$A,$A573,'BAZA DANYCH'!$F:$F,STATYSTYKI!$B573)</f>
        <v>0</v>
      </c>
      <c r="N573" s="85">
        <f>SUMIFS('BAZA DANYCH'!$AA:$AA,'BAZA DANYCH'!$T:$T,N$406,'BAZA DANYCH'!$K:$K,$C573,'BAZA DANYCH'!$A:$A,$A573,'BAZA DANYCH'!$F:$F,STATYSTYKI!$B573)</f>
        <v>0</v>
      </c>
      <c r="O573" s="85">
        <f>SUMIFS('BAZA DANYCH'!$AA:$AA,'BAZA DANYCH'!$T:$T,O$406,'BAZA DANYCH'!$K:$K,$C573,'BAZA DANYCH'!$A:$A,$A573,'BAZA DANYCH'!$F:$F,STATYSTYKI!$B573)</f>
        <v>0</v>
      </c>
      <c r="P573" s="85">
        <f>SUMIFS('BAZA DANYCH'!$AA:$AA,'BAZA DANYCH'!$T:$T,P$406,'BAZA DANYCH'!$K:$K,$C573,'BAZA DANYCH'!$A:$A,$A573,'BAZA DANYCH'!$F:$F,STATYSTYKI!$B573)</f>
        <v>0</v>
      </c>
      <c r="Q573" s="85">
        <f>SUMIFS('BAZA DANYCH'!$AA:$AA,'BAZA DANYCH'!$T:$T,Q$406,'BAZA DANYCH'!$K:$K,$C573,'BAZA DANYCH'!$A:$A,$A573,'BAZA DANYCH'!$F:$F,STATYSTYKI!$B573)</f>
        <v>0</v>
      </c>
      <c r="R573" s="85">
        <f>SUMIFS('BAZA DANYCH'!$AA:$AA,'BAZA DANYCH'!$T:$T,R$406,'BAZA DANYCH'!$K:$K,$C573,'BAZA DANYCH'!$A:$A,$A573,'BAZA DANYCH'!$F:$F,STATYSTYKI!$B573)</f>
        <v>0</v>
      </c>
      <c r="S573" s="85">
        <f>SUMIFS('BAZA DANYCH'!$AA:$AA,'BAZA DANYCH'!$T:$T,S$406,'BAZA DANYCH'!$K:$K,$C573,'BAZA DANYCH'!$A:$A,$A573,'BAZA DANYCH'!$F:$F,STATYSTYKI!$B573)</f>
        <v>0</v>
      </c>
      <c r="T573" s="85">
        <f>SUMIFS('BAZA DANYCH'!$AA:$AA,'BAZA DANYCH'!$T:$T,T$406,'BAZA DANYCH'!$K:$K,$C573,'BAZA DANYCH'!$A:$A,$A573,'BAZA DANYCH'!$F:$F,STATYSTYKI!$B573)</f>
        <v>0</v>
      </c>
      <c r="U573" s="85">
        <f>SUMIFS('BAZA DANYCH'!$AA:$AA,'BAZA DANYCH'!$T:$T,U$406,'BAZA DANYCH'!$K:$K,$C573,'BAZA DANYCH'!$A:$A,$A573,'BAZA DANYCH'!$F:$F,STATYSTYKI!$B573)</f>
        <v>0</v>
      </c>
      <c r="V573" s="85">
        <f>SUMIFS('BAZA DANYCH'!$AA:$AA,'BAZA DANYCH'!$T:$T,V$406,'BAZA DANYCH'!$K:$K,$C573,'BAZA DANYCH'!$A:$A,$A573,'BAZA DANYCH'!$F:$F,STATYSTYKI!$B573)</f>
        <v>6</v>
      </c>
      <c r="W573" s="85">
        <f>SUMIFS('BAZA DANYCH'!$AA:$AA,'BAZA DANYCH'!$T:$T,W$406,'BAZA DANYCH'!$K:$K,$C573,'BAZA DANYCH'!$A:$A,$A573,'BAZA DANYCH'!$F:$F,STATYSTYKI!$B573)</f>
        <v>0</v>
      </c>
      <c r="X573" s="85">
        <f>SUMIFS('BAZA DANYCH'!$AA:$AA,'BAZA DANYCH'!$T:$T,X$406,'BAZA DANYCH'!$K:$K,$C573,'BAZA DANYCH'!$A:$A,$A573,'BAZA DANYCH'!$F:$F,STATYSTYKI!$B573)</f>
        <v>6</v>
      </c>
      <c r="Y573" s="85">
        <f>SUMIFS('BAZA DANYCH'!$AA:$AA,'BAZA DANYCH'!$T:$T,Y$406,'BAZA DANYCH'!$K:$K,$C573,'BAZA DANYCH'!$A:$A,$A573,'BAZA DANYCH'!$F:$F,STATYSTYKI!$B573)</f>
        <v>6</v>
      </c>
      <c r="Z573" s="85">
        <f>SUMIFS('BAZA DANYCH'!$AA:$AA,'BAZA DANYCH'!$T:$T,Z$406,'BAZA DANYCH'!$K:$K,$C573,'BAZA DANYCH'!$A:$A,$A573,'BAZA DANYCH'!$F:$F,STATYSTYKI!$B573)</f>
        <v>6</v>
      </c>
      <c r="AA573" s="85">
        <f>SUMIFS('BAZA DANYCH'!$AA:$AA,'BAZA DANYCH'!$T:$T,AA$406,'BAZA DANYCH'!$K:$K,$C573,'BAZA DANYCH'!$A:$A,$A573,'BAZA DANYCH'!$F:$F,STATYSTYKI!$B573)</f>
        <v>0</v>
      </c>
      <c r="AB573" s="85">
        <f>SUMIFS('BAZA DANYCH'!$AA:$AA,'BAZA DANYCH'!$T:$T,AB$406,'BAZA DANYCH'!$K:$K,$C573,'BAZA DANYCH'!$A:$A,$A573,'BAZA DANYCH'!$F:$F,STATYSTYKI!$B573)</f>
        <v>0</v>
      </c>
      <c r="AC573" s="85">
        <f>SUMIFS('BAZA DANYCH'!$AA:$AA,'BAZA DANYCH'!$T:$T,AC$406,'BAZA DANYCH'!$K:$K,$C573,'BAZA DANYCH'!$A:$A,$A573,'BAZA DANYCH'!$F:$F,STATYSTYKI!$B573)</f>
        <v>0</v>
      </c>
      <c r="AD573" s="85">
        <f>SUMIFS('BAZA DANYCH'!$AA:$AA,'BAZA DANYCH'!$T:$T,AD$406,'BAZA DANYCH'!$K:$K,$C573,'BAZA DANYCH'!$A:$A,$A573,'BAZA DANYCH'!$F:$F,STATYSTYKI!$B573)</f>
        <v>0</v>
      </c>
      <c r="AE573" s="85">
        <f>SUMIFS('BAZA DANYCH'!$AA:$AA,'BAZA DANYCH'!$T:$T,AE$406,'BAZA DANYCH'!$K:$K,$C573,'BAZA DANYCH'!$A:$A,$A573,'BAZA DANYCH'!$F:$F,STATYSTYKI!$B573)</f>
        <v>0</v>
      </c>
      <c r="AF573" s="85">
        <f>SUMIFS('BAZA DANYCH'!$AA:$AA,'BAZA DANYCH'!$T:$T,AF$406,'BAZA DANYCH'!$K:$K,$C573,'BAZA DANYCH'!$A:$A,$A573,'BAZA DANYCH'!$F:$F,STATYSTYKI!$B573)</f>
        <v>0</v>
      </c>
      <c r="AG573" s="85">
        <f>SUMIFS('BAZA DANYCH'!$AA:$AA,'BAZA DANYCH'!$T:$T,AG$406,'BAZA DANYCH'!$K:$K,$C573,'BAZA DANYCH'!$A:$A,$A573,'BAZA DANYCH'!$F:$F,STATYSTYKI!$B573)</f>
        <v>0</v>
      </c>
      <c r="AH573" s="85">
        <f>SUMIFS('BAZA DANYCH'!$AA:$AA,'BAZA DANYCH'!$T:$T,AH$406,'BAZA DANYCH'!$K:$K,$C573,'BAZA DANYCH'!$A:$A,$A573,'BAZA DANYCH'!$F:$F,STATYSTYKI!$B573)</f>
        <v>0</v>
      </c>
      <c r="AI573" s="85">
        <f>SUMIFS('BAZA DANYCH'!$AA:$AA,'BAZA DANYCH'!$T:$T,AI$406,'BAZA DANYCH'!$K:$K,$C573,'BAZA DANYCH'!$A:$A,$A573,'BAZA DANYCH'!$F:$F,STATYSTYKI!$B573)</f>
        <v>0</v>
      </c>
      <c r="AJ573" s="85">
        <f>SUMIFS('BAZA DANYCH'!$AA:$AA,'BAZA DANYCH'!$T:$T,AJ$406,'BAZA DANYCH'!$K:$K,$C573,'BAZA DANYCH'!$A:$A,$A573,'BAZA DANYCH'!$F:$F,STATYSTYKI!$B573)</f>
        <v>0</v>
      </c>
    </row>
    <row r="574" spans="1:36" x14ac:dyDescent="0.2">
      <c r="A574" s="87" t="str">
        <f t="shared" ref="A574:C574" si="205">A367</f>
        <v>Kąty Wrocławskie</v>
      </c>
      <c r="B574" s="87" t="str">
        <f t="shared" si="205"/>
        <v>rk_16_DK35</v>
      </c>
      <c r="C574" s="87" t="str">
        <f t="shared" si="205"/>
        <v>FanLogic</v>
      </c>
      <c r="D574" s="129">
        <f t="shared" si="199"/>
        <v>10</v>
      </c>
      <c r="E574" s="85">
        <f>SUMIFS('BAZA DANYCH'!$AA:$AA,'BAZA DANYCH'!$T:$T,E$406,'BAZA DANYCH'!$K:$K,$C574,'BAZA DANYCH'!$A:$A,$A574,'BAZA DANYCH'!$F:$F,STATYSTYKI!$B574)</f>
        <v>0</v>
      </c>
      <c r="F574" s="85">
        <f>SUMIFS('BAZA DANYCH'!$AA:$AA,'BAZA DANYCH'!$T:$T,F$406,'BAZA DANYCH'!$K:$K,$C574,'BAZA DANYCH'!$A:$A,$A574,'BAZA DANYCH'!$F:$F,STATYSTYKI!$B574)</f>
        <v>0</v>
      </c>
      <c r="G574" s="85">
        <f>SUMIFS('BAZA DANYCH'!$AA:$AA,'BAZA DANYCH'!$T:$T,G$406,'BAZA DANYCH'!$K:$K,$C574,'BAZA DANYCH'!$A:$A,$A574,'BAZA DANYCH'!$F:$F,STATYSTYKI!$B574)</f>
        <v>0</v>
      </c>
      <c r="H574" s="85">
        <f>SUMIFS('BAZA DANYCH'!$AA:$AA,'BAZA DANYCH'!$T:$T,H$406,'BAZA DANYCH'!$K:$K,$C574,'BAZA DANYCH'!$A:$A,$A574,'BAZA DANYCH'!$F:$F,STATYSTYKI!$B574)</f>
        <v>0</v>
      </c>
      <c r="I574" s="85">
        <f>SUMIFS('BAZA DANYCH'!$AA:$AA,'BAZA DANYCH'!$T:$T,I$406,'BAZA DANYCH'!$K:$K,$C574,'BAZA DANYCH'!$A:$A,$A574,'BAZA DANYCH'!$F:$F,STATYSTYKI!$B574)</f>
        <v>0</v>
      </c>
      <c r="J574" s="85">
        <f>SUMIFS('BAZA DANYCH'!$AA:$AA,'BAZA DANYCH'!$T:$T,J$406,'BAZA DANYCH'!$K:$K,$C574,'BAZA DANYCH'!$A:$A,$A574,'BAZA DANYCH'!$F:$F,STATYSTYKI!$B574)</f>
        <v>0</v>
      </c>
      <c r="K574" s="85">
        <f>SUMIFS('BAZA DANYCH'!$AA:$AA,'BAZA DANYCH'!$T:$T,K$406,'BAZA DANYCH'!$K:$K,$C574,'BAZA DANYCH'!$A:$A,$A574,'BAZA DANYCH'!$F:$F,STATYSTYKI!$B574)</f>
        <v>0</v>
      </c>
      <c r="L574" s="85">
        <f>SUMIFS('BAZA DANYCH'!$AA:$AA,'BAZA DANYCH'!$T:$T,L$406,'BAZA DANYCH'!$K:$K,$C574,'BAZA DANYCH'!$A:$A,$A574,'BAZA DANYCH'!$F:$F,STATYSTYKI!$B574)</f>
        <v>0</v>
      </c>
      <c r="M574" s="85">
        <f>SUMIFS('BAZA DANYCH'!$AA:$AA,'BAZA DANYCH'!$T:$T,M$406,'BAZA DANYCH'!$K:$K,$C574,'BAZA DANYCH'!$A:$A,$A574,'BAZA DANYCH'!$F:$F,STATYSTYKI!$B574)</f>
        <v>0</v>
      </c>
      <c r="N574" s="85">
        <f>SUMIFS('BAZA DANYCH'!$AA:$AA,'BAZA DANYCH'!$T:$T,N$406,'BAZA DANYCH'!$K:$K,$C574,'BAZA DANYCH'!$A:$A,$A574,'BAZA DANYCH'!$F:$F,STATYSTYKI!$B574)</f>
        <v>0</v>
      </c>
      <c r="O574" s="85">
        <f>SUMIFS('BAZA DANYCH'!$AA:$AA,'BAZA DANYCH'!$T:$T,O$406,'BAZA DANYCH'!$K:$K,$C574,'BAZA DANYCH'!$A:$A,$A574,'BAZA DANYCH'!$F:$F,STATYSTYKI!$B574)</f>
        <v>0</v>
      </c>
      <c r="P574" s="85">
        <f>SUMIFS('BAZA DANYCH'!$AA:$AA,'BAZA DANYCH'!$T:$T,P$406,'BAZA DANYCH'!$K:$K,$C574,'BAZA DANYCH'!$A:$A,$A574,'BAZA DANYCH'!$F:$F,STATYSTYKI!$B574)</f>
        <v>0</v>
      </c>
      <c r="Q574" s="85">
        <f>SUMIFS('BAZA DANYCH'!$AA:$AA,'BAZA DANYCH'!$T:$T,Q$406,'BAZA DANYCH'!$K:$K,$C574,'BAZA DANYCH'!$A:$A,$A574,'BAZA DANYCH'!$F:$F,STATYSTYKI!$B574)</f>
        <v>0</v>
      </c>
      <c r="R574" s="85">
        <f>SUMIFS('BAZA DANYCH'!$AA:$AA,'BAZA DANYCH'!$T:$T,R$406,'BAZA DANYCH'!$K:$K,$C574,'BAZA DANYCH'!$A:$A,$A574,'BAZA DANYCH'!$F:$F,STATYSTYKI!$B574)</f>
        <v>0</v>
      </c>
      <c r="S574" s="85">
        <f>SUMIFS('BAZA DANYCH'!$AA:$AA,'BAZA DANYCH'!$T:$T,S$406,'BAZA DANYCH'!$K:$K,$C574,'BAZA DANYCH'!$A:$A,$A574,'BAZA DANYCH'!$F:$F,STATYSTYKI!$B574)</f>
        <v>0</v>
      </c>
      <c r="T574" s="85">
        <f>SUMIFS('BAZA DANYCH'!$AA:$AA,'BAZA DANYCH'!$T:$T,T$406,'BAZA DANYCH'!$K:$K,$C574,'BAZA DANYCH'!$A:$A,$A574,'BAZA DANYCH'!$F:$F,STATYSTYKI!$B574)</f>
        <v>0</v>
      </c>
      <c r="U574" s="85">
        <f>SUMIFS('BAZA DANYCH'!$AA:$AA,'BAZA DANYCH'!$T:$T,U$406,'BAZA DANYCH'!$K:$K,$C574,'BAZA DANYCH'!$A:$A,$A574,'BAZA DANYCH'!$F:$F,STATYSTYKI!$B574)</f>
        <v>0</v>
      </c>
      <c r="V574" s="85">
        <f>SUMIFS('BAZA DANYCH'!$AA:$AA,'BAZA DANYCH'!$T:$T,V$406,'BAZA DANYCH'!$K:$K,$C574,'BAZA DANYCH'!$A:$A,$A574,'BAZA DANYCH'!$F:$F,STATYSTYKI!$B574)</f>
        <v>10</v>
      </c>
      <c r="W574" s="85">
        <f>SUMIFS('BAZA DANYCH'!$AA:$AA,'BAZA DANYCH'!$T:$T,W$406,'BAZA DANYCH'!$K:$K,$C574,'BAZA DANYCH'!$A:$A,$A574,'BAZA DANYCH'!$F:$F,STATYSTYKI!$B574)</f>
        <v>0</v>
      </c>
      <c r="X574" s="85">
        <f>SUMIFS('BAZA DANYCH'!$AA:$AA,'BAZA DANYCH'!$T:$T,X$406,'BAZA DANYCH'!$K:$K,$C574,'BAZA DANYCH'!$A:$A,$A574,'BAZA DANYCH'!$F:$F,STATYSTYKI!$B574)</f>
        <v>0</v>
      </c>
      <c r="Y574" s="85">
        <f>SUMIFS('BAZA DANYCH'!$AA:$AA,'BAZA DANYCH'!$T:$T,Y$406,'BAZA DANYCH'!$K:$K,$C574,'BAZA DANYCH'!$A:$A,$A574,'BAZA DANYCH'!$F:$F,STATYSTYKI!$B574)</f>
        <v>0</v>
      </c>
      <c r="Z574" s="85">
        <f>SUMIFS('BAZA DANYCH'!$AA:$AA,'BAZA DANYCH'!$T:$T,Z$406,'BAZA DANYCH'!$K:$K,$C574,'BAZA DANYCH'!$A:$A,$A574,'BAZA DANYCH'!$F:$F,STATYSTYKI!$B574)</f>
        <v>0</v>
      </c>
      <c r="AA574" s="85">
        <f>SUMIFS('BAZA DANYCH'!$AA:$AA,'BAZA DANYCH'!$T:$T,AA$406,'BAZA DANYCH'!$K:$K,$C574,'BAZA DANYCH'!$A:$A,$A574,'BAZA DANYCH'!$F:$F,STATYSTYKI!$B574)</f>
        <v>0</v>
      </c>
      <c r="AB574" s="85">
        <f>SUMIFS('BAZA DANYCH'!$AA:$AA,'BAZA DANYCH'!$T:$T,AB$406,'BAZA DANYCH'!$K:$K,$C574,'BAZA DANYCH'!$A:$A,$A574,'BAZA DANYCH'!$F:$F,STATYSTYKI!$B574)</f>
        <v>0</v>
      </c>
      <c r="AC574" s="85">
        <f>SUMIFS('BAZA DANYCH'!$AA:$AA,'BAZA DANYCH'!$T:$T,AC$406,'BAZA DANYCH'!$K:$K,$C574,'BAZA DANYCH'!$A:$A,$A574,'BAZA DANYCH'!$F:$F,STATYSTYKI!$B574)</f>
        <v>0</v>
      </c>
      <c r="AD574" s="85">
        <f>SUMIFS('BAZA DANYCH'!$AA:$AA,'BAZA DANYCH'!$T:$T,AD$406,'BAZA DANYCH'!$K:$K,$C574,'BAZA DANYCH'!$A:$A,$A574,'BAZA DANYCH'!$F:$F,STATYSTYKI!$B574)</f>
        <v>0</v>
      </c>
      <c r="AE574" s="85">
        <f>SUMIFS('BAZA DANYCH'!$AA:$AA,'BAZA DANYCH'!$T:$T,AE$406,'BAZA DANYCH'!$K:$K,$C574,'BAZA DANYCH'!$A:$A,$A574,'BAZA DANYCH'!$F:$F,STATYSTYKI!$B574)</f>
        <v>0</v>
      </c>
      <c r="AF574" s="85">
        <f>SUMIFS('BAZA DANYCH'!$AA:$AA,'BAZA DANYCH'!$T:$T,AF$406,'BAZA DANYCH'!$K:$K,$C574,'BAZA DANYCH'!$A:$A,$A574,'BAZA DANYCH'!$F:$F,STATYSTYKI!$B574)</f>
        <v>0</v>
      </c>
      <c r="AG574" s="85">
        <f>SUMIFS('BAZA DANYCH'!$AA:$AA,'BAZA DANYCH'!$T:$T,AG$406,'BAZA DANYCH'!$K:$K,$C574,'BAZA DANYCH'!$A:$A,$A574,'BAZA DANYCH'!$F:$F,STATYSTYKI!$B574)</f>
        <v>0</v>
      </c>
      <c r="AH574" s="85">
        <f>SUMIFS('BAZA DANYCH'!$AA:$AA,'BAZA DANYCH'!$T:$T,AH$406,'BAZA DANYCH'!$K:$K,$C574,'BAZA DANYCH'!$A:$A,$A574,'BAZA DANYCH'!$F:$F,STATYSTYKI!$B574)</f>
        <v>0</v>
      </c>
      <c r="AI574" s="85">
        <f>SUMIFS('BAZA DANYCH'!$AA:$AA,'BAZA DANYCH'!$T:$T,AI$406,'BAZA DANYCH'!$K:$K,$C574,'BAZA DANYCH'!$A:$A,$A574,'BAZA DANYCH'!$F:$F,STATYSTYKI!$B574)</f>
        <v>0</v>
      </c>
      <c r="AJ574" s="85">
        <f>SUMIFS('BAZA DANYCH'!$AA:$AA,'BAZA DANYCH'!$T:$T,AJ$406,'BAZA DANYCH'!$K:$K,$C574,'BAZA DANYCH'!$A:$A,$A574,'BAZA DANYCH'!$F:$F,STATYSTYKI!$B574)</f>
        <v>0</v>
      </c>
    </row>
    <row r="575" spans="1:36" x14ac:dyDescent="0.2">
      <c r="A575" s="87" t="str">
        <f t="shared" ref="A575:C575" si="206">A368</f>
        <v>Kąty Wrocławskie</v>
      </c>
      <c r="B575" s="87" t="str">
        <f t="shared" si="206"/>
        <v>rk_16_DK35</v>
      </c>
      <c r="C575" s="87" t="str">
        <f t="shared" si="206"/>
        <v>Polbus</v>
      </c>
      <c r="D575" s="129">
        <f t="shared" si="199"/>
        <v>74</v>
      </c>
      <c r="E575" s="85">
        <f>SUMIFS('BAZA DANYCH'!$AA:$AA,'BAZA DANYCH'!$T:$T,E$406,'BAZA DANYCH'!$K:$K,$C575,'BAZA DANYCH'!$A:$A,$A575,'BAZA DANYCH'!$F:$F,STATYSTYKI!$B575)</f>
        <v>0</v>
      </c>
      <c r="F575" s="85">
        <f>SUMIFS('BAZA DANYCH'!$AA:$AA,'BAZA DANYCH'!$T:$T,F$406,'BAZA DANYCH'!$K:$K,$C575,'BAZA DANYCH'!$A:$A,$A575,'BAZA DANYCH'!$F:$F,STATYSTYKI!$B575)</f>
        <v>0</v>
      </c>
      <c r="G575" s="85">
        <f>SUMIFS('BAZA DANYCH'!$AA:$AA,'BAZA DANYCH'!$T:$T,G$406,'BAZA DANYCH'!$K:$K,$C575,'BAZA DANYCH'!$A:$A,$A575,'BAZA DANYCH'!$F:$F,STATYSTYKI!$B575)</f>
        <v>0</v>
      </c>
      <c r="H575" s="85">
        <f>SUMIFS('BAZA DANYCH'!$AA:$AA,'BAZA DANYCH'!$T:$T,H$406,'BAZA DANYCH'!$K:$K,$C575,'BAZA DANYCH'!$A:$A,$A575,'BAZA DANYCH'!$F:$F,STATYSTYKI!$B575)</f>
        <v>0</v>
      </c>
      <c r="I575" s="85">
        <f>SUMIFS('BAZA DANYCH'!$AA:$AA,'BAZA DANYCH'!$T:$T,I$406,'BAZA DANYCH'!$K:$K,$C575,'BAZA DANYCH'!$A:$A,$A575,'BAZA DANYCH'!$F:$F,STATYSTYKI!$B575)</f>
        <v>0</v>
      </c>
      <c r="J575" s="85">
        <f>SUMIFS('BAZA DANYCH'!$AA:$AA,'BAZA DANYCH'!$T:$T,J$406,'BAZA DANYCH'!$K:$K,$C575,'BAZA DANYCH'!$A:$A,$A575,'BAZA DANYCH'!$F:$F,STATYSTYKI!$B575)</f>
        <v>0</v>
      </c>
      <c r="K575" s="85">
        <f>SUMIFS('BAZA DANYCH'!$AA:$AA,'BAZA DANYCH'!$T:$T,K$406,'BAZA DANYCH'!$K:$K,$C575,'BAZA DANYCH'!$A:$A,$A575,'BAZA DANYCH'!$F:$F,STATYSTYKI!$B575)</f>
        <v>0</v>
      </c>
      <c r="L575" s="85">
        <f>SUMIFS('BAZA DANYCH'!$AA:$AA,'BAZA DANYCH'!$T:$T,L$406,'BAZA DANYCH'!$K:$K,$C575,'BAZA DANYCH'!$A:$A,$A575,'BAZA DANYCH'!$F:$F,STATYSTYKI!$B575)</f>
        <v>0</v>
      </c>
      <c r="M575" s="85">
        <f>SUMIFS('BAZA DANYCH'!$AA:$AA,'BAZA DANYCH'!$T:$T,M$406,'BAZA DANYCH'!$K:$K,$C575,'BAZA DANYCH'!$A:$A,$A575,'BAZA DANYCH'!$F:$F,STATYSTYKI!$B575)</f>
        <v>0</v>
      </c>
      <c r="N575" s="85">
        <f>SUMIFS('BAZA DANYCH'!$AA:$AA,'BAZA DANYCH'!$T:$T,N$406,'BAZA DANYCH'!$K:$K,$C575,'BAZA DANYCH'!$A:$A,$A575,'BAZA DANYCH'!$F:$F,STATYSTYKI!$B575)</f>
        <v>0</v>
      </c>
      <c r="O575" s="85">
        <f>SUMIFS('BAZA DANYCH'!$AA:$AA,'BAZA DANYCH'!$T:$T,O$406,'BAZA DANYCH'!$K:$K,$C575,'BAZA DANYCH'!$A:$A,$A575,'BAZA DANYCH'!$F:$F,STATYSTYKI!$B575)</f>
        <v>0</v>
      </c>
      <c r="P575" s="85">
        <f>SUMIFS('BAZA DANYCH'!$AA:$AA,'BAZA DANYCH'!$T:$T,P$406,'BAZA DANYCH'!$K:$K,$C575,'BAZA DANYCH'!$A:$A,$A575,'BAZA DANYCH'!$F:$F,STATYSTYKI!$B575)</f>
        <v>0</v>
      </c>
      <c r="Q575" s="85">
        <f>SUMIFS('BAZA DANYCH'!$AA:$AA,'BAZA DANYCH'!$T:$T,Q$406,'BAZA DANYCH'!$K:$K,$C575,'BAZA DANYCH'!$A:$A,$A575,'BAZA DANYCH'!$F:$F,STATYSTYKI!$B575)</f>
        <v>0</v>
      </c>
      <c r="R575" s="85">
        <f>SUMIFS('BAZA DANYCH'!$AA:$AA,'BAZA DANYCH'!$T:$T,R$406,'BAZA DANYCH'!$K:$K,$C575,'BAZA DANYCH'!$A:$A,$A575,'BAZA DANYCH'!$F:$F,STATYSTYKI!$B575)</f>
        <v>0</v>
      </c>
      <c r="S575" s="85">
        <f>SUMIFS('BAZA DANYCH'!$AA:$AA,'BAZA DANYCH'!$T:$T,S$406,'BAZA DANYCH'!$K:$K,$C575,'BAZA DANYCH'!$A:$A,$A575,'BAZA DANYCH'!$F:$F,STATYSTYKI!$B575)</f>
        <v>0</v>
      </c>
      <c r="T575" s="85">
        <f>SUMIFS('BAZA DANYCH'!$AA:$AA,'BAZA DANYCH'!$T:$T,T$406,'BAZA DANYCH'!$K:$K,$C575,'BAZA DANYCH'!$A:$A,$A575,'BAZA DANYCH'!$F:$F,STATYSTYKI!$B575)</f>
        <v>0</v>
      </c>
      <c r="U575" s="85">
        <f>SUMIFS('BAZA DANYCH'!$AA:$AA,'BAZA DANYCH'!$T:$T,U$406,'BAZA DANYCH'!$K:$K,$C575,'BAZA DANYCH'!$A:$A,$A575,'BAZA DANYCH'!$F:$F,STATYSTYKI!$B575)</f>
        <v>0</v>
      </c>
      <c r="V575" s="85">
        <f>SUMIFS('BAZA DANYCH'!$AA:$AA,'BAZA DANYCH'!$T:$T,V$406,'BAZA DANYCH'!$K:$K,$C575,'BAZA DANYCH'!$A:$A,$A575,'BAZA DANYCH'!$F:$F,STATYSTYKI!$B575)</f>
        <v>0</v>
      </c>
      <c r="W575" s="85">
        <f>SUMIFS('BAZA DANYCH'!$AA:$AA,'BAZA DANYCH'!$T:$T,W$406,'BAZA DANYCH'!$K:$K,$C575,'BAZA DANYCH'!$A:$A,$A575,'BAZA DANYCH'!$F:$F,STATYSTYKI!$B575)</f>
        <v>0</v>
      </c>
      <c r="X575" s="85">
        <f>SUMIFS('BAZA DANYCH'!$AA:$AA,'BAZA DANYCH'!$T:$T,X$406,'BAZA DANYCH'!$K:$K,$C575,'BAZA DANYCH'!$A:$A,$A575,'BAZA DANYCH'!$F:$F,STATYSTYKI!$B575)</f>
        <v>6</v>
      </c>
      <c r="Y575" s="85">
        <f>SUMIFS('BAZA DANYCH'!$AA:$AA,'BAZA DANYCH'!$T:$T,Y$406,'BAZA DANYCH'!$K:$K,$C575,'BAZA DANYCH'!$A:$A,$A575,'BAZA DANYCH'!$F:$F,STATYSTYKI!$B575)</f>
        <v>0</v>
      </c>
      <c r="Z575" s="85">
        <f>SUMIFS('BAZA DANYCH'!$AA:$AA,'BAZA DANYCH'!$T:$T,Z$406,'BAZA DANYCH'!$K:$K,$C575,'BAZA DANYCH'!$A:$A,$A575,'BAZA DANYCH'!$F:$F,STATYSTYKI!$B575)</f>
        <v>0</v>
      </c>
      <c r="AA575" s="85">
        <f>SUMIFS('BAZA DANYCH'!$AA:$AA,'BAZA DANYCH'!$T:$T,AA$406,'BAZA DANYCH'!$K:$K,$C575,'BAZA DANYCH'!$A:$A,$A575,'BAZA DANYCH'!$F:$F,STATYSTYKI!$B575)</f>
        <v>18</v>
      </c>
      <c r="AB575" s="85">
        <f>SUMIFS('BAZA DANYCH'!$AA:$AA,'BAZA DANYCH'!$T:$T,AB$406,'BAZA DANYCH'!$K:$K,$C575,'BAZA DANYCH'!$A:$A,$A575,'BAZA DANYCH'!$F:$F,STATYSTYKI!$B575)</f>
        <v>0</v>
      </c>
      <c r="AC575" s="85">
        <f>SUMIFS('BAZA DANYCH'!$AA:$AA,'BAZA DANYCH'!$T:$T,AC$406,'BAZA DANYCH'!$K:$K,$C575,'BAZA DANYCH'!$A:$A,$A575,'BAZA DANYCH'!$F:$F,STATYSTYKI!$B575)</f>
        <v>0</v>
      </c>
      <c r="AD575" s="85">
        <f>SUMIFS('BAZA DANYCH'!$AA:$AA,'BAZA DANYCH'!$T:$T,AD$406,'BAZA DANYCH'!$K:$K,$C575,'BAZA DANYCH'!$A:$A,$A575,'BAZA DANYCH'!$F:$F,STATYSTYKI!$B575)</f>
        <v>0</v>
      </c>
      <c r="AE575" s="85">
        <f>SUMIFS('BAZA DANYCH'!$AA:$AA,'BAZA DANYCH'!$T:$T,AE$406,'BAZA DANYCH'!$K:$K,$C575,'BAZA DANYCH'!$A:$A,$A575,'BAZA DANYCH'!$F:$F,STATYSTYKI!$B575)</f>
        <v>0</v>
      </c>
      <c r="AF575" s="85">
        <f>SUMIFS('BAZA DANYCH'!$AA:$AA,'BAZA DANYCH'!$T:$T,AF$406,'BAZA DANYCH'!$K:$K,$C575,'BAZA DANYCH'!$A:$A,$A575,'BAZA DANYCH'!$F:$F,STATYSTYKI!$B575)</f>
        <v>0</v>
      </c>
      <c r="AG575" s="85">
        <f>SUMIFS('BAZA DANYCH'!$AA:$AA,'BAZA DANYCH'!$T:$T,AG$406,'BAZA DANYCH'!$K:$K,$C575,'BAZA DANYCH'!$A:$A,$A575,'BAZA DANYCH'!$F:$F,STATYSTYKI!$B575)</f>
        <v>0</v>
      </c>
      <c r="AH575" s="85">
        <f>SUMIFS('BAZA DANYCH'!$AA:$AA,'BAZA DANYCH'!$T:$T,AH$406,'BAZA DANYCH'!$K:$K,$C575,'BAZA DANYCH'!$A:$A,$A575,'BAZA DANYCH'!$F:$F,STATYSTYKI!$B575)</f>
        <v>0</v>
      </c>
      <c r="AI575" s="85">
        <f>SUMIFS('BAZA DANYCH'!$AA:$AA,'BAZA DANYCH'!$T:$T,AI$406,'BAZA DANYCH'!$K:$K,$C575,'BAZA DANYCH'!$A:$A,$A575,'BAZA DANYCH'!$F:$F,STATYSTYKI!$B575)</f>
        <v>50</v>
      </c>
      <c r="AJ575" s="85">
        <f>SUMIFS('BAZA DANYCH'!$AA:$AA,'BAZA DANYCH'!$T:$T,AJ$406,'BAZA DANYCH'!$K:$K,$C575,'BAZA DANYCH'!$A:$A,$A575,'BAZA DANYCH'!$F:$F,STATYSTYKI!$B575)</f>
        <v>0</v>
      </c>
    </row>
    <row r="576" spans="1:36" x14ac:dyDescent="0.2">
      <c r="A576" s="87" t="str">
        <f t="shared" ref="A576:C576" si="207">A369</f>
        <v>Kąty Wrocławskie</v>
      </c>
      <c r="B576" s="87" t="str">
        <f t="shared" si="207"/>
        <v>rk_16_DK35</v>
      </c>
      <c r="C576" s="87" t="str">
        <f t="shared" si="207"/>
        <v>Przewozy Miłosław 
Szczepański</v>
      </c>
      <c r="D576" s="129">
        <f t="shared" si="199"/>
        <v>50</v>
      </c>
      <c r="E576" s="85">
        <f>SUMIFS('BAZA DANYCH'!$AA:$AA,'BAZA DANYCH'!$T:$T,E$406,'BAZA DANYCH'!$K:$K,$C576,'BAZA DANYCH'!$A:$A,$A576,'BAZA DANYCH'!$F:$F,STATYSTYKI!$B576)</f>
        <v>0</v>
      </c>
      <c r="F576" s="85">
        <f>SUMIFS('BAZA DANYCH'!$AA:$AA,'BAZA DANYCH'!$T:$T,F$406,'BAZA DANYCH'!$K:$K,$C576,'BAZA DANYCH'!$A:$A,$A576,'BAZA DANYCH'!$F:$F,STATYSTYKI!$B576)</f>
        <v>0</v>
      </c>
      <c r="G576" s="85">
        <f>SUMIFS('BAZA DANYCH'!$AA:$AA,'BAZA DANYCH'!$T:$T,G$406,'BAZA DANYCH'!$K:$K,$C576,'BAZA DANYCH'!$A:$A,$A576,'BAZA DANYCH'!$F:$F,STATYSTYKI!$B576)</f>
        <v>0</v>
      </c>
      <c r="H576" s="85">
        <f>SUMIFS('BAZA DANYCH'!$AA:$AA,'BAZA DANYCH'!$T:$T,H$406,'BAZA DANYCH'!$K:$K,$C576,'BAZA DANYCH'!$A:$A,$A576,'BAZA DANYCH'!$F:$F,STATYSTYKI!$B576)</f>
        <v>0</v>
      </c>
      <c r="I576" s="85">
        <f>SUMIFS('BAZA DANYCH'!$AA:$AA,'BAZA DANYCH'!$T:$T,I$406,'BAZA DANYCH'!$K:$K,$C576,'BAZA DANYCH'!$A:$A,$A576,'BAZA DANYCH'!$F:$F,STATYSTYKI!$B576)</f>
        <v>0</v>
      </c>
      <c r="J576" s="85">
        <f>SUMIFS('BAZA DANYCH'!$AA:$AA,'BAZA DANYCH'!$T:$T,J$406,'BAZA DANYCH'!$K:$K,$C576,'BAZA DANYCH'!$A:$A,$A576,'BAZA DANYCH'!$F:$F,STATYSTYKI!$B576)</f>
        <v>0</v>
      </c>
      <c r="K576" s="85">
        <f>SUMIFS('BAZA DANYCH'!$AA:$AA,'BAZA DANYCH'!$T:$T,K$406,'BAZA DANYCH'!$K:$K,$C576,'BAZA DANYCH'!$A:$A,$A576,'BAZA DANYCH'!$F:$F,STATYSTYKI!$B576)</f>
        <v>0</v>
      </c>
      <c r="L576" s="85">
        <f>SUMIFS('BAZA DANYCH'!$AA:$AA,'BAZA DANYCH'!$T:$T,L$406,'BAZA DANYCH'!$K:$K,$C576,'BAZA DANYCH'!$A:$A,$A576,'BAZA DANYCH'!$F:$F,STATYSTYKI!$B576)</f>
        <v>0</v>
      </c>
      <c r="M576" s="85">
        <f>SUMIFS('BAZA DANYCH'!$AA:$AA,'BAZA DANYCH'!$T:$T,M$406,'BAZA DANYCH'!$K:$K,$C576,'BAZA DANYCH'!$A:$A,$A576,'BAZA DANYCH'!$F:$F,STATYSTYKI!$B576)</f>
        <v>0</v>
      </c>
      <c r="N576" s="85">
        <f>SUMIFS('BAZA DANYCH'!$AA:$AA,'BAZA DANYCH'!$T:$T,N$406,'BAZA DANYCH'!$K:$K,$C576,'BAZA DANYCH'!$A:$A,$A576,'BAZA DANYCH'!$F:$F,STATYSTYKI!$B576)</f>
        <v>0</v>
      </c>
      <c r="O576" s="85">
        <f>SUMIFS('BAZA DANYCH'!$AA:$AA,'BAZA DANYCH'!$T:$T,O$406,'BAZA DANYCH'!$K:$K,$C576,'BAZA DANYCH'!$A:$A,$A576,'BAZA DANYCH'!$F:$F,STATYSTYKI!$B576)</f>
        <v>0</v>
      </c>
      <c r="P576" s="85">
        <f>SUMIFS('BAZA DANYCH'!$AA:$AA,'BAZA DANYCH'!$T:$T,P$406,'BAZA DANYCH'!$K:$K,$C576,'BAZA DANYCH'!$A:$A,$A576,'BAZA DANYCH'!$F:$F,STATYSTYKI!$B576)</f>
        <v>0</v>
      </c>
      <c r="Q576" s="85">
        <f>SUMIFS('BAZA DANYCH'!$AA:$AA,'BAZA DANYCH'!$T:$T,Q$406,'BAZA DANYCH'!$K:$K,$C576,'BAZA DANYCH'!$A:$A,$A576,'BAZA DANYCH'!$F:$F,STATYSTYKI!$B576)</f>
        <v>0</v>
      </c>
      <c r="R576" s="85">
        <f>SUMIFS('BAZA DANYCH'!$AA:$AA,'BAZA DANYCH'!$T:$T,R$406,'BAZA DANYCH'!$K:$K,$C576,'BAZA DANYCH'!$A:$A,$A576,'BAZA DANYCH'!$F:$F,STATYSTYKI!$B576)</f>
        <v>0</v>
      </c>
      <c r="S576" s="85">
        <f>SUMIFS('BAZA DANYCH'!$AA:$AA,'BAZA DANYCH'!$T:$T,S$406,'BAZA DANYCH'!$K:$K,$C576,'BAZA DANYCH'!$A:$A,$A576,'BAZA DANYCH'!$F:$F,STATYSTYKI!$B576)</f>
        <v>0</v>
      </c>
      <c r="T576" s="85">
        <f>SUMIFS('BAZA DANYCH'!$AA:$AA,'BAZA DANYCH'!$T:$T,T$406,'BAZA DANYCH'!$K:$K,$C576,'BAZA DANYCH'!$A:$A,$A576,'BAZA DANYCH'!$F:$F,STATYSTYKI!$B576)</f>
        <v>0</v>
      </c>
      <c r="U576" s="85">
        <f>SUMIFS('BAZA DANYCH'!$AA:$AA,'BAZA DANYCH'!$T:$T,U$406,'BAZA DANYCH'!$K:$K,$C576,'BAZA DANYCH'!$A:$A,$A576,'BAZA DANYCH'!$F:$F,STATYSTYKI!$B576)</f>
        <v>0</v>
      </c>
      <c r="V576" s="85">
        <f>SUMIFS('BAZA DANYCH'!$AA:$AA,'BAZA DANYCH'!$T:$T,V$406,'BAZA DANYCH'!$K:$K,$C576,'BAZA DANYCH'!$A:$A,$A576,'BAZA DANYCH'!$F:$F,STATYSTYKI!$B576)</f>
        <v>0</v>
      </c>
      <c r="W576" s="85">
        <f>SUMIFS('BAZA DANYCH'!$AA:$AA,'BAZA DANYCH'!$T:$T,W$406,'BAZA DANYCH'!$K:$K,$C576,'BAZA DANYCH'!$A:$A,$A576,'BAZA DANYCH'!$F:$F,STATYSTYKI!$B576)</f>
        <v>0</v>
      </c>
      <c r="X576" s="85">
        <f>SUMIFS('BAZA DANYCH'!$AA:$AA,'BAZA DANYCH'!$T:$T,X$406,'BAZA DANYCH'!$K:$K,$C576,'BAZA DANYCH'!$A:$A,$A576,'BAZA DANYCH'!$F:$F,STATYSTYKI!$B576)</f>
        <v>0</v>
      </c>
      <c r="Y576" s="85">
        <f>SUMIFS('BAZA DANYCH'!$AA:$AA,'BAZA DANYCH'!$T:$T,Y$406,'BAZA DANYCH'!$K:$K,$C576,'BAZA DANYCH'!$A:$A,$A576,'BAZA DANYCH'!$F:$F,STATYSTYKI!$B576)</f>
        <v>0</v>
      </c>
      <c r="Z576" s="85">
        <f>SUMIFS('BAZA DANYCH'!$AA:$AA,'BAZA DANYCH'!$T:$T,Z$406,'BAZA DANYCH'!$K:$K,$C576,'BAZA DANYCH'!$A:$A,$A576,'BAZA DANYCH'!$F:$F,STATYSTYKI!$B576)</f>
        <v>50</v>
      </c>
      <c r="AA576" s="85">
        <f>SUMIFS('BAZA DANYCH'!$AA:$AA,'BAZA DANYCH'!$T:$T,AA$406,'BAZA DANYCH'!$K:$K,$C576,'BAZA DANYCH'!$A:$A,$A576,'BAZA DANYCH'!$F:$F,STATYSTYKI!$B576)</f>
        <v>0</v>
      </c>
      <c r="AB576" s="85">
        <f>SUMIFS('BAZA DANYCH'!$AA:$AA,'BAZA DANYCH'!$T:$T,AB$406,'BAZA DANYCH'!$K:$K,$C576,'BAZA DANYCH'!$A:$A,$A576,'BAZA DANYCH'!$F:$F,STATYSTYKI!$B576)</f>
        <v>0</v>
      </c>
      <c r="AC576" s="85">
        <f>SUMIFS('BAZA DANYCH'!$AA:$AA,'BAZA DANYCH'!$T:$T,AC$406,'BAZA DANYCH'!$K:$K,$C576,'BAZA DANYCH'!$A:$A,$A576,'BAZA DANYCH'!$F:$F,STATYSTYKI!$B576)</f>
        <v>0</v>
      </c>
      <c r="AD576" s="85">
        <f>SUMIFS('BAZA DANYCH'!$AA:$AA,'BAZA DANYCH'!$T:$T,AD$406,'BAZA DANYCH'!$K:$K,$C576,'BAZA DANYCH'!$A:$A,$A576,'BAZA DANYCH'!$F:$F,STATYSTYKI!$B576)</f>
        <v>0</v>
      </c>
      <c r="AE576" s="85">
        <f>SUMIFS('BAZA DANYCH'!$AA:$AA,'BAZA DANYCH'!$T:$T,AE$406,'BAZA DANYCH'!$K:$K,$C576,'BAZA DANYCH'!$A:$A,$A576,'BAZA DANYCH'!$F:$F,STATYSTYKI!$B576)</f>
        <v>0</v>
      </c>
      <c r="AF576" s="85">
        <f>SUMIFS('BAZA DANYCH'!$AA:$AA,'BAZA DANYCH'!$T:$T,AF$406,'BAZA DANYCH'!$K:$K,$C576,'BAZA DANYCH'!$A:$A,$A576,'BAZA DANYCH'!$F:$F,STATYSTYKI!$B576)</f>
        <v>0</v>
      </c>
      <c r="AG576" s="85">
        <f>SUMIFS('BAZA DANYCH'!$AA:$AA,'BAZA DANYCH'!$T:$T,AG$406,'BAZA DANYCH'!$K:$K,$C576,'BAZA DANYCH'!$A:$A,$A576,'BAZA DANYCH'!$F:$F,STATYSTYKI!$B576)</f>
        <v>0</v>
      </c>
      <c r="AH576" s="85">
        <f>SUMIFS('BAZA DANYCH'!$AA:$AA,'BAZA DANYCH'!$T:$T,AH$406,'BAZA DANYCH'!$K:$K,$C576,'BAZA DANYCH'!$A:$A,$A576,'BAZA DANYCH'!$F:$F,STATYSTYKI!$B576)</f>
        <v>0</v>
      </c>
      <c r="AI576" s="85">
        <f>SUMIFS('BAZA DANYCH'!$AA:$AA,'BAZA DANYCH'!$T:$T,AI$406,'BAZA DANYCH'!$K:$K,$C576,'BAZA DANYCH'!$A:$A,$A576,'BAZA DANYCH'!$F:$F,STATYSTYKI!$B576)</f>
        <v>0</v>
      </c>
      <c r="AJ576" s="85">
        <f>SUMIFS('BAZA DANYCH'!$AA:$AA,'BAZA DANYCH'!$T:$T,AJ$406,'BAZA DANYCH'!$K:$K,$C576,'BAZA DANYCH'!$A:$A,$A576,'BAZA DANYCH'!$F:$F,STATYSTYKI!$B576)</f>
        <v>0</v>
      </c>
    </row>
    <row r="577" spans="1:36" x14ac:dyDescent="0.2">
      <c r="A577" s="87" t="str">
        <f t="shared" ref="A577:C577" si="208">A370</f>
        <v>Kąty Wrocławskie</v>
      </c>
      <c r="B577" s="87" t="str">
        <f t="shared" si="208"/>
        <v>rk_16_DK35</v>
      </c>
      <c r="C577" s="87" t="str">
        <f t="shared" si="208"/>
        <v>Knauf</v>
      </c>
      <c r="D577" s="129">
        <f t="shared" si="199"/>
        <v>8</v>
      </c>
      <c r="E577" s="85">
        <f>SUMIFS('BAZA DANYCH'!$AA:$AA,'BAZA DANYCH'!$T:$T,E$406,'BAZA DANYCH'!$K:$K,$C577,'BAZA DANYCH'!$A:$A,$A577,'BAZA DANYCH'!$F:$F,STATYSTYKI!$B577)</f>
        <v>0</v>
      </c>
      <c r="F577" s="85">
        <f>SUMIFS('BAZA DANYCH'!$AA:$AA,'BAZA DANYCH'!$T:$T,F$406,'BAZA DANYCH'!$K:$K,$C577,'BAZA DANYCH'!$A:$A,$A577,'BAZA DANYCH'!$F:$F,STATYSTYKI!$B577)</f>
        <v>0</v>
      </c>
      <c r="G577" s="85">
        <f>SUMIFS('BAZA DANYCH'!$AA:$AA,'BAZA DANYCH'!$T:$T,G$406,'BAZA DANYCH'!$K:$K,$C577,'BAZA DANYCH'!$A:$A,$A577,'BAZA DANYCH'!$F:$F,STATYSTYKI!$B577)</f>
        <v>0</v>
      </c>
      <c r="H577" s="85">
        <f>SUMIFS('BAZA DANYCH'!$AA:$AA,'BAZA DANYCH'!$T:$T,H$406,'BAZA DANYCH'!$K:$K,$C577,'BAZA DANYCH'!$A:$A,$A577,'BAZA DANYCH'!$F:$F,STATYSTYKI!$B577)</f>
        <v>0</v>
      </c>
      <c r="I577" s="85">
        <f>SUMIFS('BAZA DANYCH'!$AA:$AA,'BAZA DANYCH'!$T:$T,I$406,'BAZA DANYCH'!$K:$K,$C577,'BAZA DANYCH'!$A:$A,$A577,'BAZA DANYCH'!$F:$F,STATYSTYKI!$B577)</f>
        <v>0</v>
      </c>
      <c r="J577" s="85">
        <f>SUMIFS('BAZA DANYCH'!$AA:$AA,'BAZA DANYCH'!$T:$T,J$406,'BAZA DANYCH'!$K:$K,$C577,'BAZA DANYCH'!$A:$A,$A577,'BAZA DANYCH'!$F:$F,STATYSTYKI!$B577)</f>
        <v>0</v>
      </c>
      <c r="K577" s="85">
        <f>SUMIFS('BAZA DANYCH'!$AA:$AA,'BAZA DANYCH'!$T:$T,K$406,'BAZA DANYCH'!$K:$K,$C577,'BAZA DANYCH'!$A:$A,$A577,'BAZA DANYCH'!$F:$F,STATYSTYKI!$B577)</f>
        <v>0</v>
      </c>
      <c r="L577" s="85">
        <f>SUMIFS('BAZA DANYCH'!$AA:$AA,'BAZA DANYCH'!$T:$T,L$406,'BAZA DANYCH'!$K:$K,$C577,'BAZA DANYCH'!$A:$A,$A577,'BAZA DANYCH'!$F:$F,STATYSTYKI!$B577)</f>
        <v>0</v>
      </c>
      <c r="M577" s="85">
        <f>SUMIFS('BAZA DANYCH'!$AA:$AA,'BAZA DANYCH'!$T:$T,M$406,'BAZA DANYCH'!$K:$K,$C577,'BAZA DANYCH'!$A:$A,$A577,'BAZA DANYCH'!$F:$F,STATYSTYKI!$B577)</f>
        <v>0</v>
      </c>
      <c r="N577" s="85">
        <f>SUMIFS('BAZA DANYCH'!$AA:$AA,'BAZA DANYCH'!$T:$T,N$406,'BAZA DANYCH'!$K:$K,$C577,'BAZA DANYCH'!$A:$A,$A577,'BAZA DANYCH'!$F:$F,STATYSTYKI!$B577)</f>
        <v>0</v>
      </c>
      <c r="O577" s="85">
        <f>SUMIFS('BAZA DANYCH'!$AA:$AA,'BAZA DANYCH'!$T:$T,O$406,'BAZA DANYCH'!$K:$K,$C577,'BAZA DANYCH'!$A:$A,$A577,'BAZA DANYCH'!$F:$F,STATYSTYKI!$B577)</f>
        <v>0</v>
      </c>
      <c r="P577" s="85">
        <f>SUMIFS('BAZA DANYCH'!$AA:$AA,'BAZA DANYCH'!$T:$T,P$406,'BAZA DANYCH'!$K:$K,$C577,'BAZA DANYCH'!$A:$A,$A577,'BAZA DANYCH'!$F:$F,STATYSTYKI!$B577)</f>
        <v>0</v>
      </c>
      <c r="Q577" s="85">
        <f>SUMIFS('BAZA DANYCH'!$AA:$AA,'BAZA DANYCH'!$T:$T,Q$406,'BAZA DANYCH'!$K:$K,$C577,'BAZA DANYCH'!$A:$A,$A577,'BAZA DANYCH'!$F:$F,STATYSTYKI!$B577)</f>
        <v>0</v>
      </c>
      <c r="R577" s="85">
        <f>SUMIFS('BAZA DANYCH'!$AA:$AA,'BAZA DANYCH'!$T:$T,R$406,'BAZA DANYCH'!$K:$K,$C577,'BAZA DANYCH'!$A:$A,$A577,'BAZA DANYCH'!$F:$F,STATYSTYKI!$B577)</f>
        <v>0</v>
      </c>
      <c r="S577" s="85">
        <f>SUMIFS('BAZA DANYCH'!$AA:$AA,'BAZA DANYCH'!$T:$T,S$406,'BAZA DANYCH'!$K:$K,$C577,'BAZA DANYCH'!$A:$A,$A577,'BAZA DANYCH'!$F:$F,STATYSTYKI!$B577)</f>
        <v>0</v>
      </c>
      <c r="T577" s="85">
        <f>SUMIFS('BAZA DANYCH'!$AA:$AA,'BAZA DANYCH'!$T:$T,T$406,'BAZA DANYCH'!$K:$K,$C577,'BAZA DANYCH'!$A:$A,$A577,'BAZA DANYCH'!$F:$F,STATYSTYKI!$B577)</f>
        <v>0</v>
      </c>
      <c r="U577" s="85">
        <f>SUMIFS('BAZA DANYCH'!$AA:$AA,'BAZA DANYCH'!$T:$T,U$406,'BAZA DANYCH'!$K:$K,$C577,'BAZA DANYCH'!$A:$A,$A577,'BAZA DANYCH'!$F:$F,STATYSTYKI!$B577)</f>
        <v>0</v>
      </c>
      <c r="V577" s="85">
        <f>SUMIFS('BAZA DANYCH'!$AA:$AA,'BAZA DANYCH'!$T:$T,V$406,'BAZA DANYCH'!$K:$K,$C577,'BAZA DANYCH'!$A:$A,$A577,'BAZA DANYCH'!$F:$F,STATYSTYKI!$B577)</f>
        <v>0</v>
      </c>
      <c r="W577" s="85">
        <f>SUMIFS('BAZA DANYCH'!$AA:$AA,'BAZA DANYCH'!$T:$T,W$406,'BAZA DANYCH'!$K:$K,$C577,'BAZA DANYCH'!$A:$A,$A577,'BAZA DANYCH'!$F:$F,STATYSTYKI!$B577)</f>
        <v>0</v>
      </c>
      <c r="X577" s="85">
        <f>SUMIFS('BAZA DANYCH'!$AA:$AA,'BAZA DANYCH'!$T:$T,X$406,'BAZA DANYCH'!$K:$K,$C577,'BAZA DANYCH'!$A:$A,$A577,'BAZA DANYCH'!$F:$F,STATYSTYKI!$B577)</f>
        <v>0</v>
      </c>
      <c r="Y577" s="85">
        <f>SUMIFS('BAZA DANYCH'!$AA:$AA,'BAZA DANYCH'!$T:$T,Y$406,'BAZA DANYCH'!$K:$K,$C577,'BAZA DANYCH'!$A:$A,$A577,'BAZA DANYCH'!$F:$F,STATYSTYKI!$B577)</f>
        <v>0</v>
      </c>
      <c r="Z577" s="85">
        <f>SUMIFS('BAZA DANYCH'!$AA:$AA,'BAZA DANYCH'!$T:$T,Z$406,'BAZA DANYCH'!$K:$K,$C577,'BAZA DANYCH'!$A:$A,$A577,'BAZA DANYCH'!$F:$F,STATYSTYKI!$B577)</f>
        <v>8</v>
      </c>
      <c r="AA577" s="85">
        <f>SUMIFS('BAZA DANYCH'!$AA:$AA,'BAZA DANYCH'!$T:$T,AA$406,'BAZA DANYCH'!$K:$K,$C577,'BAZA DANYCH'!$A:$A,$A577,'BAZA DANYCH'!$F:$F,STATYSTYKI!$B577)</f>
        <v>0</v>
      </c>
      <c r="AB577" s="85">
        <f>SUMIFS('BAZA DANYCH'!$AA:$AA,'BAZA DANYCH'!$T:$T,AB$406,'BAZA DANYCH'!$K:$K,$C577,'BAZA DANYCH'!$A:$A,$A577,'BAZA DANYCH'!$F:$F,STATYSTYKI!$B577)</f>
        <v>0</v>
      </c>
      <c r="AC577" s="85">
        <f>SUMIFS('BAZA DANYCH'!$AA:$AA,'BAZA DANYCH'!$T:$T,AC$406,'BAZA DANYCH'!$K:$K,$C577,'BAZA DANYCH'!$A:$A,$A577,'BAZA DANYCH'!$F:$F,STATYSTYKI!$B577)</f>
        <v>0</v>
      </c>
      <c r="AD577" s="85">
        <f>SUMIFS('BAZA DANYCH'!$AA:$AA,'BAZA DANYCH'!$T:$T,AD$406,'BAZA DANYCH'!$K:$K,$C577,'BAZA DANYCH'!$A:$A,$A577,'BAZA DANYCH'!$F:$F,STATYSTYKI!$B577)</f>
        <v>0</v>
      </c>
      <c r="AE577" s="85">
        <f>SUMIFS('BAZA DANYCH'!$AA:$AA,'BAZA DANYCH'!$T:$T,AE$406,'BAZA DANYCH'!$K:$K,$C577,'BAZA DANYCH'!$A:$A,$A577,'BAZA DANYCH'!$F:$F,STATYSTYKI!$B577)</f>
        <v>0</v>
      </c>
      <c r="AF577" s="85">
        <f>SUMIFS('BAZA DANYCH'!$AA:$AA,'BAZA DANYCH'!$T:$T,AF$406,'BAZA DANYCH'!$K:$K,$C577,'BAZA DANYCH'!$A:$A,$A577,'BAZA DANYCH'!$F:$F,STATYSTYKI!$B577)</f>
        <v>0</v>
      </c>
      <c r="AG577" s="85">
        <f>SUMIFS('BAZA DANYCH'!$AA:$AA,'BAZA DANYCH'!$T:$T,AG$406,'BAZA DANYCH'!$K:$K,$C577,'BAZA DANYCH'!$A:$A,$A577,'BAZA DANYCH'!$F:$F,STATYSTYKI!$B577)</f>
        <v>0</v>
      </c>
      <c r="AH577" s="85">
        <f>SUMIFS('BAZA DANYCH'!$AA:$AA,'BAZA DANYCH'!$T:$T,AH$406,'BAZA DANYCH'!$K:$K,$C577,'BAZA DANYCH'!$A:$A,$A577,'BAZA DANYCH'!$F:$F,STATYSTYKI!$B577)</f>
        <v>0</v>
      </c>
      <c r="AI577" s="85">
        <f>SUMIFS('BAZA DANYCH'!$AA:$AA,'BAZA DANYCH'!$T:$T,AI$406,'BAZA DANYCH'!$K:$K,$C577,'BAZA DANYCH'!$A:$A,$A577,'BAZA DANYCH'!$F:$F,STATYSTYKI!$B577)</f>
        <v>0</v>
      </c>
      <c r="AJ577" s="85">
        <f>SUMIFS('BAZA DANYCH'!$AA:$AA,'BAZA DANYCH'!$T:$T,AJ$406,'BAZA DANYCH'!$K:$K,$C577,'BAZA DANYCH'!$A:$A,$A577,'BAZA DANYCH'!$F:$F,STATYSTYKI!$B577)</f>
        <v>0</v>
      </c>
    </row>
    <row r="578" spans="1:36" x14ac:dyDescent="0.2">
      <c r="A578" s="87" t="str">
        <f t="shared" ref="A578:C578" si="209">A371</f>
        <v>Kąty Wrocławskie</v>
      </c>
      <c r="B578" s="87" t="str">
        <f t="shared" si="209"/>
        <v>rk_16_DK35</v>
      </c>
      <c r="C578" s="87" t="str">
        <f t="shared" si="209"/>
        <v>Marco Polo</v>
      </c>
      <c r="D578" s="129">
        <f t="shared" si="199"/>
        <v>34</v>
      </c>
      <c r="E578" s="85">
        <f>SUMIFS('BAZA DANYCH'!$AA:$AA,'BAZA DANYCH'!$T:$T,E$406,'BAZA DANYCH'!$K:$K,$C578,'BAZA DANYCH'!$A:$A,$A578,'BAZA DANYCH'!$F:$F,STATYSTYKI!$B578)</f>
        <v>0</v>
      </c>
      <c r="F578" s="85">
        <f>SUMIFS('BAZA DANYCH'!$AA:$AA,'BAZA DANYCH'!$T:$T,F$406,'BAZA DANYCH'!$K:$K,$C578,'BAZA DANYCH'!$A:$A,$A578,'BAZA DANYCH'!$F:$F,STATYSTYKI!$B578)</f>
        <v>0</v>
      </c>
      <c r="G578" s="85">
        <f>SUMIFS('BAZA DANYCH'!$AA:$AA,'BAZA DANYCH'!$T:$T,G$406,'BAZA DANYCH'!$K:$K,$C578,'BAZA DANYCH'!$A:$A,$A578,'BAZA DANYCH'!$F:$F,STATYSTYKI!$B578)</f>
        <v>0</v>
      </c>
      <c r="H578" s="85">
        <f>SUMIFS('BAZA DANYCH'!$AA:$AA,'BAZA DANYCH'!$T:$T,H$406,'BAZA DANYCH'!$K:$K,$C578,'BAZA DANYCH'!$A:$A,$A578,'BAZA DANYCH'!$F:$F,STATYSTYKI!$B578)</f>
        <v>0</v>
      </c>
      <c r="I578" s="85">
        <f>SUMIFS('BAZA DANYCH'!$AA:$AA,'BAZA DANYCH'!$T:$T,I$406,'BAZA DANYCH'!$K:$K,$C578,'BAZA DANYCH'!$A:$A,$A578,'BAZA DANYCH'!$F:$F,STATYSTYKI!$B578)</f>
        <v>0</v>
      </c>
      <c r="J578" s="85">
        <f>SUMIFS('BAZA DANYCH'!$AA:$AA,'BAZA DANYCH'!$T:$T,J$406,'BAZA DANYCH'!$K:$K,$C578,'BAZA DANYCH'!$A:$A,$A578,'BAZA DANYCH'!$F:$F,STATYSTYKI!$B578)</f>
        <v>0</v>
      </c>
      <c r="K578" s="85">
        <f>SUMIFS('BAZA DANYCH'!$AA:$AA,'BAZA DANYCH'!$T:$T,K$406,'BAZA DANYCH'!$K:$K,$C578,'BAZA DANYCH'!$A:$A,$A578,'BAZA DANYCH'!$F:$F,STATYSTYKI!$B578)</f>
        <v>0</v>
      </c>
      <c r="L578" s="85">
        <f>SUMIFS('BAZA DANYCH'!$AA:$AA,'BAZA DANYCH'!$T:$T,L$406,'BAZA DANYCH'!$K:$K,$C578,'BAZA DANYCH'!$A:$A,$A578,'BAZA DANYCH'!$F:$F,STATYSTYKI!$B578)</f>
        <v>0</v>
      </c>
      <c r="M578" s="85">
        <f>SUMIFS('BAZA DANYCH'!$AA:$AA,'BAZA DANYCH'!$T:$T,M$406,'BAZA DANYCH'!$K:$K,$C578,'BAZA DANYCH'!$A:$A,$A578,'BAZA DANYCH'!$F:$F,STATYSTYKI!$B578)</f>
        <v>0</v>
      </c>
      <c r="N578" s="85">
        <f>SUMIFS('BAZA DANYCH'!$AA:$AA,'BAZA DANYCH'!$T:$T,N$406,'BAZA DANYCH'!$K:$K,$C578,'BAZA DANYCH'!$A:$A,$A578,'BAZA DANYCH'!$F:$F,STATYSTYKI!$B578)</f>
        <v>0</v>
      </c>
      <c r="O578" s="85">
        <f>SUMIFS('BAZA DANYCH'!$AA:$AA,'BAZA DANYCH'!$T:$T,O$406,'BAZA DANYCH'!$K:$K,$C578,'BAZA DANYCH'!$A:$A,$A578,'BAZA DANYCH'!$F:$F,STATYSTYKI!$B578)</f>
        <v>0</v>
      </c>
      <c r="P578" s="85">
        <f>SUMIFS('BAZA DANYCH'!$AA:$AA,'BAZA DANYCH'!$T:$T,P$406,'BAZA DANYCH'!$K:$K,$C578,'BAZA DANYCH'!$A:$A,$A578,'BAZA DANYCH'!$F:$F,STATYSTYKI!$B578)</f>
        <v>0</v>
      </c>
      <c r="Q578" s="85">
        <f>SUMIFS('BAZA DANYCH'!$AA:$AA,'BAZA DANYCH'!$T:$T,Q$406,'BAZA DANYCH'!$K:$K,$C578,'BAZA DANYCH'!$A:$A,$A578,'BAZA DANYCH'!$F:$F,STATYSTYKI!$B578)</f>
        <v>0</v>
      </c>
      <c r="R578" s="85">
        <f>SUMIFS('BAZA DANYCH'!$AA:$AA,'BAZA DANYCH'!$T:$T,R$406,'BAZA DANYCH'!$K:$K,$C578,'BAZA DANYCH'!$A:$A,$A578,'BAZA DANYCH'!$F:$F,STATYSTYKI!$B578)</f>
        <v>0</v>
      </c>
      <c r="S578" s="85">
        <f>SUMIFS('BAZA DANYCH'!$AA:$AA,'BAZA DANYCH'!$T:$T,S$406,'BAZA DANYCH'!$K:$K,$C578,'BAZA DANYCH'!$A:$A,$A578,'BAZA DANYCH'!$F:$F,STATYSTYKI!$B578)</f>
        <v>0</v>
      </c>
      <c r="T578" s="85">
        <f>SUMIFS('BAZA DANYCH'!$AA:$AA,'BAZA DANYCH'!$T:$T,T$406,'BAZA DANYCH'!$K:$K,$C578,'BAZA DANYCH'!$A:$A,$A578,'BAZA DANYCH'!$F:$F,STATYSTYKI!$B578)</f>
        <v>0</v>
      </c>
      <c r="U578" s="85">
        <f>SUMIFS('BAZA DANYCH'!$AA:$AA,'BAZA DANYCH'!$T:$T,U$406,'BAZA DANYCH'!$K:$K,$C578,'BAZA DANYCH'!$A:$A,$A578,'BAZA DANYCH'!$F:$F,STATYSTYKI!$B578)</f>
        <v>0</v>
      </c>
      <c r="V578" s="85">
        <f>SUMIFS('BAZA DANYCH'!$AA:$AA,'BAZA DANYCH'!$T:$T,V$406,'BAZA DANYCH'!$K:$K,$C578,'BAZA DANYCH'!$A:$A,$A578,'BAZA DANYCH'!$F:$F,STATYSTYKI!$B578)</f>
        <v>0</v>
      </c>
      <c r="W578" s="85">
        <f>SUMIFS('BAZA DANYCH'!$AA:$AA,'BAZA DANYCH'!$T:$T,W$406,'BAZA DANYCH'!$K:$K,$C578,'BAZA DANYCH'!$A:$A,$A578,'BAZA DANYCH'!$F:$F,STATYSTYKI!$B578)</f>
        <v>0</v>
      </c>
      <c r="X578" s="85">
        <f>SUMIFS('BAZA DANYCH'!$AA:$AA,'BAZA DANYCH'!$T:$T,X$406,'BAZA DANYCH'!$K:$K,$C578,'BAZA DANYCH'!$A:$A,$A578,'BAZA DANYCH'!$F:$F,STATYSTYKI!$B578)</f>
        <v>0</v>
      </c>
      <c r="Y578" s="85">
        <f>SUMIFS('BAZA DANYCH'!$AA:$AA,'BAZA DANYCH'!$T:$T,Y$406,'BAZA DANYCH'!$K:$K,$C578,'BAZA DANYCH'!$A:$A,$A578,'BAZA DANYCH'!$F:$F,STATYSTYKI!$B578)</f>
        <v>0</v>
      </c>
      <c r="Z578" s="85">
        <f>SUMIFS('BAZA DANYCH'!$AA:$AA,'BAZA DANYCH'!$T:$T,Z$406,'BAZA DANYCH'!$K:$K,$C578,'BAZA DANYCH'!$A:$A,$A578,'BAZA DANYCH'!$F:$F,STATYSTYKI!$B578)</f>
        <v>0</v>
      </c>
      <c r="AA578" s="85">
        <f>SUMIFS('BAZA DANYCH'!$AA:$AA,'BAZA DANYCH'!$T:$T,AA$406,'BAZA DANYCH'!$K:$K,$C578,'BAZA DANYCH'!$A:$A,$A578,'BAZA DANYCH'!$F:$F,STATYSTYKI!$B578)</f>
        <v>28</v>
      </c>
      <c r="AB578" s="85">
        <f>SUMIFS('BAZA DANYCH'!$AA:$AA,'BAZA DANYCH'!$T:$T,AB$406,'BAZA DANYCH'!$K:$K,$C578,'BAZA DANYCH'!$A:$A,$A578,'BAZA DANYCH'!$F:$F,STATYSTYKI!$B578)</f>
        <v>0</v>
      </c>
      <c r="AC578" s="85">
        <f>SUMIFS('BAZA DANYCH'!$AA:$AA,'BAZA DANYCH'!$T:$T,AC$406,'BAZA DANYCH'!$K:$K,$C578,'BAZA DANYCH'!$A:$A,$A578,'BAZA DANYCH'!$F:$F,STATYSTYKI!$B578)</f>
        <v>0</v>
      </c>
      <c r="AD578" s="85">
        <f>SUMIFS('BAZA DANYCH'!$AA:$AA,'BAZA DANYCH'!$T:$T,AD$406,'BAZA DANYCH'!$K:$K,$C578,'BAZA DANYCH'!$A:$A,$A578,'BAZA DANYCH'!$F:$F,STATYSTYKI!$B578)</f>
        <v>6</v>
      </c>
      <c r="AE578" s="85">
        <f>SUMIFS('BAZA DANYCH'!$AA:$AA,'BAZA DANYCH'!$T:$T,AE$406,'BAZA DANYCH'!$K:$K,$C578,'BAZA DANYCH'!$A:$A,$A578,'BAZA DANYCH'!$F:$F,STATYSTYKI!$B578)</f>
        <v>0</v>
      </c>
      <c r="AF578" s="85">
        <f>SUMIFS('BAZA DANYCH'!$AA:$AA,'BAZA DANYCH'!$T:$T,AF$406,'BAZA DANYCH'!$K:$K,$C578,'BAZA DANYCH'!$A:$A,$A578,'BAZA DANYCH'!$F:$F,STATYSTYKI!$B578)</f>
        <v>0</v>
      </c>
      <c r="AG578" s="85">
        <f>SUMIFS('BAZA DANYCH'!$AA:$AA,'BAZA DANYCH'!$T:$T,AG$406,'BAZA DANYCH'!$K:$K,$C578,'BAZA DANYCH'!$A:$A,$A578,'BAZA DANYCH'!$F:$F,STATYSTYKI!$B578)</f>
        <v>0</v>
      </c>
      <c r="AH578" s="85">
        <f>SUMIFS('BAZA DANYCH'!$AA:$AA,'BAZA DANYCH'!$T:$T,AH$406,'BAZA DANYCH'!$K:$K,$C578,'BAZA DANYCH'!$A:$A,$A578,'BAZA DANYCH'!$F:$F,STATYSTYKI!$B578)</f>
        <v>0</v>
      </c>
      <c r="AI578" s="85">
        <f>SUMIFS('BAZA DANYCH'!$AA:$AA,'BAZA DANYCH'!$T:$T,AI$406,'BAZA DANYCH'!$K:$K,$C578,'BAZA DANYCH'!$A:$A,$A578,'BAZA DANYCH'!$F:$F,STATYSTYKI!$B578)</f>
        <v>0</v>
      </c>
      <c r="AJ578" s="85">
        <f>SUMIFS('BAZA DANYCH'!$AA:$AA,'BAZA DANYCH'!$T:$T,AJ$406,'BAZA DANYCH'!$K:$K,$C578,'BAZA DANYCH'!$A:$A,$A578,'BAZA DANYCH'!$F:$F,STATYSTYKI!$B578)</f>
        <v>0</v>
      </c>
    </row>
    <row r="579" spans="1:36" x14ac:dyDescent="0.2">
      <c r="A579" s="87" t="str">
        <f t="shared" ref="A579:C579" si="210">A372</f>
        <v>Kąty Wrocławskie</v>
      </c>
      <c r="B579" s="87" t="str">
        <f t="shared" si="210"/>
        <v>rk_16_DK35</v>
      </c>
      <c r="C579" s="87" t="str">
        <f t="shared" si="210"/>
        <v>Księżnik</v>
      </c>
      <c r="D579" s="129">
        <f t="shared" si="199"/>
        <v>6</v>
      </c>
      <c r="E579" s="85">
        <f>SUMIFS('BAZA DANYCH'!$AA:$AA,'BAZA DANYCH'!$T:$T,E$406,'BAZA DANYCH'!$K:$K,$C579,'BAZA DANYCH'!$A:$A,$A579,'BAZA DANYCH'!$F:$F,STATYSTYKI!$B579)</f>
        <v>0</v>
      </c>
      <c r="F579" s="85">
        <f>SUMIFS('BAZA DANYCH'!$AA:$AA,'BAZA DANYCH'!$T:$T,F$406,'BAZA DANYCH'!$K:$K,$C579,'BAZA DANYCH'!$A:$A,$A579,'BAZA DANYCH'!$F:$F,STATYSTYKI!$B579)</f>
        <v>0</v>
      </c>
      <c r="G579" s="85">
        <f>SUMIFS('BAZA DANYCH'!$AA:$AA,'BAZA DANYCH'!$T:$T,G$406,'BAZA DANYCH'!$K:$K,$C579,'BAZA DANYCH'!$A:$A,$A579,'BAZA DANYCH'!$F:$F,STATYSTYKI!$B579)</f>
        <v>0</v>
      </c>
      <c r="H579" s="85">
        <f>SUMIFS('BAZA DANYCH'!$AA:$AA,'BAZA DANYCH'!$T:$T,H$406,'BAZA DANYCH'!$K:$K,$C579,'BAZA DANYCH'!$A:$A,$A579,'BAZA DANYCH'!$F:$F,STATYSTYKI!$B579)</f>
        <v>0</v>
      </c>
      <c r="I579" s="85">
        <f>SUMIFS('BAZA DANYCH'!$AA:$AA,'BAZA DANYCH'!$T:$T,I$406,'BAZA DANYCH'!$K:$K,$C579,'BAZA DANYCH'!$A:$A,$A579,'BAZA DANYCH'!$F:$F,STATYSTYKI!$B579)</f>
        <v>0</v>
      </c>
      <c r="J579" s="85">
        <f>SUMIFS('BAZA DANYCH'!$AA:$AA,'BAZA DANYCH'!$T:$T,J$406,'BAZA DANYCH'!$K:$K,$C579,'BAZA DANYCH'!$A:$A,$A579,'BAZA DANYCH'!$F:$F,STATYSTYKI!$B579)</f>
        <v>0</v>
      </c>
      <c r="K579" s="85">
        <f>SUMIFS('BAZA DANYCH'!$AA:$AA,'BAZA DANYCH'!$T:$T,K$406,'BAZA DANYCH'!$K:$K,$C579,'BAZA DANYCH'!$A:$A,$A579,'BAZA DANYCH'!$F:$F,STATYSTYKI!$B579)</f>
        <v>0</v>
      </c>
      <c r="L579" s="85">
        <f>SUMIFS('BAZA DANYCH'!$AA:$AA,'BAZA DANYCH'!$T:$T,L$406,'BAZA DANYCH'!$K:$K,$C579,'BAZA DANYCH'!$A:$A,$A579,'BAZA DANYCH'!$F:$F,STATYSTYKI!$B579)</f>
        <v>0</v>
      </c>
      <c r="M579" s="85">
        <f>SUMIFS('BAZA DANYCH'!$AA:$AA,'BAZA DANYCH'!$T:$T,M$406,'BAZA DANYCH'!$K:$K,$C579,'BAZA DANYCH'!$A:$A,$A579,'BAZA DANYCH'!$F:$F,STATYSTYKI!$B579)</f>
        <v>0</v>
      </c>
      <c r="N579" s="85">
        <f>SUMIFS('BAZA DANYCH'!$AA:$AA,'BAZA DANYCH'!$T:$T,N$406,'BAZA DANYCH'!$K:$K,$C579,'BAZA DANYCH'!$A:$A,$A579,'BAZA DANYCH'!$F:$F,STATYSTYKI!$B579)</f>
        <v>0</v>
      </c>
      <c r="O579" s="85">
        <f>SUMIFS('BAZA DANYCH'!$AA:$AA,'BAZA DANYCH'!$T:$T,O$406,'BAZA DANYCH'!$K:$K,$C579,'BAZA DANYCH'!$A:$A,$A579,'BAZA DANYCH'!$F:$F,STATYSTYKI!$B579)</f>
        <v>0</v>
      </c>
      <c r="P579" s="85">
        <f>SUMIFS('BAZA DANYCH'!$AA:$AA,'BAZA DANYCH'!$T:$T,P$406,'BAZA DANYCH'!$K:$K,$C579,'BAZA DANYCH'!$A:$A,$A579,'BAZA DANYCH'!$F:$F,STATYSTYKI!$B579)</f>
        <v>0</v>
      </c>
      <c r="Q579" s="85">
        <f>SUMIFS('BAZA DANYCH'!$AA:$AA,'BAZA DANYCH'!$T:$T,Q$406,'BAZA DANYCH'!$K:$K,$C579,'BAZA DANYCH'!$A:$A,$A579,'BAZA DANYCH'!$F:$F,STATYSTYKI!$B579)</f>
        <v>0</v>
      </c>
      <c r="R579" s="85">
        <f>SUMIFS('BAZA DANYCH'!$AA:$AA,'BAZA DANYCH'!$T:$T,R$406,'BAZA DANYCH'!$K:$K,$C579,'BAZA DANYCH'!$A:$A,$A579,'BAZA DANYCH'!$F:$F,STATYSTYKI!$B579)</f>
        <v>0</v>
      </c>
      <c r="S579" s="85">
        <f>SUMIFS('BAZA DANYCH'!$AA:$AA,'BAZA DANYCH'!$T:$T,S$406,'BAZA DANYCH'!$K:$K,$C579,'BAZA DANYCH'!$A:$A,$A579,'BAZA DANYCH'!$F:$F,STATYSTYKI!$B579)</f>
        <v>0</v>
      </c>
      <c r="T579" s="85">
        <f>SUMIFS('BAZA DANYCH'!$AA:$AA,'BAZA DANYCH'!$T:$T,T$406,'BAZA DANYCH'!$K:$K,$C579,'BAZA DANYCH'!$A:$A,$A579,'BAZA DANYCH'!$F:$F,STATYSTYKI!$B579)</f>
        <v>0</v>
      </c>
      <c r="U579" s="85">
        <f>SUMIFS('BAZA DANYCH'!$AA:$AA,'BAZA DANYCH'!$T:$T,U$406,'BAZA DANYCH'!$K:$K,$C579,'BAZA DANYCH'!$A:$A,$A579,'BAZA DANYCH'!$F:$F,STATYSTYKI!$B579)</f>
        <v>0</v>
      </c>
      <c r="V579" s="85">
        <f>SUMIFS('BAZA DANYCH'!$AA:$AA,'BAZA DANYCH'!$T:$T,V$406,'BAZA DANYCH'!$K:$K,$C579,'BAZA DANYCH'!$A:$A,$A579,'BAZA DANYCH'!$F:$F,STATYSTYKI!$B579)</f>
        <v>0</v>
      </c>
      <c r="W579" s="85">
        <f>SUMIFS('BAZA DANYCH'!$AA:$AA,'BAZA DANYCH'!$T:$T,W$406,'BAZA DANYCH'!$K:$K,$C579,'BAZA DANYCH'!$A:$A,$A579,'BAZA DANYCH'!$F:$F,STATYSTYKI!$B579)</f>
        <v>0</v>
      </c>
      <c r="X579" s="85">
        <f>SUMIFS('BAZA DANYCH'!$AA:$AA,'BAZA DANYCH'!$T:$T,X$406,'BAZA DANYCH'!$K:$K,$C579,'BAZA DANYCH'!$A:$A,$A579,'BAZA DANYCH'!$F:$F,STATYSTYKI!$B579)</f>
        <v>0</v>
      </c>
      <c r="Y579" s="85">
        <f>SUMIFS('BAZA DANYCH'!$AA:$AA,'BAZA DANYCH'!$T:$T,Y$406,'BAZA DANYCH'!$K:$K,$C579,'BAZA DANYCH'!$A:$A,$A579,'BAZA DANYCH'!$F:$F,STATYSTYKI!$B579)</f>
        <v>0</v>
      </c>
      <c r="Z579" s="85">
        <f>SUMIFS('BAZA DANYCH'!$AA:$AA,'BAZA DANYCH'!$T:$T,Z$406,'BAZA DANYCH'!$K:$K,$C579,'BAZA DANYCH'!$A:$A,$A579,'BAZA DANYCH'!$F:$F,STATYSTYKI!$B579)</f>
        <v>0</v>
      </c>
      <c r="AA579" s="85">
        <f>SUMIFS('BAZA DANYCH'!$AA:$AA,'BAZA DANYCH'!$T:$T,AA$406,'BAZA DANYCH'!$K:$K,$C579,'BAZA DANYCH'!$A:$A,$A579,'BAZA DANYCH'!$F:$F,STATYSTYKI!$B579)</f>
        <v>0</v>
      </c>
      <c r="AB579" s="85">
        <f>SUMIFS('BAZA DANYCH'!$AA:$AA,'BAZA DANYCH'!$T:$T,AB$406,'BAZA DANYCH'!$K:$K,$C579,'BAZA DANYCH'!$A:$A,$A579,'BAZA DANYCH'!$F:$F,STATYSTYKI!$B579)</f>
        <v>0</v>
      </c>
      <c r="AC579" s="85">
        <f>SUMIFS('BAZA DANYCH'!$AA:$AA,'BAZA DANYCH'!$T:$T,AC$406,'BAZA DANYCH'!$K:$K,$C579,'BAZA DANYCH'!$A:$A,$A579,'BAZA DANYCH'!$F:$F,STATYSTYKI!$B579)</f>
        <v>0</v>
      </c>
      <c r="AD579" s="85">
        <f>SUMIFS('BAZA DANYCH'!$AA:$AA,'BAZA DANYCH'!$T:$T,AD$406,'BAZA DANYCH'!$K:$K,$C579,'BAZA DANYCH'!$A:$A,$A579,'BAZA DANYCH'!$F:$F,STATYSTYKI!$B579)</f>
        <v>6</v>
      </c>
      <c r="AE579" s="85">
        <f>SUMIFS('BAZA DANYCH'!$AA:$AA,'BAZA DANYCH'!$T:$T,AE$406,'BAZA DANYCH'!$K:$K,$C579,'BAZA DANYCH'!$A:$A,$A579,'BAZA DANYCH'!$F:$F,STATYSTYKI!$B579)</f>
        <v>0</v>
      </c>
      <c r="AF579" s="85">
        <f>SUMIFS('BAZA DANYCH'!$AA:$AA,'BAZA DANYCH'!$T:$T,AF$406,'BAZA DANYCH'!$K:$K,$C579,'BAZA DANYCH'!$A:$A,$A579,'BAZA DANYCH'!$F:$F,STATYSTYKI!$B579)</f>
        <v>0</v>
      </c>
      <c r="AG579" s="85">
        <f>SUMIFS('BAZA DANYCH'!$AA:$AA,'BAZA DANYCH'!$T:$T,AG$406,'BAZA DANYCH'!$K:$K,$C579,'BAZA DANYCH'!$A:$A,$A579,'BAZA DANYCH'!$F:$F,STATYSTYKI!$B579)</f>
        <v>0</v>
      </c>
      <c r="AH579" s="85">
        <f>SUMIFS('BAZA DANYCH'!$AA:$AA,'BAZA DANYCH'!$T:$T,AH$406,'BAZA DANYCH'!$K:$K,$C579,'BAZA DANYCH'!$A:$A,$A579,'BAZA DANYCH'!$F:$F,STATYSTYKI!$B579)</f>
        <v>0</v>
      </c>
      <c r="AI579" s="85">
        <f>SUMIFS('BAZA DANYCH'!$AA:$AA,'BAZA DANYCH'!$T:$T,AI$406,'BAZA DANYCH'!$K:$K,$C579,'BAZA DANYCH'!$A:$A,$A579,'BAZA DANYCH'!$F:$F,STATYSTYKI!$B579)</f>
        <v>0</v>
      </c>
      <c r="AJ579" s="85">
        <f>SUMIFS('BAZA DANYCH'!$AA:$AA,'BAZA DANYCH'!$T:$T,AJ$406,'BAZA DANYCH'!$K:$K,$C579,'BAZA DANYCH'!$A:$A,$A579,'BAZA DANYCH'!$F:$F,STATYSTYKI!$B579)</f>
        <v>0</v>
      </c>
    </row>
    <row r="580" spans="1:36" x14ac:dyDescent="0.2">
      <c r="A580" s="87" t="str">
        <f t="shared" ref="A580:C580" si="211">A373</f>
        <v>Kostomłoty</v>
      </c>
      <c r="B580" s="87" t="str">
        <f t="shared" si="211"/>
        <v>rk_17_DK5</v>
      </c>
      <c r="C580" s="87" t="str">
        <f t="shared" si="211"/>
        <v>Matbus</v>
      </c>
      <c r="D580" s="129">
        <f t="shared" si="199"/>
        <v>46</v>
      </c>
      <c r="E580" s="85">
        <f>SUMIFS('BAZA DANYCH'!$AA:$AA,'BAZA DANYCH'!$T:$T,E$406,'BAZA DANYCH'!$K:$K,$C580,'BAZA DANYCH'!$A:$A,$A580,'BAZA DANYCH'!$F:$F,STATYSTYKI!$B580)</f>
        <v>10</v>
      </c>
      <c r="F580" s="85">
        <f>SUMIFS('BAZA DANYCH'!$AA:$AA,'BAZA DANYCH'!$T:$T,F$406,'BAZA DANYCH'!$K:$K,$C580,'BAZA DANYCH'!$A:$A,$A580,'BAZA DANYCH'!$F:$F,STATYSTYKI!$B580)</f>
        <v>0</v>
      </c>
      <c r="G580" s="85">
        <f>SUMIFS('BAZA DANYCH'!$AA:$AA,'BAZA DANYCH'!$T:$T,G$406,'BAZA DANYCH'!$K:$K,$C580,'BAZA DANYCH'!$A:$A,$A580,'BAZA DANYCH'!$F:$F,STATYSTYKI!$B580)</f>
        <v>18</v>
      </c>
      <c r="H580" s="85">
        <f>SUMIFS('BAZA DANYCH'!$AA:$AA,'BAZA DANYCH'!$T:$T,H$406,'BAZA DANYCH'!$K:$K,$C580,'BAZA DANYCH'!$A:$A,$A580,'BAZA DANYCH'!$F:$F,STATYSTYKI!$B580)</f>
        <v>0</v>
      </c>
      <c r="I580" s="85">
        <f>SUMIFS('BAZA DANYCH'!$AA:$AA,'BAZA DANYCH'!$T:$T,I$406,'BAZA DANYCH'!$K:$K,$C580,'BAZA DANYCH'!$A:$A,$A580,'BAZA DANYCH'!$F:$F,STATYSTYKI!$B580)</f>
        <v>0</v>
      </c>
      <c r="J580" s="85">
        <f>SUMIFS('BAZA DANYCH'!$AA:$AA,'BAZA DANYCH'!$T:$T,J$406,'BAZA DANYCH'!$K:$K,$C580,'BAZA DANYCH'!$A:$A,$A580,'BAZA DANYCH'!$F:$F,STATYSTYKI!$B580)</f>
        <v>0</v>
      </c>
      <c r="K580" s="85">
        <f>SUMIFS('BAZA DANYCH'!$AA:$AA,'BAZA DANYCH'!$T:$T,K$406,'BAZA DANYCH'!$K:$K,$C580,'BAZA DANYCH'!$A:$A,$A580,'BAZA DANYCH'!$F:$F,STATYSTYKI!$B580)</f>
        <v>0</v>
      </c>
      <c r="L580" s="85">
        <f>SUMIFS('BAZA DANYCH'!$AA:$AA,'BAZA DANYCH'!$T:$T,L$406,'BAZA DANYCH'!$K:$K,$C580,'BAZA DANYCH'!$A:$A,$A580,'BAZA DANYCH'!$F:$F,STATYSTYKI!$B580)</f>
        <v>0</v>
      </c>
      <c r="M580" s="85">
        <f>SUMIFS('BAZA DANYCH'!$AA:$AA,'BAZA DANYCH'!$T:$T,M$406,'BAZA DANYCH'!$K:$K,$C580,'BAZA DANYCH'!$A:$A,$A580,'BAZA DANYCH'!$F:$F,STATYSTYKI!$B580)</f>
        <v>0</v>
      </c>
      <c r="N580" s="85">
        <f>SUMIFS('BAZA DANYCH'!$AA:$AA,'BAZA DANYCH'!$T:$T,N$406,'BAZA DANYCH'!$K:$K,$C580,'BAZA DANYCH'!$A:$A,$A580,'BAZA DANYCH'!$F:$F,STATYSTYKI!$B580)</f>
        <v>0</v>
      </c>
      <c r="O580" s="85">
        <f>SUMIFS('BAZA DANYCH'!$AA:$AA,'BAZA DANYCH'!$T:$T,O$406,'BAZA DANYCH'!$K:$K,$C580,'BAZA DANYCH'!$A:$A,$A580,'BAZA DANYCH'!$F:$F,STATYSTYKI!$B580)</f>
        <v>0</v>
      </c>
      <c r="P580" s="85">
        <f>SUMIFS('BAZA DANYCH'!$AA:$AA,'BAZA DANYCH'!$T:$T,P$406,'BAZA DANYCH'!$K:$K,$C580,'BAZA DANYCH'!$A:$A,$A580,'BAZA DANYCH'!$F:$F,STATYSTYKI!$B580)</f>
        <v>0</v>
      </c>
      <c r="Q580" s="85">
        <f>SUMIFS('BAZA DANYCH'!$AA:$AA,'BAZA DANYCH'!$T:$T,Q$406,'BAZA DANYCH'!$K:$K,$C580,'BAZA DANYCH'!$A:$A,$A580,'BAZA DANYCH'!$F:$F,STATYSTYKI!$B580)</f>
        <v>0</v>
      </c>
      <c r="R580" s="85">
        <f>SUMIFS('BAZA DANYCH'!$AA:$AA,'BAZA DANYCH'!$T:$T,R$406,'BAZA DANYCH'!$K:$K,$C580,'BAZA DANYCH'!$A:$A,$A580,'BAZA DANYCH'!$F:$F,STATYSTYKI!$B580)</f>
        <v>0</v>
      </c>
      <c r="S580" s="85">
        <f>SUMIFS('BAZA DANYCH'!$AA:$AA,'BAZA DANYCH'!$T:$T,S$406,'BAZA DANYCH'!$K:$K,$C580,'BAZA DANYCH'!$A:$A,$A580,'BAZA DANYCH'!$F:$F,STATYSTYKI!$B580)</f>
        <v>0</v>
      </c>
      <c r="T580" s="85">
        <f>SUMIFS('BAZA DANYCH'!$AA:$AA,'BAZA DANYCH'!$T:$T,T$406,'BAZA DANYCH'!$K:$K,$C580,'BAZA DANYCH'!$A:$A,$A580,'BAZA DANYCH'!$F:$F,STATYSTYKI!$B580)</f>
        <v>0</v>
      </c>
      <c r="U580" s="85">
        <f>SUMIFS('BAZA DANYCH'!$AA:$AA,'BAZA DANYCH'!$T:$T,U$406,'BAZA DANYCH'!$K:$K,$C580,'BAZA DANYCH'!$A:$A,$A580,'BAZA DANYCH'!$F:$F,STATYSTYKI!$B580)</f>
        <v>0</v>
      </c>
      <c r="V580" s="85">
        <f>SUMIFS('BAZA DANYCH'!$AA:$AA,'BAZA DANYCH'!$T:$T,V$406,'BAZA DANYCH'!$K:$K,$C580,'BAZA DANYCH'!$A:$A,$A580,'BAZA DANYCH'!$F:$F,STATYSTYKI!$B580)</f>
        <v>0</v>
      </c>
      <c r="W580" s="85">
        <f>SUMIFS('BAZA DANYCH'!$AA:$AA,'BAZA DANYCH'!$T:$T,W$406,'BAZA DANYCH'!$K:$K,$C580,'BAZA DANYCH'!$A:$A,$A580,'BAZA DANYCH'!$F:$F,STATYSTYKI!$B580)</f>
        <v>0</v>
      </c>
      <c r="X580" s="85">
        <f>SUMIFS('BAZA DANYCH'!$AA:$AA,'BAZA DANYCH'!$T:$T,X$406,'BAZA DANYCH'!$K:$K,$C580,'BAZA DANYCH'!$A:$A,$A580,'BAZA DANYCH'!$F:$F,STATYSTYKI!$B580)</f>
        <v>0</v>
      </c>
      <c r="Y580" s="85">
        <f>SUMIFS('BAZA DANYCH'!$AA:$AA,'BAZA DANYCH'!$T:$T,Y$406,'BAZA DANYCH'!$K:$K,$C580,'BAZA DANYCH'!$A:$A,$A580,'BAZA DANYCH'!$F:$F,STATYSTYKI!$B580)</f>
        <v>0</v>
      </c>
      <c r="Z580" s="85">
        <f>SUMIFS('BAZA DANYCH'!$AA:$AA,'BAZA DANYCH'!$T:$T,Z$406,'BAZA DANYCH'!$K:$K,$C580,'BAZA DANYCH'!$A:$A,$A580,'BAZA DANYCH'!$F:$F,STATYSTYKI!$B580)</f>
        <v>0</v>
      </c>
      <c r="AA580" s="85">
        <f>SUMIFS('BAZA DANYCH'!$AA:$AA,'BAZA DANYCH'!$T:$T,AA$406,'BAZA DANYCH'!$K:$K,$C580,'BAZA DANYCH'!$A:$A,$A580,'BAZA DANYCH'!$F:$F,STATYSTYKI!$B580)</f>
        <v>18</v>
      </c>
      <c r="AB580" s="85">
        <f>SUMIFS('BAZA DANYCH'!$AA:$AA,'BAZA DANYCH'!$T:$T,AB$406,'BAZA DANYCH'!$K:$K,$C580,'BAZA DANYCH'!$A:$A,$A580,'BAZA DANYCH'!$F:$F,STATYSTYKI!$B580)</f>
        <v>0</v>
      </c>
      <c r="AC580" s="85">
        <f>SUMIFS('BAZA DANYCH'!$AA:$AA,'BAZA DANYCH'!$T:$T,AC$406,'BAZA DANYCH'!$K:$K,$C580,'BAZA DANYCH'!$A:$A,$A580,'BAZA DANYCH'!$F:$F,STATYSTYKI!$B580)</f>
        <v>0</v>
      </c>
      <c r="AD580" s="85">
        <f>SUMIFS('BAZA DANYCH'!$AA:$AA,'BAZA DANYCH'!$T:$T,AD$406,'BAZA DANYCH'!$K:$K,$C580,'BAZA DANYCH'!$A:$A,$A580,'BAZA DANYCH'!$F:$F,STATYSTYKI!$B580)</f>
        <v>0</v>
      </c>
      <c r="AE580" s="85">
        <f>SUMIFS('BAZA DANYCH'!$AA:$AA,'BAZA DANYCH'!$T:$T,AE$406,'BAZA DANYCH'!$K:$K,$C580,'BAZA DANYCH'!$A:$A,$A580,'BAZA DANYCH'!$F:$F,STATYSTYKI!$B580)</f>
        <v>0</v>
      </c>
      <c r="AF580" s="85">
        <f>SUMIFS('BAZA DANYCH'!$AA:$AA,'BAZA DANYCH'!$T:$T,AF$406,'BAZA DANYCH'!$K:$K,$C580,'BAZA DANYCH'!$A:$A,$A580,'BAZA DANYCH'!$F:$F,STATYSTYKI!$B580)</f>
        <v>0</v>
      </c>
      <c r="AG580" s="85">
        <f>SUMIFS('BAZA DANYCH'!$AA:$AA,'BAZA DANYCH'!$T:$T,AG$406,'BAZA DANYCH'!$K:$K,$C580,'BAZA DANYCH'!$A:$A,$A580,'BAZA DANYCH'!$F:$F,STATYSTYKI!$B580)</f>
        <v>0</v>
      </c>
      <c r="AH580" s="85">
        <f>SUMIFS('BAZA DANYCH'!$AA:$AA,'BAZA DANYCH'!$T:$T,AH$406,'BAZA DANYCH'!$K:$K,$C580,'BAZA DANYCH'!$A:$A,$A580,'BAZA DANYCH'!$F:$F,STATYSTYKI!$B580)</f>
        <v>0</v>
      </c>
      <c r="AI580" s="85">
        <f>SUMIFS('BAZA DANYCH'!$AA:$AA,'BAZA DANYCH'!$T:$T,AI$406,'BAZA DANYCH'!$K:$K,$C580,'BAZA DANYCH'!$A:$A,$A580,'BAZA DANYCH'!$F:$F,STATYSTYKI!$B580)</f>
        <v>0</v>
      </c>
      <c r="AJ580" s="85">
        <f>SUMIFS('BAZA DANYCH'!$AA:$AA,'BAZA DANYCH'!$T:$T,AJ$406,'BAZA DANYCH'!$K:$K,$C580,'BAZA DANYCH'!$A:$A,$A580,'BAZA DANYCH'!$F:$F,STATYSTYKI!$B580)</f>
        <v>0</v>
      </c>
    </row>
    <row r="581" spans="1:36" x14ac:dyDescent="0.2">
      <c r="A581" s="87" t="str">
        <f t="shared" ref="A581:C581" si="212">A374</f>
        <v>Kostomłoty</v>
      </c>
      <c r="B581" s="87" t="str">
        <f t="shared" si="212"/>
        <v>rk_17_DK5</v>
      </c>
      <c r="C581" s="87" t="str">
        <f t="shared" si="212"/>
        <v>PKS Tour Jelenia Góra</v>
      </c>
      <c r="D581" s="129">
        <f t="shared" si="199"/>
        <v>623</v>
      </c>
      <c r="E581" s="85">
        <f>SUMIFS('BAZA DANYCH'!$AA:$AA,'BAZA DANYCH'!$T:$T,E$406,'BAZA DANYCH'!$K:$K,$C581,'BAZA DANYCH'!$A:$A,$A581,'BAZA DANYCH'!$F:$F,STATYSTYKI!$B581)</f>
        <v>0</v>
      </c>
      <c r="F581" s="85">
        <f>SUMIFS('BAZA DANYCH'!$AA:$AA,'BAZA DANYCH'!$T:$T,F$406,'BAZA DANYCH'!$K:$K,$C581,'BAZA DANYCH'!$A:$A,$A581,'BAZA DANYCH'!$F:$F,STATYSTYKI!$B581)</f>
        <v>0</v>
      </c>
      <c r="G581" s="85">
        <f>SUMIFS('BAZA DANYCH'!$AA:$AA,'BAZA DANYCH'!$T:$T,G$406,'BAZA DANYCH'!$K:$K,$C581,'BAZA DANYCH'!$A:$A,$A581,'BAZA DANYCH'!$F:$F,STATYSTYKI!$B581)</f>
        <v>55</v>
      </c>
      <c r="H581" s="85">
        <f>SUMIFS('BAZA DANYCH'!$AA:$AA,'BAZA DANYCH'!$T:$T,H$406,'BAZA DANYCH'!$K:$K,$C581,'BAZA DANYCH'!$A:$A,$A581,'BAZA DANYCH'!$F:$F,STATYSTYKI!$B581)</f>
        <v>0</v>
      </c>
      <c r="I581" s="85">
        <f>SUMIFS('BAZA DANYCH'!$AA:$AA,'BAZA DANYCH'!$T:$T,I$406,'BAZA DANYCH'!$K:$K,$C581,'BAZA DANYCH'!$A:$A,$A581,'BAZA DANYCH'!$F:$F,STATYSTYKI!$B581)</f>
        <v>18</v>
      </c>
      <c r="J581" s="85">
        <f>SUMIFS('BAZA DANYCH'!$AA:$AA,'BAZA DANYCH'!$T:$T,J$406,'BAZA DANYCH'!$K:$K,$C581,'BAZA DANYCH'!$A:$A,$A581,'BAZA DANYCH'!$F:$F,STATYSTYKI!$B581)</f>
        <v>0</v>
      </c>
      <c r="K581" s="85">
        <f>SUMIFS('BAZA DANYCH'!$AA:$AA,'BAZA DANYCH'!$T:$T,K$406,'BAZA DANYCH'!$K:$K,$C581,'BAZA DANYCH'!$A:$A,$A581,'BAZA DANYCH'!$F:$F,STATYSTYKI!$B581)</f>
        <v>0</v>
      </c>
      <c r="L581" s="85">
        <f>SUMIFS('BAZA DANYCH'!$AA:$AA,'BAZA DANYCH'!$T:$T,L$406,'BAZA DANYCH'!$K:$K,$C581,'BAZA DANYCH'!$A:$A,$A581,'BAZA DANYCH'!$F:$F,STATYSTYKI!$B581)</f>
        <v>50</v>
      </c>
      <c r="M581" s="85">
        <f>SUMIFS('BAZA DANYCH'!$AA:$AA,'BAZA DANYCH'!$T:$T,M$406,'BAZA DANYCH'!$K:$K,$C581,'BAZA DANYCH'!$A:$A,$A581,'BAZA DANYCH'!$F:$F,STATYSTYKI!$B581)</f>
        <v>50</v>
      </c>
      <c r="N581" s="85">
        <f>SUMIFS('BAZA DANYCH'!$AA:$AA,'BAZA DANYCH'!$T:$T,N$406,'BAZA DANYCH'!$K:$K,$C581,'BAZA DANYCH'!$A:$A,$A581,'BAZA DANYCH'!$F:$F,STATYSTYKI!$B581)</f>
        <v>6</v>
      </c>
      <c r="O581" s="85">
        <f>SUMIFS('BAZA DANYCH'!$AA:$AA,'BAZA DANYCH'!$T:$T,O$406,'BAZA DANYCH'!$K:$K,$C581,'BAZA DANYCH'!$A:$A,$A581,'BAZA DANYCH'!$F:$F,STATYSTYKI!$B581)</f>
        <v>0</v>
      </c>
      <c r="P581" s="85">
        <f>SUMIFS('BAZA DANYCH'!$AA:$AA,'BAZA DANYCH'!$T:$T,P$406,'BAZA DANYCH'!$K:$K,$C581,'BAZA DANYCH'!$A:$A,$A581,'BAZA DANYCH'!$F:$F,STATYSTYKI!$B581)</f>
        <v>28</v>
      </c>
      <c r="Q581" s="85">
        <f>SUMIFS('BAZA DANYCH'!$AA:$AA,'BAZA DANYCH'!$T:$T,Q$406,'BAZA DANYCH'!$K:$K,$C581,'BAZA DANYCH'!$A:$A,$A581,'BAZA DANYCH'!$F:$F,STATYSTYKI!$B581)</f>
        <v>0</v>
      </c>
      <c r="R581" s="85">
        <f>SUMIFS('BAZA DANYCH'!$AA:$AA,'BAZA DANYCH'!$T:$T,R$406,'BAZA DANYCH'!$K:$K,$C581,'BAZA DANYCH'!$A:$A,$A581,'BAZA DANYCH'!$F:$F,STATYSTYKI!$B581)</f>
        <v>50</v>
      </c>
      <c r="S581" s="85">
        <f>SUMIFS('BAZA DANYCH'!$AA:$AA,'BAZA DANYCH'!$T:$T,S$406,'BAZA DANYCH'!$K:$K,$C581,'BAZA DANYCH'!$A:$A,$A581,'BAZA DANYCH'!$F:$F,STATYSTYKI!$B581)</f>
        <v>0</v>
      </c>
      <c r="T581" s="85">
        <f>SUMIFS('BAZA DANYCH'!$AA:$AA,'BAZA DANYCH'!$T:$T,T$406,'BAZA DANYCH'!$K:$K,$C581,'BAZA DANYCH'!$A:$A,$A581,'BAZA DANYCH'!$F:$F,STATYSTYKI!$B581)</f>
        <v>0</v>
      </c>
      <c r="U581" s="85">
        <f>SUMIFS('BAZA DANYCH'!$AA:$AA,'BAZA DANYCH'!$T:$T,U$406,'BAZA DANYCH'!$K:$K,$C581,'BAZA DANYCH'!$A:$A,$A581,'BAZA DANYCH'!$F:$F,STATYSTYKI!$B581)</f>
        <v>0</v>
      </c>
      <c r="V581" s="85">
        <f>SUMIFS('BAZA DANYCH'!$AA:$AA,'BAZA DANYCH'!$T:$T,V$406,'BAZA DANYCH'!$K:$K,$C581,'BAZA DANYCH'!$A:$A,$A581,'BAZA DANYCH'!$F:$F,STATYSTYKI!$B581)</f>
        <v>0</v>
      </c>
      <c r="W581" s="85">
        <f>SUMIFS('BAZA DANYCH'!$AA:$AA,'BAZA DANYCH'!$T:$T,W$406,'BAZA DANYCH'!$K:$K,$C581,'BAZA DANYCH'!$A:$A,$A581,'BAZA DANYCH'!$F:$F,STATYSTYKI!$B581)</f>
        <v>55</v>
      </c>
      <c r="X581" s="85">
        <f>SUMIFS('BAZA DANYCH'!$AA:$AA,'BAZA DANYCH'!$T:$T,X$406,'BAZA DANYCH'!$K:$K,$C581,'BAZA DANYCH'!$A:$A,$A581,'BAZA DANYCH'!$F:$F,STATYSTYKI!$B581)</f>
        <v>0</v>
      </c>
      <c r="Y581" s="85">
        <f>SUMIFS('BAZA DANYCH'!$AA:$AA,'BAZA DANYCH'!$T:$T,Y$406,'BAZA DANYCH'!$K:$K,$C581,'BAZA DANYCH'!$A:$A,$A581,'BAZA DANYCH'!$F:$F,STATYSTYKI!$B581)</f>
        <v>50</v>
      </c>
      <c r="Z581" s="85">
        <f>SUMIFS('BAZA DANYCH'!$AA:$AA,'BAZA DANYCH'!$T:$T,Z$406,'BAZA DANYCH'!$K:$K,$C581,'BAZA DANYCH'!$A:$A,$A581,'BAZA DANYCH'!$F:$F,STATYSTYKI!$B581)</f>
        <v>0</v>
      </c>
      <c r="AA581" s="85">
        <f>SUMIFS('BAZA DANYCH'!$AA:$AA,'BAZA DANYCH'!$T:$T,AA$406,'BAZA DANYCH'!$K:$K,$C581,'BAZA DANYCH'!$A:$A,$A581,'BAZA DANYCH'!$F:$F,STATYSTYKI!$B581)</f>
        <v>50</v>
      </c>
      <c r="AB581" s="85">
        <f>SUMIFS('BAZA DANYCH'!$AA:$AA,'BAZA DANYCH'!$T:$T,AB$406,'BAZA DANYCH'!$K:$K,$C581,'BAZA DANYCH'!$A:$A,$A581,'BAZA DANYCH'!$F:$F,STATYSTYKI!$B581)</f>
        <v>0</v>
      </c>
      <c r="AC581" s="85">
        <f>SUMIFS('BAZA DANYCH'!$AA:$AA,'BAZA DANYCH'!$T:$T,AC$406,'BAZA DANYCH'!$K:$K,$C581,'BAZA DANYCH'!$A:$A,$A581,'BAZA DANYCH'!$F:$F,STATYSTYKI!$B581)</f>
        <v>55</v>
      </c>
      <c r="AD581" s="85">
        <f>SUMIFS('BAZA DANYCH'!$AA:$AA,'BAZA DANYCH'!$T:$T,AD$406,'BAZA DANYCH'!$K:$K,$C581,'BAZA DANYCH'!$A:$A,$A581,'BAZA DANYCH'!$F:$F,STATYSTYKI!$B581)</f>
        <v>0</v>
      </c>
      <c r="AE581" s="85">
        <f>SUMIFS('BAZA DANYCH'!$AA:$AA,'BAZA DANYCH'!$T:$T,AE$406,'BAZA DANYCH'!$K:$K,$C581,'BAZA DANYCH'!$A:$A,$A581,'BAZA DANYCH'!$F:$F,STATYSTYKI!$B581)</f>
        <v>28</v>
      </c>
      <c r="AF581" s="85">
        <f>SUMIFS('BAZA DANYCH'!$AA:$AA,'BAZA DANYCH'!$T:$T,AF$406,'BAZA DANYCH'!$K:$K,$C581,'BAZA DANYCH'!$A:$A,$A581,'BAZA DANYCH'!$F:$F,STATYSTYKI!$B581)</f>
        <v>0</v>
      </c>
      <c r="AG581" s="85">
        <f>SUMIFS('BAZA DANYCH'!$AA:$AA,'BAZA DANYCH'!$T:$T,AG$406,'BAZA DANYCH'!$K:$K,$C581,'BAZA DANYCH'!$A:$A,$A581,'BAZA DANYCH'!$F:$F,STATYSTYKI!$B581)</f>
        <v>78</v>
      </c>
      <c r="AH581" s="85">
        <f>SUMIFS('BAZA DANYCH'!$AA:$AA,'BAZA DANYCH'!$T:$T,AH$406,'BAZA DANYCH'!$K:$K,$C581,'BAZA DANYCH'!$A:$A,$A581,'BAZA DANYCH'!$F:$F,STATYSTYKI!$B581)</f>
        <v>0</v>
      </c>
      <c r="AI581" s="85">
        <f>SUMIFS('BAZA DANYCH'!$AA:$AA,'BAZA DANYCH'!$T:$T,AI$406,'BAZA DANYCH'!$K:$K,$C581,'BAZA DANYCH'!$A:$A,$A581,'BAZA DANYCH'!$F:$F,STATYSTYKI!$B581)</f>
        <v>0</v>
      </c>
      <c r="AJ581" s="85">
        <f>SUMIFS('BAZA DANYCH'!$AA:$AA,'BAZA DANYCH'!$T:$T,AJ$406,'BAZA DANYCH'!$K:$K,$C581,'BAZA DANYCH'!$A:$A,$A581,'BAZA DANYCH'!$F:$F,STATYSTYKI!$B581)</f>
        <v>50</v>
      </c>
    </row>
    <row r="582" spans="1:36" x14ac:dyDescent="0.2">
      <c r="A582" s="87" t="str">
        <f t="shared" ref="A582:C582" si="213">A375</f>
        <v>Kostomłoty</v>
      </c>
      <c r="B582" s="87" t="str">
        <f t="shared" si="213"/>
        <v>rk_17_DK5</v>
      </c>
      <c r="C582" s="87" t="str">
        <f t="shared" si="213"/>
        <v>brak danych</v>
      </c>
      <c r="D582" s="129">
        <f t="shared" si="199"/>
        <v>81</v>
      </c>
      <c r="E582" s="85">
        <f>SUMIFS('BAZA DANYCH'!$AA:$AA,'BAZA DANYCH'!$T:$T,E$406,'BAZA DANYCH'!$K:$K,$C582,'BAZA DANYCH'!$A:$A,$A582,'BAZA DANYCH'!$F:$F,STATYSTYKI!$B582)</f>
        <v>0</v>
      </c>
      <c r="F582" s="85">
        <f>SUMIFS('BAZA DANYCH'!$AA:$AA,'BAZA DANYCH'!$T:$T,F$406,'BAZA DANYCH'!$K:$K,$C582,'BAZA DANYCH'!$A:$A,$A582,'BAZA DANYCH'!$F:$F,STATYSTYKI!$B582)</f>
        <v>0</v>
      </c>
      <c r="G582" s="85">
        <f>SUMIFS('BAZA DANYCH'!$AA:$AA,'BAZA DANYCH'!$T:$T,G$406,'BAZA DANYCH'!$K:$K,$C582,'BAZA DANYCH'!$A:$A,$A582,'BAZA DANYCH'!$F:$F,STATYSTYKI!$B582)</f>
        <v>61</v>
      </c>
      <c r="H582" s="85">
        <f>SUMIFS('BAZA DANYCH'!$AA:$AA,'BAZA DANYCH'!$T:$T,H$406,'BAZA DANYCH'!$K:$K,$C582,'BAZA DANYCH'!$A:$A,$A582,'BAZA DANYCH'!$F:$F,STATYSTYKI!$B582)</f>
        <v>0</v>
      </c>
      <c r="I582" s="85">
        <f>SUMIFS('BAZA DANYCH'!$AA:$AA,'BAZA DANYCH'!$T:$T,I$406,'BAZA DANYCH'!$K:$K,$C582,'BAZA DANYCH'!$A:$A,$A582,'BAZA DANYCH'!$F:$F,STATYSTYKI!$B582)</f>
        <v>0</v>
      </c>
      <c r="J582" s="85">
        <f>SUMIFS('BAZA DANYCH'!$AA:$AA,'BAZA DANYCH'!$T:$T,J$406,'BAZA DANYCH'!$K:$K,$C582,'BAZA DANYCH'!$A:$A,$A582,'BAZA DANYCH'!$F:$F,STATYSTYKI!$B582)</f>
        <v>0</v>
      </c>
      <c r="K582" s="85">
        <f>SUMIFS('BAZA DANYCH'!$AA:$AA,'BAZA DANYCH'!$T:$T,K$406,'BAZA DANYCH'!$K:$K,$C582,'BAZA DANYCH'!$A:$A,$A582,'BAZA DANYCH'!$F:$F,STATYSTYKI!$B582)</f>
        <v>0</v>
      </c>
      <c r="L582" s="85">
        <f>SUMIFS('BAZA DANYCH'!$AA:$AA,'BAZA DANYCH'!$T:$T,L$406,'BAZA DANYCH'!$K:$K,$C582,'BAZA DANYCH'!$A:$A,$A582,'BAZA DANYCH'!$F:$F,STATYSTYKI!$B582)</f>
        <v>0</v>
      </c>
      <c r="M582" s="85">
        <f>SUMIFS('BAZA DANYCH'!$AA:$AA,'BAZA DANYCH'!$T:$T,M$406,'BAZA DANYCH'!$K:$K,$C582,'BAZA DANYCH'!$A:$A,$A582,'BAZA DANYCH'!$F:$F,STATYSTYKI!$B582)</f>
        <v>0</v>
      </c>
      <c r="N582" s="85">
        <f>SUMIFS('BAZA DANYCH'!$AA:$AA,'BAZA DANYCH'!$T:$T,N$406,'BAZA DANYCH'!$K:$K,$C582,'BAZA DANYCH'!$A:$A,$A582,'BAZA DANYCH'!$F:$F,STATYSTYKI!$B582)</f>
        <v>0</v>
      </c>
      <c r="O582" s="85">
        <f>SUMIFS('BAZA DANYCH'!$AA:$AA,'BAZA DANYCH'!$T:$T,O$406,'BAZA DANYCH'!$K:$K,$C582,'BAZA DANYCH'!$A:$A,$A582,'BAZA DANYCH'!$F:$F,STATYSTYKI!$B582)</f>
        <v>0</v>
      </c>
      <c r="P582" s="85">
        <f>SUMIFS('BAZA DANYCH'!$AA:$AA,'BAZA DANYCH'!$T:$T,P$406,'BAZA DANYCH'!$K:$K,$C582,'BAZA DANYCH'!$A:$A,$A582,'BAZA DANYCH'!$F:$F,STATYSTYKI!$B582)</f>
        <v>0</v>
      </c>
      <c r="Q582" s="85">
        <f>SUMIFS('BAZA DANYCH'!$AA:$AA,'BAZA DANYCH'!$T:$T,Q$406,'BAZA DANYCH'!$K:$K,$C582,'BAZA DANYCH'!$A:$A,$A582,'BAZA DANYCH'!$F:$F,STATYSTYKI!$B582)</f>
        <v>0</v>
      </c>
      <c r="R582" s="85">
        <f>SUMIFS('BAZA DANYCH'!$AA:$AA,'BAZA DANYCH'!$T:$T,R$406,'BAZA DANYCH'!$K:$K,$C582,'BAZA DANYCH'!$A:$A,$A582,'BAZA DANYCH'!$F:$F,STATYSTYKI!$B582)</f>
        <v>0</v>
      </c>
      <c r="S582" s="85">
        <f>SUMIFS('BAZA DANYCH'!$AA:$AA,'BAZA DANYCH'!$T:$T,S$406,'BAZA DANYCH'!$K:$K,$C582,'BAZA DANYCH'!$A:$A,$A582,'BAZA DANYCH'!$F:$F,STATYSTYKI!$B582)</f>
        <v>0</v>
      </c>
      <c r="T582" s="85">
        <f>SUMIFS('BAZA DANYCH'!$AA:$AA,'BAZA DANYCH'!$T:$T,T$406,'BAZA DANYCH'!$K:$K,$C582,'BAZA DANYCH'!$A:$A,$A582,'BAZA DANYCH'!$F:$F,STATYSTYKI!$B582)</f>
        <v>0</v>
      </c>
      <c r="U582" s="85">
        <f>SUMIFS('BAZA DANYCH'!$AA:$AA,'BAZA DANYCH'!$T:$T,U$406,'BAZA DANYCH'!$K:$K,$C582,'BAZA DANYCH'!$A:$A,$A582,'BAZA DANYCH'!$F:$F,STATYSTYKI!$B582)</f>
        <v>0</v>
      </c>
      <c r="V582" s="85">
        <f>SUMIFS('BAZA DANYCH'!$AA:$AA,'BAZA DANYCH'!$T:$T,V$406,'BAZA DANYCH'!$K:$K,$C582,'BAZA DANYCH'!$A:$A,$A582,'BAZA DANYCH'!$F:$F,STATYSTYKI!$B582)</f>
        <v>0</v>
      </c>
      <c r="W582" s="85">
        <f>SUMIFS('BAZA DANYCH'!$AA:$AA,'BAZA DANYCH'!$T:$T,W$406,'BAZA DANYCH'!$K:$K,$C582,'BAZA DANYCH'!$A:$A,$A582,'BAZA DANYCH'!$F:$F,STATYSTYKI!$B582)</f>
        <v>0</v>
      </c>
      <c r="X582" s="85">
        <f>SUMIFS('BAZA DANYCH'!$AA:$AA,'BAZA DANYCH'!$T:$T,X$406,'BAZA DANYCH'!$K:$K,$C582,'BAZA DANYCH'!$A:$A,$A582,'BAZA DANYCH'!$F:$F,STATYSTYKI!$B582)</f>
        <v>0</v>
      </c>
      <c r="Y582" s="85">
        <f>SUMIFS('BAZA DANYCH'!$AA:$AA,'BAZA DANYCH'!$T:$T,Y$406,'BAZA DANYCH'!$K:$K,$C582,'BAZA DANYCH'!$A:$A,$A582,'BAZA DANYCH'!$F:$F,STATYSTYKI!$B582)</f>
        <v>0</v>
      </c>
      <c r="Z582" s="85">
        <f>SUMIFS('BAZA DANYCH'!$AA:$AA,'BAZA DANYCH'!$T:$T,Z$406,'BAZA DANYCH'!$K:$K,$C582,'BAZA DANYCH'!$A:$A,$A582,'BAZA DANYCH'!$F:$F,STATYSTYKI!$B582)</f>
        <v>0</v>
      </c>
      <c r="AA582" s="85">
        <f>SUMIFS('BAZA DANYCH'!$AA:$AA,'BAZA DANYCH'!$T:$T,AA$406,'BAZA DANYCH'!$K:$K,$C582,'BAZA DANYCH'!$A:$A,$A582,'BAZA DANYCH'!$F:$F,STATYSTYKI!$B582)</f>
        <v>0</v>
      </c>
      <c r="AB582" s="85">
        <f>SUMIFS('BAZA DANYCH'!$AA:$AA,'BAZA DANYCH'!$T:$T,AB$406,'BAZA DANYCH'!$K:$K,$C582,'BAZA DANYCH'!$A:$A,$A582,'BAZA DANYCH'!$F:$F,STATYSTYKI!$B582)</f>
        <v>0</v>
      </c>
      <c r="AC582" s="85">
        <f>SUMIFS('BAZA DANYCH'!$AA:$AA,'BAZA DANYCH'!$T:$T,AC$406,'BAZA DANYCH'!$K:$K,$C582,'BAZA DANYCH'!$A:$A,$A582,'BAZA DANYCH'!$F:$F,STATYSTYKI!$B582)</f>
        <v>0</v>
      </c>
      <c r="AD582" s="85">
        <f>SUMIFS('BAZA DANYCH'!$AA:$AA,'BAZA DANYCH'!$T:$T,AD$406,'BAZA DANYCH'!$K:$K,$C582,'BAZA DANYCH'!$A:$A,$A582,'BAZA DANYCH'!$F:$F,STATYSTYKI!$B582)</f>
        <v>0</v>
      </c>
      <c r="AE582" s="85">
        <f>SUMIFS('BAZA DANYCH'!$AA:$AA,'BAZA DANYCH'!$T:$T,AE$406,'BAZA DANYCH'!$K:$K,$C582,'BAZA DANYCH'!$A:$A,$A582,'BAZA DANYCH'!$F:$F,STATYSTYKI!$B582)</f>
        <v>0</v>
      </c>
      <c r="AF582" s="85">
        <f>SUMIFS('BAZA DANYCH'!$AA:$AA,'BAZA DANYCH'!$T:$T,AF$406,'BAZA DANYCH'!$K:$K,$C582,'BAZA DANYCH'!$A:$A,$A582,'BAZA DANYCH'!$F:$F,STATYSTYKI!$B582)</f>
        <v>0</v>
      </c>
      <c r="AG582" s="85">
        <f>SUMIFS('BAZA DANYCH'!$AA:$AA,'BAZA DANYCH'!$T:$T,AG$406,'BAZA DANYCH'!$K:$K,$C582,'BAZA DANYCH'!$A:$A,$A582,'BAZA DANYCH'!$F:$F,STATYSTYKI!$B582)</f>
        <v>0</v>
      </c>
      <c r="AH582" s="85">
        <f>SUMIFS('BAZA DANYCH'!$AA:$AA,'BAZA DANYCH'!$T:$T,AH$406,'BAZA DANYCH'!$K:$K,$C582,'BAZA DANYCH'!$A:$A,$A582,'BAZA DANYCH'!$F:$F,STATYSTYKI!$B582)</f>
        <v>0</v>
      </c>
      <c r="AI582" s="85">
        <f>SUMIFS('BAZA DANYCH'!$AA:$AA,'BAZA DANYCH'!$T:$T,AI$406,'BAZA DANYCH'!$K:$K,$C582,'BAZA DANYCH'!$A:$A,$A582,'BAZA DANYCH'!$F:$F,STATYSTYKI!$B582)</f>
        <v>0</v>
      </c>
      <c r="AJ582" s="85">
        <f>SUMIFS('BAZA DANYCH'!$AA:$AA,'BAZA DANYCH'!$T:$T,AJ$406,'BAZA DANYCH'!$K:$K,$C582,'BAZA DANYCH'!$A:$A,$A582,'BAZA DANYCH'!$F:$F,STATYSTYKI!$B582)</f>
        <v>20</v>
      </c>
    </row>
    <row r="583" spans="1:36" x14ac:dyDescent="0.2">
      <c r="A583" s="87" t="str">
        <f t="shared" ref="A583:C583" si="214">A376</f>
        <v>Kostomłoty</v>
      </c>
      <c r="B583" s="87" t="str">
        <f t="shared" si="214"/>
        <v>rk_17_DK5</v>
      </c>
      <c r="C583" s="87" t="str">
        <f t="shared" si="214"/>
        <v>Księżnik</v>
      </c>
      <c r="D583" s="129">
        <f t="shared" si="199"/>
        <v>114</v>
      </c>
      <c r="E583" s="85">
        <f>SUMIFS('BAZA DANYCH'!$AA:$AA,'BAZA DANYCH'!$T:$T,E$406,'BAZA DANYCH'!$K:$K,$C583,'BAZA DANYCH'!$A:$A,$A583,'BAZA DANYCH'!$F:$F,STATYSTYKI!$B583)</f>
        <v>0</v>
      </c>
      <c r="F583" s="85">
        <f>SUMIFS('BAZA DANYCH'!$AA:$AA,'BAZA DANYCH'!$T:$T,F$406,'BAZA DANYCH'!$K:$K,$C583,'BAZA DANYCH'!$A:$A,$A583,'BAZA DANYCH'!$F:$F,STATYSTYKI!$B583)</f>
        <v>0</v>
      </c>
      <c r="G583" s="85">
        <f>SUMIFS('BAZA DANYCH'!$AA:$AA,'BAZA DANYCH'!$T:$T,G$406,'BAZA DANYCH'!$K:$K,$C583,'BAZA DANYCH'!$A:$A,$A583,'BAZA DANYCH'!$F:$F,STATYSTYKI!$B583)</f>
        <v>18</v>
      </c>
      <c r="H583" s="85">
        <f>SUMIFS('BAZA DANYCH'!$AA:$AA,'BAZA DANYCH'!$T:$T,H$406,'BAZA DANYCH'!$K:$K,$C583,'BAZA DANYCH'!$A:$A,$A583,'BAZA DANYCH'!$F:$F,STATYSTYKI!$B583)</f>
        <v>0</v>
      </c>
      <c r="I583" s="85">
        <f>SUMIFS('BAZA DANYCH'!$AA:$AA,'BAZA DANYCH'!$T:$T,I$406,'BAZA DANYCH'!$K:$K,$C583,'BAZA DANYCH'!$A:$A,$A583,'BAZA DANYCH'!$F:$F,STATYSTYKI!$B583)</f>
        <v>22</v>
      </c>
      <c r="J583" s="85">
        <f>SUMIFS('BAZA DANYCH'!$AA:$AA,'BAZA DANYCH'!$T:$T,J$406,'BAZA DANYCH'!$K:$K,$C583,'BAZA DANYCH'!$A:$A,$A583,'BAZA DANYCH'!$F:$F,STATYSTYKI!$B583)</f>
        <v>10</v>
      </c>
      <c r="K583" s="85">
        <f>SUMIFS('BAZA DANYCH'!$AA:$AA,'BAZA DANYCH'!$T:$T,K$406,'BAZA DANYCH'!$K:$K,$C583,'BAZA DANYCH'!$A:$A,$A583,'BAZA DANYCH'!$F:$F,STATYSTYKI!$B583)</f>
        <v>2</v>
      </c>
      <c r="L583" s="85">
        <f>SUMIFS('BAZA DANYCH'!$AA:$AA,'BAZA DANYCH'!$T:$T,L$406,'BAZA DANYCH'!$K:$K,$C583,'BAZA DANYCH'!$A:$A,$A583,'BAZA DANYCH'!$F:$F,STATYSTYKI!$B583)</f>
        <v>0</v>
      </c>
      <c r="M583" s="85">
        <f>SUMIFS('BAZA DANYCH'!$AA:$AA,'BAZA DANYCH'!$T:$T,M$406,'BAZA DANYCH'!$K:$K,$C583,'BAZA DANYCH'!$A:$A,$A583,'BAZA DANYCH'!$F:$F,STATYSTYKI!$B583)</f>
        <v>0</v>
      </c>
      <c r="N583" s="85">
        <f>SUMIFS('BAZA DANYCH'!$AA:$AA,'BAZA DANYCH'!$T:$T,N$406,'BAZA DANYCH'!$K:$K,$C583,'BAZA DANYCH'!$A:$A,$A583,'BAZA DANYCH'!$F:$F,STATYSTYKI!$B583)</f>
        <v>0</v>
      </c>
      <c r="O583" s="85">
        <f>SUMIFS('BAZA DANYCH'!$AA:$AA,'BAZA DANYCH'!$T:$T,O$406,'BAZA DANYCH'!$K:$K,$C583,'BAZA DANYCH'!$A:$A,$A583,'BAZA DANYCH'!$F:$F,STATYSTYKI!$B583)</f>
        <v>0</v>
      </c>
      <c r="P583" s="85">
        <f>SUMIFS('BAZA DANYCH'!$AA:$AA,'BAZA DANYCH'!$T:$T,P$406,'BAZA DANYCH'!$K:$K,$C583,'BAZA DANYCH'!$A:$A,$A583,'BAZA DANYCH'!$F:$F,STATYSTYKI!$B583)</f>
        <v>0</v>
      </c>
      <c r="Q583" s="85">
        <f>SUMIFS('BAZA DANYCH'!$AA:$AA,'BAZA DANYCH'!$T:$T,Q$406,'BAZA DANYCH'!$K:$K,$C583,'BAZA DANYCH'!$A:$A,$A583,'BAZA DANYCH'!$F:$F,STATYSTYKI!$B583)</f>
        <v>22</v>
      </c>
      <c r="R583" s="85">
        <f>SUMIFS('BAZA DANYCH'!$AA:$AA,'BAZA DANYCH'!$T:$T,R$406,'BAZA DANYCH'!$K:$K,$C583,'BAZA DANYCH'!$A:$A,$A583,'BAZA DANYCH'!$F:$F,STATYSTYKI!$B583)</f>
        <v>0</v>
      </c>
      <c r="S583" s="85">
        <f>SUMIFS('BAZA DANYCH'!$AA:$AA,'BAZA DANYCH'!$T:$T,S$406,'BAZA DANYCH'!$K:$K,$C583,'BAZA DANYCH'!$A:$A,$A583,'BAZA DANYCH'!$F:$F,STATYSTYKI!$B583)</f>
        <v>0</v>
      </c>
      <c r="T583" s="85">
        <f>SUMIFS('BAZA DANYCH'!$AA:$AA,'BAZA DANYCH'!$T:$T,T$406,'BAZA DANYCH'!$K:$K,$C583,'BAZA DANYCH'!$A:$A,$A583,'BAZA DANYCH'!$F:$F,STATYSTYKI!$B583)</f>
        <v>0</v>
      </c>
      <c r="U583" s="85">
        <f>SUMIFS('BAZA DANYCH'!$AA:$AA,'BAZA DANYCH'!$T:$T,U$406,'BAZA DANYCH'!$K:$K,$C583,'BAZA DANYCH'!$A:$A,$A583,'BAZA DANYCH'!$F:$F,STATYSTYKI!$B583)</f>
        <v>2</v>
      </c>
      <c r="V583" s="85">
        <f>SUMIFS('BAZA DANYCH'!$AA:$AA,'BAZA DANYCH'!$T:$T,V$406,'BAZA DANYCH'!$K:$K,$C583,'BAZA DANYCH'!$A:$A,$A583,'BAZA DANYCH'!$F:$F,STATYSTYKI!$B583)</f>
        <v>0</v>
      </c>
      <c r="W583" s="85">
        <f>SUMIFS('BAZA DANYCH'!$AA:$AA,'BAZA DANYCH'!$T:$T,W$406,'BAZA DANYCH'!$K:$K,$C583,'BAZA DANYCH'!$A:$A,$A583,'BAZA DANYCH'!$F:$F,STATYSTYKI!$B583)</f>
        <v>10</v>
      </c>
      <c r="X583" s="85">
        <f>SUMIFS('BAZA DANYCH'!$AA:$AA,'BAZA DANYCH'!$T:$T,X$406,'BAZA DANYCH'!$K:$K,$C583,'BAZA DANYCH'!$A:$A,$A583,'BAZA DANYCH'!$F:$F,STATYSTYKI!$B583)</f>
        <v>0</v>
      </c>
      <c r="Y583" s="85">
        <f>SUMIFS('BAZA DANYCH'!$AA:$AA,'BAZA DANYCH'!$T:$T,Y$406,'BAZA DANYCH'!$K:$K,$C583,'BAZA DANYCH'!$A:$A,$A583,'BAZA DANYCH'!$F:$F,STATYSTYKI!$B583)</f>
        <v>10</v>
      </c>
      <c r="Z583" s="85">
        <f>SUMIFS('BAZA DANYCH'!$AA:$AA,'BAZA DANYCH'!$T:$T,Z$406,'BAZA DANYCH'!$K:$K,$C583,'BAZA DANYCH'!$A:$A,$A583,'BAZA DANYCH'!$F:$F,STATYSTYKI!$B583)</f>
        <v>0</v>
      </c>
      <c r="AA583" s="85">
        <f>SUMIFS('BAZA DANYCH'!$AA:$AA,'BAZA DANYCH'!$T:$T,AA$406,'BAZA DANYCH'!$K:$K,$C583,'BAZA DANYCH'!$A:$A,$A583,'BAZA DANYCH'!$F:$F,STATYSTYKI!$B583)</f>
        <v>0</v>
      </c>
      <c r="AB583" s="85">
        <f>SUMIFS('BAZA DANYCH'!$AA:$AA,'BAZA DANYCH'!$T:$T,AB$406,'BAZA DANYCH'!$K:$K,$C583,'BAZA DANYCH'!$A:$A,$A583,'BAZA DANYCH'!$F:$F,STATYSTYKI!$B583)</f>
        <v>0</v>
      </c>
      <c r="AC583" s="85">
        <f>SUMIFS('BAZA DANYCH'!$AA:$AA,'BAZA DANYCH'!$T:$T,AC$406,'BAZA DANYCH'!$K:$K,$C583,'BAZA DANYCH'!$A:$A,$A583,'BAZA DANYCH'!$F:$F,STATYSTYKI!$B583)</f>
        <v>0</v>
      </c>
      <c r="AD583" s="85">
        <f>SUMIFS('BAZA DANYCH'!$AA:$AA,'BAZA DANYCH'!$T:$T,AD$406,'BAZA DANYCH'!$K:$K,$C583,'BAZA DANYCH'!$A:$A,$A583,'BAZA DANYCH'!$F:$F,STATYSTYKI!$B583)</f>
        <v>0</v>
      </c>
      <c r="AE583" s="85">
        <f>SUMIFS('BAZA DANYCH'!$AA:$AA,'BAZA DANYCH'!$T:$T,AE$406,'BAZA DANYCH'!$K:$K,$C583,'BAZA DANYCH'!$A:$A,$A583,'BAZA DANYCH'!$F:$F,STATYSTYKI!$B583)</f>
        <v>0</v>
      </c>
      <c r="AF583" s="85">
        <f>SUMIFS('BAZA DANYCH'!$AA:$AA,'BAZA DANYCH'!$T:$T,AF$406,'BAZA DANYCH'!$K:$K,$C583,'BAZA DANYCH'!$A:$A,$A583,'BAZA DANYCH'!$F:$F,STATYSTYKI!$B583)</f>
        <v>0</v>
      </c>
      <c r="AG583" s="85">
        <f>SUMIFS('BAZA DANYCH'!$AA:$AA,'BAZA DANYCH'!$T:$T,AG$406,'BAZA DANYCH'!$K:$K,$C583,'BAZA DANYCH'!$A:$A,$A583,'BAZA DANYCH'!$F:$F,STATYSTYKI!$B583)</f>
        <v>0</v>
      </c>
      <c r="AH583" s="85">
        <f>SUMIFS('BAZA DANYCH'!$AA:$AA,'BAZA DANYCH'!$T:$T,AH$406,'BAZA DANYCH'!$K:$K,$C583,'BAZA DANYCH'!$A:$A,$A583,'BAZA DANYCH'!$F:$F,STATYSTYKI!$B583)</f>
        <v>0</v>
      </c>
      <c r="AI583" s="85">
        <f>SUMIFS('BAZA DANYCH'!$AA:$AA,'BAZA DANYCH'!$T:$T,AI$406,'BAZA DANYCH'!$K:$K,$C583,'BAZA DANYCH'!$A:$A,$A583,'BAZA DANYCH'!$F:$F,STATYSTYKI!$B583)</f>
        <v>18</v>
      </c>
      <c r="AJ583" s="85">
        <f>SUMIFS('BAZA DANYCH'!$AA:$AA,'BAZA DANYCH'!$T:$T,AJ$406,'BAZA DANYCH'!$K:$K,$C583,'BAZA DANYCH'!$A:$A,$A583,'BAZA DANYCH'!$F:$F,STATYSTYKI!$B583)</f>
        <v>0</v>
      </c>
    </row>
    <row r="584" spans="1:36" x14ac:dyDescent="0.2">
      <c r="A584" s="87" t="str">
        <f t="shared" ref="A584:C584" si="215">A377</f>
        <v>Kostomłoty</v>
      </c>
      <c r="B584" s="87" t="str">
        <f t="shared" si="215"/>
        <v>rk_17_DK5</v>
      </c>
      <c r="C584" s="87" t="str">
        <f t="shared" si="215"/>
        <v>PKS Kamienna Góra linia 5 szkolny</v>
      </c>
      <c r="D584" s="129">
        <f t="shared" si="199"/>
        <v>392</v>
      </c>
      <c r="E584" s="85">
        <f>SUMIFS('BAZA DANYCH'!$AA:$AA,'BAZA DANYCH'!$T:$T,E$406,'BAZA DANYCH'!$K:$K,$C584,'BAZA DANYCH'!$A:$A,$A584,'BAZA DANYCH'!$F:$F,STATYSTYKI!$B584)</f>
        <v>0</v>
      </c>
      <c r="F584" s="85">
        <f>SUMIFS('BAZA DANYCH'!$AA:$AA,'BAZA DANYCH'!$T:$T,F$406,'BAZA DANYCH'!$K:$K,$C584,'BAZA DANYCH'!$A:$A,$A584,'BAZA DANYCH'!$F:$F,STATYSTYKI!$B584)</f>
        <v>0</v>
      </c>
      <c r="G584" s="85">
        <f>SUMIFS('BAZA DANYCH'!$AA:$AA,'BAZA DANYCH'!$T:$T,G$406,'BAZA DANYCH'!$K:$K,$C584,'BAZA DANYCH'!$A:$A,$A584,'BAZA DANYCH'!$F:$F,STATYSTYKI!$B584)</f>
        <v>0</v>
      </c>
      <c r="H584" s="85">
        <f>SUMIFS('BAZA DANYCH'!$AA:$AA,'BAZA DANYCH'!$T:$T,H$406,'BAZA DANYCH'!$K:$K,$C584,'BAZA DANYCH'!$A:$A,$A584,'BAZA DANYCH'!$F:$F,STATYSTYKI!$B584)</f>
        <v>70</v>
      </c>
      <c r="I584" s="85">
        <f>SUMIFS('BAZA DANYCH'!$AA:$AA,'BAZA DANYCH'!$T:$T,I$406,'BAZA DANYCH'!$K:$K,$C584,'BAZA DANYCH'!$A:$A,$A584,'BAZA DANYCH'!$F:$F,STATYSTYKI!$B584)</f>
        <v>90</v>
      </c>
      <c r="J584" s="85">
        <f>SUMIFS('BAZA DANYCH'!$AA:$AA,'BAZA DANYCH'!$T:$T,J$406,'BAZA DANYCH'!$K:$K,$C584,'BAZA DANYCH'!$A:$A,$A584,'BAZA DANYCH'!$F:$F,STATYSTYKI!$B584)</f>
        <v>70</v>
      </c>
      <c r="K584" s="85">
        <f>SUMIFS('BAZA DANYCH'!$AA:$AA,'BAZA DANYCH'!$T:$T,K$406,'BAZA DANYCH'!$K:$K,$C584,'BAZA DANYCH'!$A:$A,$A584,'BAZA DANYCH'!$F:$F,STATYSTYKI!$B584)</f>
        <v>0</v>
      </c>
      <c r="L584" s="85">
        <f>SUMIFS('BAZA DANYCH'!$AA:$AA,'BAZA DANYCH'!$T:$T,L$406,'BAZA DANYCH'!$K:$K,$C584,'BAZA DANYCH'!$A:$A,$A584,'BAZA DANYCH'!$F:$F,STATYSTYKI!$B584)</f>
        <v>0</v>
      </c>
      <c r="M584" s="85">
        <f>SUMIFS('BAZA DANYCH'!$AA:$AA,'BAZA DANYCH'!$T:$T,M$406,'BAZA DANYCH'!$K:$K,$C584,'BAZA DANYCH'!$A:$A,$A584,'BAZA DANYCH'!$F:$F,STATYSTYKI!$B584)</f>
        <v>0</v>
      </c>
      <c r="N584" s="85">
        <f>SUMIFS('BAZA DANYCH'!$AA:$AA,'BAZA DANYCH'!$T:$T,N$406,'BAZA DANYCH'!$K:$K,$C584,'BAZA DANYCH'!$A:$A,$A584,'BAZA DANYCH'!$F:$F,STATYSTYKI!$B584)</f>
        <v>0</v>
      </c>
      <c r="O584" s="85">
        <f>SUMIFS('BAZA DANYCH'!$AA:$AA,'BAZA DANYCH'!$T:$T,O$406,'BAZA DANYCH'!$K:$K,$C584,'BAZA DANYCH'!$A:$A,$A584,'BAZA DANYCH'!$F:$F,STATYSTYKI!$B584)</f>
        <v>0</v>
      </c>
      <c r="P584" s="85">
        <f>SUMIFS('BAZA DANYCH'!$AA:$AA,'BAZA DANYCH'!$T:$T,P$406,'BAZA DANYCH'!$K:$K,$C584,'BAZA DANYCH'!$A:$A,$A584,'BAZA DANYCH'!$F:$F,STATYSTYKI!$B584)</f>
        <v>0</v>
      </c>
      <c r="Q584" s="85">
        <f>SUMIFS('BAZA DANYCH'!$AA:$AA,'BAZA DANYCH'!$T:$T,Q$406,'BAZA DANYCH'!$K:$K,$C584,'BAZA DANYCH'!$A:$A,$A584,'BAZA DANYCH'!$F:$F,STATYSTYKI!$B584)</f>
        <v>0</v>
      </c>
      <c r="R584" s="85">
        <f>SUMIFS('BAZA DANYCH'!$AA:$AA,'BAZA DANYCH'!$T:$T,R$406,'BAZA DANYCH'!$K:$K,$C584,'BAZA DANYCH'!$A:$A,$A584,'BAZA DANYCH'!$F:$F,STATYSTYKI!$B584)</f>
        <v>0</v>
      </c>
      <c r="S584" s="85">
        <f>SUMIFS('BAZA DANYCH'!$AA:$AA,'BAZA DANYCH'!$T:$T,S$406,'BAZA DANYCH'!$K:$K,$C584,'BAZA DANYCH'!$A:$A,$A584,'BAZA DANYCH'!$F:$F,STATYSTYKI!$B584)</f>
        <v>0</v>
      </c>
      <c r="T584" s="85">
        <f>SUMIFS('BAZA DANYCH'!$AA:$AA,'BAZA DANYCH'!$T:$T,T$406,'BAZA DANYCH'!$K:$K,$C584,'BAZA DANYCH'!$A:$A,$A584,'BAZA DANYCH'!$F:$F,STATYSTYKI!$B584)</f>
        <v>0</v>
      </c>
      <c r="U584" s="85">
        <f>SUMIFS('BAZA DANYCH'!$AA:$AA,'BAZA DANYCH'!$T:$T,U$406,'BAZA DANYCH'!$K:$K,$C584,'BAZA DANYCH'!$A:$A,$A584,'BAZA DANYCH'!$F:$F,STATYSTYKI!$B584)</f>
        <v>36</v>
      </c>
      <c r="V584" s="85">
        <f>SUMIFS('BAZA DANYCH'!$AA:$AA,'BAZA DANYCH'!$T:$T,V$406,'BAZA DANYCH'!$K:$K,$C584,'BAZA DANYCH'!$A:$A,$A584,'BAZA DANYCH'!$F:$F,STATYSTYKI!$B584)</f>
        <v>0</v>
      </c>
      <c r="W584" s="85">
        <f>SUMIFS('BAZA DANYCH'!$AA:$AA,'BAZA DANYCH'!$T:$T,W$406,'BAZA DANYCH'!$K:$K,$C584,'BAZA DANYCH'!$A:$A,$A584,'BAZA DANYCH'!$F:$F,STATYSTYKI!$B584)</f>
        <v>36</v>
      </c>
      <c r="X584" s="85">
        <f>SUMIFS('BAZA DANYCH'!$AA:$AA,'BAZA DANYCH'!$T:$T,X$406,'BAZA DANYCH'!$K:$K,$C584,'BAZA DANYCH'!$A:$A,$A584,'BAZA DANYCH'!$F:$F,STATYSTYKI!$B584)</f>
        <v>0</v>
      </c>
      <c r="Y584" s="85">
        <f>SUMIFS('BAZA DANYCH'!$AA:$AA,'BAZA DANYCH'!$T:$T,Y$406,'BAZA DANYCH'!$K:$K,$C584,'BAZA DANYCH'!$A:$A,$A584,'BAZA DANYCH'!$F:$F,STATYSTYKI!$B584)</f>
        <v>0</v>
      </c>
      <c r="Z584" s="85">
        <f>SUMIFS('BAZA DANYCH'!$AA:$AA,'BAZA DANYCH'!$T:$T,Z$406,'BAZA DANYCH'!$K:$K,$C584,'BAZA DANYCH'!$A:$A,$A584,'BAZA DANYCH'!$F:$F,STATYSTYKI!$B584)</f>
        <v>20</v>
      </c>
      <c r="AA584" s="85">
        <f>SUMIFS('BAZA DANYCH'!$AA:$AA,'BAZA DANYCH'!$T:$T,AA$406,'BAZA DANYCH'!$K:$K,$C584,'BAZA DANYCH'!$A:$A,$A584,'BAZA DANYCH'!$F:$F,STATYSTYKI!$B584)</f>
        <v>0</v>
      </c>
      <c r="AB584" s="85">
        <f>SUMIFS('BAZA DANYCH'!$AA:$AA,'BAZA DANYCH'!$T:$T,AB$406,'BAZA DANYCH'!$K:$K,$C584,'BAZA DANYCH'!$A:$A,$A584,'BAZA DANYCH'!$F:$F,STATYSTYKI!$B584)</f>
        <v>0</v>
      </c>
      <c r="AC584" s="85">
        <f>SUMIFS('BAZA DANYCH'!$AA:$AA,'BAZA DANYCH'!$T:$T,AC$406,'BAZA DANYCH'!$K:$K,$C584,'BAZA DANYCH'!$A:$A,$A584,'BAZA DANYCH'!$F:$F,STATYSTYKI!$B584)</f>
        <v>0</v>
      </c>
      <c r="AD584" s="85">
        <f>SUMIFS('BAZA DANYCH'!$AA:$AA,'BAZA DANYCH'!$T:$T,AD$406,'BAZA DANYCH'!$K:$K,$C584,'BAZA DANYCH'!$A:$A,$A584,'BAZA DANYCH'!$F:$F,STATYSTYKI!$B584)</f>
        <v>0</v>
      </c>
      <c r="AE584" s="85">
        <f>SUMIFS('BAZA DANYCH'!$AA:$AA,'BAZA DANYCH'!$T:$T,AE$406,'BAZA DANYCH'!$K:$K,$C584,'BAZA DANYCH'!$A:$A,$A584,'BAZA DANYCH'!$F:$F,STATYSTYKI!$B584)</f>
        <v>0</v>
      </c>
      <c r="AF584" s="85">
        <f>SUMIFS('BAZA DANYCH'!$AA:$AA,'BAZA DANYCH'!$T:$T,AF$406,'BAZA DANYCH'!$K:$K,$C584,'BAZA DANYCH'!$A:$A,$A584,'BAZA DANYCH'!$F:$F,STATYSTYKI!$B584)</f>
        <v>0</v>
      </c>
      <c r="AG584" s="85">
        <f>SUMIFS('BAZA DANYCH'!$AA:$AA,'BAZA DANYCH'!$T:$T,AG$406,'BAZA DANYCH'!$K:$K,$C584,'BAZA DANYCH'!$A:$A,$A584,'BAZA DANYCH'!$F:$F,STATYSTYKI!$B584)</f>
        <v>70</v>
      </c>
      <c r="AH584" s="85">
        <f>SUMIFS('BAZA DANYCH'!$AA:$AA,'BAZA DANYCH'!$T:$T,AH$406,'BAZA DANYCH'!$K:$K,$C584,'BAZA DANYCH'!$A:$A,$A584,'BAZA DANYCH'!$F:$F,STATYSTYKI!$B584)</f>
        <v>0</v>
      </c>
      <c r="AI584" s="85">
        <f>SUMIFS('BAZA DANYCH'!$AA:$AA,'BAZA DANYCH'!$T:$T,AI$406,'BAZA DANYCH'!$K:$K,$C584,'BAZA DANYCH'!$A:$A,$A584,'BAZA DANYCH'!$F:$F,STATYSTYKI!$B584)</f>
        <v>0</v>
      </c>
      <c r="AJ584" s="85">
        <f>SUMIFS('BAZA DANYCH'!$AA:$AA,'BAZA DANYCH'!$T:$T,AJ$406,'BAZA DANYCH'!$K:$K,$C584,'BAZA DANYCH'!$A:$A,$A584,'BAZA DANYCH'!$F:$F,STATYSTYKI!$B584)</f>
        <v>0</v>
      </c>
    </row>
    <row r="585" spans="1:36" x14ac:dyDescent="0.2">
      <c r="A585" s="87" t="str">
        <f t="shared" ref="A585:C585" si="216">A378</f>
        <v>Kostomłoty</v>
      </c>
      <c r="B585" s="87" t="str">
        <f t="shared" si="216"/>
        <v>rk_17_DK5</v>
      </c>
      <c r="C585" s="87" t="str">
        <f t="shared" si="216"/>
        <v>Trans Expres</v>
      </c>
      <c r="D585" s="129">
        <f t="shared" si="199"/>
        <v>158</v>
      </c>
      <c r="E585" s="85">
        <f>SUMIFS('BAZA DANYCH'!$AA:$AA,'BAZA DANYCH'!$T:$T,E$406,'BAZA DANYCH'!$K:$K,$C585,'BAZA DANYCH'!$A:$A,$A585,'BAZA DANYCH'!$F:$F,STATYSTYKI!$B585)</f>
        <v>0</v>
      </c>
      <c r="F585" s="85">
        <f>SUMIFS('BAZA DANYCH'!$AA:$AA,'BAZA DANYCH'!$T:$T,F$406,'BAZA DANYCH'!$K:$K,$C585,'BAZA DANYCH'!$A:$A,$A585,'BAZA DANYCH'!$F:$F,STATYSTYKI!$B585)</f>
        <v>0</v>
      </c>
      <c r="G585" s="85">
        <f>SUMIFS('BAZA DANYCH'!$AA:$AA,'BAZA DANYCH'!$T:$T,G$406,'BAZA DANYCH'!$K:$K,$C585,'BAZA DANYCH'!$A:$A,$A585,'BAZA DANYCH'!$F:$F,STATYSTYKI!$B585)</f>
        <v>0</v>
      </c>
      <c r="H585" s="85">
        <f>SUMIFS('BAZA DANYCH'!$AA:$AA,'BAZA DANYCH'!$T:$T,H$406,'BAZA DANYCH'!$K:$K,$C585,'BAZA DANYCH'!$A:$A,$A585,'BAZA DANYCH'!$F:$F,STATYSTYKI!$B585)</f>
        <v>0</v>
      </c>
      <c r="I585" s="85">
        <f>SUMIFS('BAZA DANYCH'!$AA:$AA,'BAZA DANYCH'!$T:$T,I$406,'BAZA DANYCH'!$K:$K,$C585,'BAZA DANYCH'!$A:$A,$A585,'BAZA DANYCH'!$F:$F,STATYSTYKI!$B585)</f>
        <v>0</v>
      </c>
      <c r="J585" s="85">
        <f>SUMIFS('BAZA DANYCH'!$AA:$AA,'BAZA DANYCH'!$T:$T,J$406,'BAZA DANYCH'!$K:$K,$C585,'BAZA DANYCH'!$A:$A,$A585,'BAZA DANYCH'!$F:$F,STATYSTYKI!$B585)</f>
        <v>0</v>
      </c>
      <c r="K585" s="85">
        <f>SUMIFS('BAZA DANYCH'!$AA:$AA,'BAZA DANYCH'!$T:$T,K$406,'BAZA DANYCH'!$K:$K,$C585,'BAZA DANYCH'!$A:$A,$A585,'BAZA DANYCH'!$F:$F,STATYSTYKI!$B585)</f>
        <v>0</v>
      </c>
      <c r="L585" s="85">
        <f>SUMIFS('BAZA DANYCH'!$AA:$AA,'BAZA DANYCH'!$T:$T,L$406,'BAZA DANYCH'!$K:$K,$C585,'BAZA DANYCH'!$A:$A,$A585,'BAZA DANYCH'!$F:$F,STATYSTYKI!$B585)</f>
        <v>2</v>
      </c>
      <c r="M585" s="85">
        <f>SUMIFS('BAZA DANYCH'!$AA:$AA,'BAZA DANYCH'!$T:$T,M$406,'BAZA DANYCH'!$K:$K,$C585,'BAZA DANYCH'!$A:$A,$A585,'BAZA DANYCH'!$F:$F,STATYSTYKI!$B585)</f>
        <v>0</v>
      </c>
      <c r="N585" s="85">
        <f>SUMIFS('BAZA DANYCH'!$AA:$AA,'BAZA DANYCH'!$T:$T,N$406,'BAZA DANYCH'!$K:$K,$C585,'BAZA DANYCH'!$A:$A,$A585,'BAZA DANYCH'!$F:$F,STATYSTYKI!$B585)</f>
        <v>22</v>
      </c>
      <c r="O585" s="85">
        <f>SUMIFS('BAZA DANYCH'!$AA:$AA,'BAZA DANYCH'!$T:$T,O$406,'BAZA DANYCH'!$K:$K,$C585,'BAZA DANYCH'!$A:$A,$A585,'BAZA DANYCH'!$F:$F,STATYSTYKI!$B585)</f>
        <v>0</v>
      </c>
      <c r="P585" s="85">
        <f>SUMIFS('BAZA DANYCH'!$AA:$AA,'BAZA DANYCH'!$T:$T,P$406,'BAZA DANYCH'!$K:$K,$C585,'BAZA DANYCH'!$A:$A,$A585,'BAZA DANYCH'!$F:$F,STATYSTYKI!$B585)</f>
        <v>18</v>
      </c>
      <c r="Q585" s="85">
        <f>SUMIFS('BAZA DANYCH'!$AA:$AA,'BAZA DANYCH'!$T:$T,Q$406,'BAZA DANYCH'!$K:$K,$C585,'BAZA DANYCH'!$A:$A,$A585,'BAZA DANYCH'!$F:$F,STATYSTYKI!$B585)</f>
        <v>10</v>
      </c>
      <c r="R585" s="85">
        <f>SUMIFS('BAZA DANYCH'!$AA:$AA,'BAZA DANYCH'!$T:$T,R$406,'BAZA DANYCH'!$K:$K,$C585,'BAZA DANYCH'!$A:$A,$A585,'BAZA DANYCH'!$F:$F,STATYSTYKI!$B585)</f>
        <v>0</v>
      </c>
      <c r="S585" s="85">
        <f>SUMIFS('BAZA DANYCH'!$AA:$AA,'BAZA DANYCH'!$T:$T,S$406,'BAZA DANYCH'!$K:$K,$C585,'BAZA DANYCH'!$A:$A,$A585,'BAZA DANYCH'!$F:$F,STATYSTYKI!$B585)</f>
        <v>20</v>
      </c>
      <c r="T585" s="85">
        <f>SUMIFS('BAZA DANYCH'!$AA:$AA,'BAZA DANYCH'!$T:$T,T$406,'BAZA DANYCH'!$K:$K,$C585,'BAZA DANYCH'!$A:$A,$A585,'BAZA DANYCH'!$F:$F,STATYSTYKI!$B585)</f>
        <v>18</v>
      </c>
      <c r="U585" s="85">
        <f>SUMIFS('BAZA DANYCH'!$AA:$AA,'BAZA DANYCH'!$T:$T,U$406,'BAZA DANYCH'!$K:$K,$C585,'BAZA DANYCH'!$A:$A,$A585,'BAZA DANYCH'!$F:$F,STATYSTYKI!$B585)</f>
        <v>20</v>
      </c>
      <c r="V585" s="85">
        <f>SUMIFS('BAZA DANYCH'!$AA:$AA,'BAZA DANYCH'!$T:$T,V$406,'BAZA DANYCH'!$K:$K,$C585,'BAZA DANYCH'!$A:$A,$A585,'BAZA DANYCH'!$F:$F,STATYSTYKI!$B585)</f>
        <v>0</v>
      </c>
      <c r="W585" s="85">
        <f>SUMIFS('BAZA DANYCH'!$AA:$AA,'BAZA DANYCH'!$T:$T,W$406,'BAZA DANYCH'!$K:$K,$C585,'BAZA DANYCH'!$A:$A,$A585,'BAZA DANYCH'!$F:$F,STATYSTYKI!$B585)</f>
        <v>0</v>
      </c>
      <c r="X585" s="85">
        <f>SUMIFS('BAZA DANYCH'!$AA:$AA,'BAZA DANYCH'!$T:$T,X$406,'BAZA DANYCH'!$K:$K,$C585,'BAZA DANYCH'!$A:$A,$A585,'BAZA DANYCH'!$F:$F,STATYSTYKI!$B585)</f>
        <v>22</v>
      </c>
      <c r="Y585" s="85">
        <f>SUMIFS('BAZA DANYCH'!$AA:$AA,'BAZA DANYCH'!$T:$T,Y$406,'BAZA DANYCH'!$K:$K,$C585,'BAZA DANYCH'!$A:$A,$A585,'BAZA DANYCH'!$F:$F,STATYSTYKI!$B585)</f>
        <v>0</v>
      </c>
      <c r="Z585" s="85">
        <f>SUMIFS('BAZA DANYCH'!$AA:$AA,'BAZA DANYCH'!$T:$T,Z$406,'BAZA DANYCH'!$K:$K,$C585,'BAZA DANYCH'!$A:$A,$A585,'BAZA DANYCH'!$F:$F,STATYSTYKI!$B585)</f>
        <v>2</v>
      </c>
      <c r="AA585" s="85">
        <f>SUMIFS('BAZA DANYCH'!$AA:$AA,'BAZA DANYCH'!$T:$T,AA$406,'BAZA DANYCH'!$K:$K,$C585,'BAZA DANYCH'!$A:$A,$A585,'BAZA DANYCH'!$F:$F,STATYSTYKI!$B585)</f>
        <v>2</v>
      </c>
      <c r="AB585" s="85">
        <f>SUMIFS('BAZA DANYCH'!$AA:$AA,'BAZA DANYCH'!$T:$T,AB$406,'BAZA DANYCH'!$K:$K,$C585,'BAZA DANYCH'!$A:$A,$A585,'BAZA DANYCH'!$F:$F,STATYSTYKI!$B585)</f>
        <v>0</v>
      </c>
      <c r="AC585" s="85">
        <f>SUMIFS('BAZA DANYCH'!$AA:$AA,'BAZA DANYCH'!$T:$T,AC$406,'BAZA DANYCH'!$K:$K,$C585,'BAZA DANYCH'!$A:$A,$A585,'BAZA DANYCH'!$F:$F,STATYSTYKI!$B585)</f>
        <v>0</v>
      </c>
      <c r="AD585" s="85">
        <f>SUMIFS('BAZA DANYCH'!$AA:$AA,'BAZA DANYCH'!$T:$T,AD$406,'BAZA DANYCH'!$K:$K,$C585,'BAZA DANYCH'!$A:$A,$A585,'BAZA DANYCH'!$F:$F,STATYSTYKI!$B585)</f>
        <v>0</v>
      </c>
      <c r="AE585" s="85">
        <f>SUMIFS('BAZA DANYCH'!$AA:$AA,'BAZA DANYCH'!$T:$T,AE$406,'BAZA DANYCH'!$K:$K,$C585,'BAZA DANYCH'!$A:$A,$A585,'BAZA DANYCH'!$F:$F,STATYSTYKI!$B585)</f>
        <v>18</v>
      </c>
      <c r="AF585" s="85">
        <f>SUMIFS('BAZA DANYCH'!$AA:$AA,'BAZA DANYCH'!$T:$T,AF$406,'BAZA DANYCH'!$K:$K,$C585,'BAZA DANYCH'!$A:$A,$A585,'BAZA DANYCH'!$F:$F,STATYSTYKI!$B585)</f>
        <v>2</v>
      </c>
      <c r="AG585" s="85">
        <f>SUMIFS('BAZA DANYCH'!$AA:$AA,'BAZA DANYCH'!$T:$T,AG$406,'BAZA DANYCH'!$K:$K,$C585,'BAZA DANYCH'!$A:$A,$A585,'BAZA DANYCH'!$F:$F,STATYSTYKI!$B585)</f>
        <v>0</v>
      </c>
      <c r="AH585" s="85">
        <f>SUMIFS('BAZA DANYCH'!$AA:$AA,'BAZA DANYCH'!$T:$T,AH$406,'BAZA DANYCH'!$K:$K,$C585,'BAZA DANYCH'!$A:$A,$A585,'BAZA DANYCH'!$F:$F,STATYSTYKI!$B585)</f>
        <v>2</v>
      </c>
      <c r="AI585" s="85">
        <f>SUMIFS('BAZA DANYCH'!$AA:$AA,'BAZA DANYCH'!$T:$T,AI$406,'BAZA DANYCH'!$K:$K,$C585,'BAZA DANYCH'!$A:$A,$A585,'BAZA DANYCH'!$F:$F,STATYSTYKI!$B585)</f>
        <v>0</v>
      </c>
      <c r="AJ585" s="85">
        <f>SUMIFS('BAZA DANYCH'!$AA:$AA,'BAZA DANYCH'!$T:$T,AJ$406,'BAZA DANYCH'!$K:$K,$C585,'BAZA DANYCH'!$A:$A,$A585,'BAZA DANYCH'!$F:$F,STATYSTYKI!$B585)</f>
        <v>0</v>
      </c>
    </row>
    <row r="586" spans="1:36" x14ac:dyDescent="0.2">
      <c r="A586" s="87" t="str">
        <f t="shared" ref="A586:C586" si="217">A379</f>
        <v>Kostomłoty</v>
      </c>
      <c r="B586" s="87" t="str">
        <f t="shared" si="217"/>
        <v>rk_17_DK5</v>
      </c>
      <c r="C586" s="87" t="str">
        <f t="shared" si="217"/>
        <v>Polbus</v>
      </c>
      <c r="D586" s="129">
        <f t="shared" si="199"/>
        <v>6</v>
      </c>
      <c r="E586" s="85">
        <f>SUMIFS('BAZA DANYCH'!$AA:$AA,'BAZA DANYCH'!$T:$T,E$406,'BAZA DANYCH'!$K:$K,$C586,'BAZA DANYCH'!$A:$A,$A586,'BAZA DANYCH'!$F:$F,STATYSTYKI!$B586)</f>
        <v>0</v>
      </c>
      <c r="F586" s="85">
        <f>SUMIFS('BAZA DANYCH'!$AA:$AA,'BAZA DANYCH'!$T:$T,F$406,'BAZA DANYCH'!$K:$K,$C586,'BAZA DANYCH'!$A:$A,$A586,'BAZA DANYCH'!$F:$F,STATYSTYKI!$B586)</f>
        <v>0</v>
      </c>
      <c r="G586" s="85">
        <f>SUMIFS('BAZA DANYCH'!$AA:$AA,'BAZA DANYCH'!$T:$T,G$406,'BAZA DANYCH'!$K:$K,$C586,'BAZA DANYCH'!$A:$A,$A586,'BAZA DANYCH'!$F:$F,STATYSTYKI!$B586)</f>
        <v>0</v>
      </c>
      <c r="H586" s="85">
        <f>SUMIFS('BAZA DANYCH'!$AA:$AA,'BAZA DANYCH'!$T:$T,H$406,'BAZA DANYCH'!$K:$K,$C586,'BAZA DANYCH'!$A:$A,$A586,'BAZA DANYCH'!$F:$F,STATYSTYKI!$B586)</f>
        <v>0</v>
      </c>
      <c r="I586" s="85">
        <f>SUMIFS('BAZA DANYCH'!$AA:$AA,'BAZA DANYCH'!$T:$T,I$406,'BAZA DANYCH'!$K:$K,$C586,'BAZA DANYCH'!$A:$A,$A586,'BAZA DANYCH'!$F:$F,STATYSTYKI!$B586)</f>
        <v>0</v>
      </c>
      <c r="J586" s="85">
        <f>SUMIFS('BAZA DANYCH'!$AA:$AA,'BAZA DANYCH'!$T:$T,J$406,'BAZA DANYCH'!$K:$K,$C586,'BAZA DANYCH'!$A:$A,$A586,'BAZA DANYCH'!$F:$F,STATYSTYKI!$B586)</f>
        <v>0</v>
      </c>
      <c r="K586" s="85">
        <f>SUMIFS('BAZA DANYCH'!$AA:$AA,'BAZA DANYCH'!$T:$T,K$406,'BAZA DANYCH'!$K:$K,$C586,'BAZA DANYCH'!$A:$A,$A586,'BAZA DANYCH'!$F:$F,STATYSTYKI!$B586)</f>
        <v>6</v>
      </c>
      <c r="L586" s="85">
        <f>SUMIFS('BAZA DANYCH'!$AA:$AA,'BAZA DANYCH'!$T:$T,L$406,'BAZA DANYCH'!$K:$K,$C586,'BAZA DANYCH'!$A:$A,$A586,'BAZA DANYCH'!$F:$F,STATYSTYKI!$B586)</f>
        <v>0</v>
      </c>
      <c r="M586" s="85">
        <f>SUMIFS('BAZA DANYCH'!$AA:$AA,'BAZA DANYCH'!$T:$T,M$406,'BAZA DANYCH'!$K:$K,$C586,'BAZA DANYCH'!$A:$A,$A586,'BAZA DANYCH'!$F:$F,STATYSTYKI!$B586)</f>
        <v>0</v>
      </c>
      <c r="N586" s="85">
        <f>SUMIFS('BAZA DANYCH'!$AA:$AA,'BAZA DANYCH'!$T:$T,N$406,'BAZA DANYCH'!$K:$K,$C586,'BAZA DANYCH'!$A:$A,$A586,'BAZA DANYCH'!$F:$F,STATYSTYKI!$B586)</f>
        <v>0</v>
      </c>
      <c r="O586" s="85">
        <f>SUMIFS('BAZA DANYCH'!$AA:$AA,'BAZA DANYCH'!$T:$T,O$406,'BAZA DANYCH'!$K:$K,$C586,'BAZA DANYCH'!$A:$A,$A586,'BAZA DANYCH'!$F:$F,STATYSTYKI!$B586)</f>
        <v>0</v>
      </c>
      <c r="P586" s="85">
        <f>SUMIFS('BAZA DANYCH'!$AA:$AA,'BAZA DANYCH'!$T:$T,P$406,'BAZA DANYCH'!$K:$K,$C586,'BAZA DANYCH'!$A:$A,$A586,'BAZA DANYCH'!$F:$F,STATYSTYKI!$B586)</f>
        <v>0</v>
      </c>
      <c r="Q586" s="85">
        <f>SUMIFS('BAZA DANYCH'!$AA:$AA,'BAZA DANYCH'!$T:$T,Q$406,'BAZA DANYCH'!$K:$K,$C586,'BAZA DANYCH'!$A:$A,$A586,'BAZA DANYCH'!$F:$F,STATYSTYKI!$B586)</f>
        <v>0</v>
      </c>
      <c r="R586" s="85">
        <f>SUMIFS('BAZA DANYCH'!$AA:$AA,'BAZA DANYCH'!$T:$T,R$406,'BAZA DANYCH'!$K:$K,$C586,'BAZA DANYCH'!$A:$A,$A586,'BAZA DANYCH'!$F:$F,STATYSTYKI!$B586)</f>
        <v>0</v>
      </c>
      <c r="S586" s="85">
        <f>SUMIFS('BAZA DANYCH'!$AA:$AA,'BAZA DANYCH'!$T:$T,S$406,'BAZA DANYCH'!$K:$K,$C586,'BAZA DANYCH'!$A:$A,$A586,'BAZA DANYCH'!$F:$F,STATYSTYKI!$B586)</f>
        <v>0</v>
      </c>
      <c r="T586" s="85">
        <f>SUMIFS('BAZA DANYCH'!$AA:$AA,'BAZA DANYCH'!$T:$T,T$406,'BAZA DANYCH'!$K:$K,$C586,'BAZA DANYCH'!$A:$A,$A586,'BAZA DANYCH'!$F:$F,STATYSTYKI!$B586)</f>
        <v>0</v>
      </c>
      <c r="U586" s="85">
        <f>SUMIFS('BAZA DANYCH'!$AA:$AA,'BAZA DANYCH'!$T:$T,U$406,'BAZA DANYCH'!$K:$K,$C586,'BAZA DANYCH'!$A:$A,$A586,'BAZA DANYCH'!$F:$F,STATYSTYKI!$B586)</f>
        <v>0</v>
      </c>
      <c r="V586" s="85">
        <f>SUMIFS('BAZA DANYCH'!$AA:$AA,'BAZA DANYCH'!$T:$T,V$406,'BAZA DANYCH'!$K:$K,$C586,'BAZA DANYCH'!$A:$A,$A586,'BAZA DANYCH'!$F:$F,STATYSTYKI!$B586)</f>
        <v>0</v>
      </c>
      <c r="W586" s="85">
        <f>SUMIFS('BAZA DANYCH'!$AA:$AA,'BAZA DANYCH'!$T:$T,W$406,'BAZA DANYCH'!$K:$K,$C586,'BAZA DANYCH'!$A:$A,$A586,'BAZA DANYCH'!$F:$F,STATYSTYKI!$B586)</f>
        <v>0</v>
      </c>
      <c r="X586" s="85">
        <f>SUMIFS('BAZA DANYCH'!$AA:$AA,'BAZA DANYCH'!$T:$T,X$406,'BAZA DANYCH'!$K:$K,$C586,'BAZA DANYCH'!$A:$A,$A586,'BAZA DANYCH'!$F:$F,STATYSTYKI!$B586)</f>
        <v>0</v>
      </c>
      <c r="Y586" s="85">
        <f>SUMIFS('BAZA DANYCH'!$AA:$AA,'BAZA DANYCH'!$T:$T,Y$406,'BAZA DANYCH'!$K:$K,$C586,'BAZA DANYCH'!$A:$A,$A586,'BAZA DANYCH'!$F:$F,STATYSTYKI!$B586)</f>
        <v>0</v>
      </c>
      <c r="Z586" s="85">
        <f>SUMIFS('BAZA DANYCH'!$AA:$AA,'BAZA DANYCH'!$T:$T,Z$406,'BAZA DANYCH'!$K:$K,$C586,'BAZA DANYCH'!$A:$A,$A586,'BAZA DANYCH'!$F:$F,STATYSTYKI!$B586)</f>
        <v>0</v>
      </c>
      <c r="AA586" s="85">
        <f>SUMIFS('BAZA DANYCH'!$AA:$AA,'BAZA DANYCH'!$T:$T,AA$406,'BAZA DANYCH'!$K:$K,$C586,'BAZA DANYCH'!$A:$A,$A586,'BAZA DANYCH'!$F:$F,STATYSTYKI!$B586)</f>
        <v>0</v>
      </c>
      <c r="AB586" s="85">
        <f>SUMIFS('BAZA DANYCH'!$AA:$AA,'BAZA DANYCH'!$T:$T,AB$406,'BAZA DANYCH'!$K:$K,$C586,'BAZA DANYCH'!$A:$A,$A586,'BAZA DANYCH'!$F:$F,STATYSTYKI!$B586)</f>
        <v>0</v>
      </c>
      <c r="AC586" s="85">
        <f>SUMIFS('BAZA DANYCH'!$AA:$AA,'BAZA DANYCH'!$T:$T,AC$406,'BAZA DANYCH'!$K:$K,$C586,'BAZA DANYCH'!$A:$A,$A586,'BAZA DANYCH'!$F:$F,STATYSTYKI!$B586)</f>
        <v>0</v>
      </c>
      <c r="AD586" s="85">
        <f>SUMIFS('BAZA DANYCH'!$AA:$AA,'BAZA DANYCH'!$T:$T,AD$406,'BAZA DANYCH'!$K:$K,$C586,'BAZA DANYCH'!$A:$A,$A586,'BAZA DANYCH'!$F:$F,STATYSTYKI!$B586)</f>
        <v>0</v>
      </c>
      <c r="AE586" s="85">
        <f>SUMIFS('BAZA DANYCH'!$AA:$AA,'BAZA DANYCH'!$T:$T,AE$406,'BAZA DANYCH'!$K:$K,$C586,'BAZA DANYCH'!$A:$A,$A586,'BAZA DANYCH'!$F:$F,STATYSTYKI!$B586)</f>
        <v>0</v>
      </c>
      <c r="AF586" s="85">
        <f>SUMIFS('BAZA DANYCH'!$AA:$AA,'BAZA DANYCH'!$T:$T,AF$406,'BAZA DANYCH'!$K:$K,$C586,'BAZA DANYCH'!$A:$A,$A586,'BAZA DANYCH'!$F:$F,STATYSTYKI!$B586)</f>
        <v>0</v>
      </c>
      <c r="AG586" s="85">
        <f>SUMIFS('BAZA DANYCH'!$AA:$AA,'BAZA DANYCH'!$T:$T,AG$406,'BAZA DANYCH'!$K:$K,$C586,'BAZA DANYCH'!$A:$A,$A586,'BAZA DANYCH'!$F:$F,STATYSTYKI!$B586)</f>
        <v>0</v>
      </c>
      <c r="AH586" s="85">
        <f>SUMIFS('BAZA DANYCH'!$AA:$AA,'BAZA DANYCH'!$T:$T,AH$406,'BAZA DANYCH'!$K:$K,$C586,'BAZA DANYCH'!$A:$A,$A586,'BAZA DANYCH'!$F:$F,STATYSTYKI!$B586)</f>
        <v>0</v>
      </c>
      <c r="AI586" s="85">
        <f>SUMIFS('BAZA DANYCH'!$AA:$AA,'BAZA DANYCH'!$T:$T,AI$406,'BAZA DANYCH'!$K:$K,$C586,'BAZA DANYCH'!$A:$A,$A586,'BAZA DANYCH'!$F:$F,STATYSTYKI!$B586)</f>
        <v>0</v>
      </c>
      <c r="AJ586" s="85">
        <f>SUMIFS('BAZA DANYCH'!$AA:$AA,'BAZA DANYCH'!$T:$T,AJ$406,'BAZA DANYCH'!$K:$K,$C586,'BAZA DANYCH'!$A:$A,$A586,'BAZA DANYCH'!$F:$F,STATYSTYKI!$B586)</f>
        <v>0</v>
      </c>
    </row>
    <row r="587" spans="1:36" x14ac:dyDescent="0.2">
      <c r="A587" s="87" t="str">
        <f t="shared" ref="A587:C587" si="218">A380</f>
        <v>Kostomłoty</v>
      </c>
      <c r="B587" s="87" t="str">
        <f t="shared" si="218"/>
        <v>rk_17_DK5</v>
      </c>
      <c r="C587" s="87" t="str">
        <f t="shared" si="218"/>
        <v>Marco Polo</v>
      </c>
      <c r="D587" s="129">
        <f t="shared" si="199"/>
        <v>10</v>
      </c>
      <c r="E587" s="85">
        <f>SUMIFS('BAZA DANYCH'!$AA:$AA,'BAZA DANYCH'!$T:$T,E$406,'BAZA DANYCH'!$K:$K,$C587,'BAZA DANYCH'!$A:$A,$A587,'BAZA DANYCH'!$F:$F,STATYSTYKI!$B587)</f>
        <v>0</v>
      </c>
      <c r="F587" s="85">
        <f>SUMIFS('BAZA DANYCH'!$AA:$AA,'BAZA DANYCH'!$T:$T,F$406,'BAZA DANYCH'!$K:$K,$C587,'BAZA DANYCH'!$A:$A,$A587,'BAZA DANYCH'!$F:$F,STATYSTYKI!$B587)</f>
        <v>0</v>
      </c>
      <c r="G587" s="85">
        <f>SUMIFS('BAZA DANYCH'!$AA:$AA,'BAZA DANYCH'!$T:$T,G$406,'BAZA DANYCH'!$K:$K,$C587,'BAZA DANYCH'!$A:$A,$A587,'BAZA DANYCH'!$F:$F,STATYSTYKI!$B587)</f>
        <v>0</v>
      </c>
      <c r="H587" s="85">
        <f>SUMIFS('BAZA DANYCH'!$AA:$AA,'BAZA DANYCH'!$T:$T,H$406,'BAZA DANYCH'!$K:$K,$C587,'BAZA DANYCH'!$A:$A,$A587,'BAZA DANYCH'!$F:$F,STATYSTYKI!$B587)</f>
        <v>0</v>
      </c>
      <c r="I587" s="85">
        <f>SUMIFS('BAZA DANYCH'!$AA:$AA,'BAZA DANYCH'!$T:$T,I$406,'BAZA DANYCH'!$K:$K,$C587,'BAZA DANYCH'!$A:$A,$A587,'BAZA DANYCH'!$F:$F,STATYSTYKI!$B587)</f>
        <v>0</v>
      </c>
      <c r="J587" s="85">
        <f>SUMIFS('BAZA DANYCH'!$AA:$AA,'BAZA DANYCH'!$T:$T,J$406,'BAZA DANYCH'!$K:$K,$C587,'BAZA DANYCH'!$A:$A,$A587,'BAZA DANYCH'!$F:$F,STATYSTYKI!$B587)</f>
        <v>0</v>
      </c>
      <c r="K587" s="85">
        <f>SUMIFS('BAZA DANYCH'!$AA:$AA,'BAZA DANYCH'!$T:$T,K$406,'BAZA DANYCH'!$K:$K,$C587,'BAZA DANYCH'!$A:$A,$A587,'BAZA DANYCH'!$F:$F,STATYSTYKI!$B587)</f>
        <v>0</v>
      </c>
      <c r="L587" s="85">
        <f>SUMIFS('BAZA DANYCH'!$AA:$AA,'BAZA DANYCH'!$T:$T,L$406,'BAZA DANYCH'!$K:$K,$C587,'BAZA DANYCH'!$A:$A,$A587,'BAZA DANYCH'!$F:$F,STATYSTYKI!$B587)</f>
        <v>0</v>
      </c>
      <c r="M587" s="85">
        <f>SUMIFS('BAZA DANYCH'!$AA:$AA,'BAZA DANYCH'!$T:$T,M$406,'BAZA DANYCH'!$K:$K,$C587,'BAZA DANYCH'!$A:$A,$A587,'BAZA DANYCH'!$F:$F,STATYSTYKI!$B587)</f>
        <v>10</v>
      </c>
      <c r="N587" s="85">
        <f>SUMIFS('BAZA DANYCH'!$AA:$AA,'BAZA DANYCH'!$T:$T,N$406,'BAZA DANYCH'!$K:$K,$C587,'BAZA DANYCH'!$A:$A,$A587,'BAZA DANYCH'!$F:$F,STATYSTYKI!$B587)</f>
        <v>0</v>
      </c>
      <c r="O587" s="85">
        <f>SUMIFS('BAZA DANYCH'!$AA:$AA,'BAZA DANYCH'!$T:$T,O$406,'BAZA DANYCH'!$K:$K,$C587,'BAZA DANYCH'!$A:$A,$A587,'BAZA DANYCH'!$F:$F,STATYSTYKI!$B587)</f>
        <v>0</v>
      </c>
      <c r="P587" s="85">
        <f>SUMIFS('BAZA DANYCH'!$AA:$AA,'BAZA DANYCH'!$T:$T,P$406,'BAZA DANYCH'!$K:$K,$C587,'BAZA DANYCH'!$A:$A,$A587,'BAZA DANYCH'!$F:$F,STATYSTYKI!$B587)</f>
        <v>0</v>
      </c>
      <c r="Q587" s="85">
        <f>SUMIFS('BAZA DANYCH'!$AA:$AA,'BAZA DANYCH'!$T:$T,Q$406,'BAZA DANYCH'!$K:$K,$C587,'BAZA DANYCH'!$A:$A,$A587,'BAZA DANYCH'!$F:$F,STATYSTYKI!$B587)</f>
        <v>0</v>
      </c>
      <c r="R587" s="85">
        <f>SUMIFS('BAZA DANYCH'!$AA:$AA,'BAZA DANYCH'!$T:$T,R$406,'BAZA DANYCH'!$K:$K,$C587,'BAZA DANYCH'!$A:$A,$A587,'BAZA DANYCH'!$F:$F,STATYSTYKI!$B587)</f>
        <v>0</v>
      </c>
      <c r="S587" s="85">
        <f>SUMIFS('BAZA DANYCH'!$AA:$AA,'BAZA DANYCH'!$T:$T,S$406,'BAZA DANYCH'!$K:$K,$C587,'BAZA DANYCH'!$A:$A,$A587,'BAZA DANYCH'!$F:$F,STATYSTYKI!$B587)</f>
        <v>0</v>
      </c>
      <c r="T587" s="85">
        <f>SUMIFS('BAZA DANYCH'!$AA:$AA,'BAZA DANYCH'!$T:$T,T$406,'BAZA DANYCH'!$K:$K,$C587,'BAZA DANYCH'!$A:$A,$A587,'BAZA DANYCH'!$F:$F,STATYSTYKI!$B587)</f>
        <v>0</v>
      </c>
      <c r="U587" s="85">
        <f>SUMIFS('BAZA DANYCH'!$AA:$AA,'BAZA DANYCH'!$T:$T,U$406,'BAZA DANYCH'!$K:$K,$C587,'BAZA DANYCH'!$A:$A,$A587,'BAZA DANYCH'!$F:$F,STATYSTYKI!$B587)</f>
        <v>0</v>
      </c>
      <c r="V587" s="85">
        <f>SUMIFS('BAZA DANYCH'!$AA:$AA,'BAZA DANYCH'!$T:$T,V$406,'BAZA DANYCH'!$K:$K,$C587,'BAZA DANYCH'!$A:$A,$A587,'BAZA DANYCH'!$F:$F,STATYSTYKI!$B587)</f>
        <v>0</v>
      </c>
      <c r="W587" s="85">
        <f>SUMIFS('BAZA DANYCH'!$AA:$AA,'BAZA DANYCH'!$T:$T,W$406,'BAZA DANYCH'!$K:$K,$C587,'BAZA DANYCH'!$A:$A,$A587,'BAZA DANYCH'!$F:$F,STATYSTYKI!$B587)</f>
        <v>0</v>
      </c>
      <c r="X587" s="85">
        <f>SUMIFS('BAZA DANYCH'!$AA:$AA,'BAZA DANYCH'!$T:$T,X$406,'BAZA DANYCH'!$K:$K,$C587,'BAZA DANYCH'!$A:$A,$A587,'BAZA DANYCH'!$F:$F,STATYSTYKI!$B587)</f>
        <v>0</v>
      </c>
      <c r="Y587" s="85">
        <f>SUMIFS('BAZA DANYCH'!$AA:$AA,'BAZA DANYCH'!$T:$T,Y$406,'BAZA DANYCH'!$K:$K,$C587,'BAZA DANYCH'!$A:$A,$A587,'BAZA DANYCH'!$F:$F,STATYSTYKI!$B587)</f>
        <v>0</v>
      </c>
      <c r="Z587" s="85">
        <f>SUMIFS('BAZA DANYCH'!$AA:$AA,'BAZA DANYCH'!$T:$T,Z$406,'BAZA DANYCH'!$K:$K,$C587,'BAZA DANYCH'!$A:$A,$A587,'BAZA DANYCH'!$F:$F,STATYSTYKI!$B587)</f>
        <v>0</v>
      </c>
      <c r="AA587" s="85">
        <f>SUMIFS('BAZA DANYCH'!$AA:$AA,'BAZA DANYCH'!$T:$T,AA$406,'BAZA DANYCH'!$K:$K,$C587,'BAZA DANYCH'!$A:$A,$A587,'BAZA DANYCH'!$F:$F,STATYSTYKI!$B587)</f>
        <v>0</v>
      </c>
      <c r="AB587" s="85">
        <f>SUMIFS('BAZA DANYCH'!$AA:$AA,'BAZA DANYCH'!$T:$T,AB$406,'BAZA DANYCH'!$K:$K,$C587,'BAZA DANYCH'!$A:$A,$A587,'BAZA DANYCH'!$F:$F,STATYSTYKI!$B587)</f>
        <v>0</v>
      </c>
      <c r="AC587" s="85">
        <f>SUMIFS('BAZA DANYCH'!$AA:$AA,'BAZA DANYCH'!$T:$T,AC$406,'BAZA DANYCH'!$K:$K,$C587,'BAZA DANYCH'!$A:$A,$A587,'BAZA DANYCH'!$F:$F,STATYSTYKI!$B587)</f>
        <v>0</v>
      </c>
      <c r="AD587" s="85">
        <f>SUMIFS('BAZA DANYCH'!$AA:$AA,'BAZA DANYCH'!$T:$T,AD$406,'BAZA DANYCH'!$K:$K,$C587,'BAZA DANYCH'!$A:$A,$A587,'BAZA DANYCH'!$F:$F,STATYSTYKI!$B587)</f>
        <v>0</v>
      </c>
      <c r="AE587" s="85">
        <f>SUMIFS('BAZA DANYCH'!$AA:$AA,'BAZA DANYCH'!$T:$T,AE$406,'BAZA DANYCH'!$K:$K,$C587,'BAZA DANYCH'!$A:$A,$A587,'BAZA DANYCH'!$F:$F,STATYSTYKI!$B587)</f>
        <v>0</v>
      </c>
      <c r="AF587" s="85">
        <f>SUMIFS('BAZA DANYCH'!$AA:$AA,'BAZA DANYCH'!$T:$T,AF$406,'BAZA DANYCH'!$K:$K,$C587,'BAZA DANYCH'!$A:$A,$A587,'BAZA DANYCH'!$F:$F,STATYSTYKI!$B587)</f>
        <v>0</v>
      </c>
      <c r="AG587" s="85">
        <f>SUMIFS('BAZA DANYCH'!$AA:$AA,'BAZA DANYCH'!$T:$T,AG$406,'BAZA DANYCH'!$K:$K,$C587,'BAZA DANYCH'!$A:$A,$A587,'BAZA DANYCH'!$F:$F,STATYSTYKI!$B587)</f>
        <v>0</v>
      </c>
      <c r="AH587" s="85">
        <f>SUMIFS('BAZA DANYCH'!$AA:$AA,'BAZA DANYCH'!$T:$T,AH$406,'BAZA DANYCH'!$K:$K,$C587,'BAZA DANYCH'!$A:$A,$A587,'BAZA DANYCH'!$F:$F,STATYSTYKI!$B587)</f>
        <v>0</v>
      </c>
      <c r="AI587" s="85">
        <f>SUMIFS('BAZA DANYCH'!$AA:$AA,'BAZA DANYCH'!$T:$T,AI$406,'BAZA DANYCH'!$K:$K,$C587,'BAZA DANYCH'!$A:$A,$A587,'BAZA DANYCH'!$F:$F,STATYSTYKI!$B587)</f>
        <v>0</v>
      </c>
      <c r="AJ587" s="85">
        <f>SUMIFS('BAZA DANYCH'!$AA:$AA,'BAZA DANYCH'!$T:$T,AJ$406,'BAZA DANYCH'!$K:$K,$C587,'BAZA DANYCH'!$A:$A,$A587,'BAZA DANYCH'!$F:$F,STATYSTYKI!$B587)</f>
        <v>0</v>
      </c>
    </row>
    <row r="588" spans="1:36" x14ac:dyDescent="0.2">
      <c r="A588" s="87" t="str">
        <f t="shared" ref="A588:C588" si="219">A381</f>
        <v>Kostomłoty</v>
      </c>
      <c r="B588" s="87" t="str">
        <f t="shared" si="219"/>
        <v>rk_17_DK5</v>
      </c>
      <c r="C588" s="87" t="str">
        <f t="shared" si="219"/>
        <v>Turbo Trans</v>
      </c>
      <c r="D588" s="129">
        <f t="shared" si="199"/>
        <v>28</v>
      </c>
      <c r="E588" s="85">
        <f>SUMIFS('BAZA DANYCH'!$AA:$AA,'BAZA DANYCH'!$T:$T,E$406,'BAZA DANYCH'!$K:$K,$C588,'BAZA DANYCH'!$A:$A,$A588,'BAZA DANYCH'!$F:$F,STATYSTYKI!$B588)</f>
        <v>0</v>
      </c>
      <c r="F588" s="85">
        <f>SUMIFS('BAZA DANYCH'!$AA:$AA,'BAZA DANYCH'!$T:$T,F$406,'BAZA DANYCH'!$K:$K,$C588,'BAZA DANYCH'!$A:$A,$A588,'BAZA DANYCH'!$F:$F,STATYSTYKI!$B588)</f>
        <v>0</v>
      </c>
      <c r="G588" s="85">
        <f>SUMIFS('BAZA DANYCH'!$AA:$AA,'BAZA DANYCH'!$T:$T,G$406,'BAZA DANYCH'!$K:$K,$C588,'BAZA DANYCH'!$A:$A,$A588,'BAZA DANYCH'!$F:$F,STATYSTYKI!$B588)</f>
        <v>0</v>
      </c>
      <c r="H588" s="85">
        <f>SUMIFS('BAZA DANYCH'!$AA:$AA,'BAZA DANYCH'!$T:$T,H$406,'BAZA DANYCH'!$K:$K,$C588,'BAZA DANYCH'!$A:$A,$A588,'BAZA DANYCH'!$F:$F,STATYSTYKI!$B588)</f>
        <v>0</v>
      </c>
      <c r="I588" s="85">
        <f>SUMIFS('BAZA DANYCH'!$AA:$AA,'BAZA DANYCH'!$T:$T,I$406,'BAZA DANYCH'!$K:$K,$C588,'BAZA DANYCH'!$A:$A,$A588,'BAZA DANYCH'!$F:$F,STATYSTYKI!$B588)</f>
        <v>0</v>
      </c>
      <c r="J588" s="85">
        <f>SUMIFS('BAZA DANYCH'!$AA:$AA,'BAZA DANYCH'!$T:$T,J$406,'BAZA DANYCH'!$K:$K,$C588,'BAZA DANYCH'!$A:$A,$A588,'BAZA DANYCH'!$F:$F,STATYSTYKI!$B588)</f>
        <v>0</v>
      </c>
      <c r="K588" s="85">
        <f>SUMIFS('BAZA DANYCH'!$AA:$AA,'BAZA DANYCH'!$T:$T,K$406,'BAZA DANYCH'!$K:$K,$C588,'BAZA DANYCH'!$A:$A,$A588,'BAZA DANYCH'!$F:$F,STATYSTYKI!$B588)</f>
        <v>0</v>
      </c>
      <c r="L588" s="85">
        <f>SUMIFS('BAZA DANYCH'!$AA:$AA,'BAZA DANYCH'!$T:$T,L$406,'BAZA DANYCH'!$K:$K,$C588,'BAZA DANYCH'!$A:$A,$A588,'BAZA DANYCH'!$F:$F,STATYSTYKI!$B588)</f>
        <v>0</v>
      </c>
      <c r="M588" s="85">
        <f>SUMIFS('BAZA DANYCH'!$AA:$AA,'BAZA DANYCH'!$T:$T,M$406,'BAZA DANYCH'!$K:$K,$C588,'BAZA DANYCH'!$A:$A,$A588,'BAZA DANYCH'!$F:$F,STATYSTYKI!$B588)</f>
        <v>0</v>
      </c>
      <c r="N588" s="85">
        <f>SUMIFS('BAZA DANYCH'!$AA:$AA,'BAZA DANYCH'!$T:$T,N$406,'BAZA DANYCH'!$K:$K,$C588,'BAZA DANYCH'!$A:$A,$A588,'BAZA DANYCH'!$F:$F,STATYSTYKI!$B588)</f>
        <v>0</v>
      </c>
      <c r="O588" s="85">
        <f>SUMIFS('BAZA DANYCH'!$AA:$AA,'BAZA DANYCH'!$T:$T,O$406,'BAZA DANYCH'!$K:$K,$C588,'BAZA DANYCH'!$A:$A,$A588,'BAZA DANYCH'!$F:$F,STATYSTYKI!$B588)</f>
        <v>28</v>
      </c>
      <c r="P588" s="85">
        <f>SUMIFS('BAZA DANYCH'!$AA:$AA,'BAZA DANYCH'!$T:$T,P$406,'BAZA DANYCH'!$K:$K,$C588,'BAZA DANYCH'!$A:$A,$A588,'BAZA DANYCH'!$F:$F,STATYSTYKI!$B588)</f>
        <v>0</v>
      </c>
      <c r="Q588" s="85">
        <f>SUMIFS('BAZA DANYCH'!$AA:$AA,'BAZA DANYCH'!$T:$T,Q$406,'BAZA DANYCH'!$K:$K,$C588,'BAZA DANYCH'!$A:$A,$A588,'BAZA DANYCH'!$F:$F,STATYSTYKI!$B588)</f>
        <v>0</v>
      </c>
      <c r="R588" s="85">
        <f>SUMIFS('BAZA DANYCH'!$AA:$AA,'BAZA DANYCH'!$T:$T,R$406,'BAZA DANYCH'!$K:$K,$C588,'BAZA DANYCH'!$A:$A,$A588,'BAZA DANYCH'!$F:$F,STATYSTYKI!$B588)</f>
        <v>0</v>
      </c>
      <c r="S588" s="85">
        <f>SUMIFS('BAZA DANYCH'!$AA:$AA,'BAZA DANYCH'!$T:$T,S$406,'BAZA DANYCH'!$K:$K,$C588,'BAZA DANYCH'!$A:$A,$A588,'BAZA DANYCH'!$F:$F,STATYSTYKI!$B588)</f>
        <v>0</v>
      </c>
      <c r="T588" s="85">
        <f>SUMIFS('BAZA DANYCH'!$AA:$AA,'BAZA DANYCH'!$T:$T,T$406,'BAZA DANYCH'!$K:$K,$C588,'BAZA DANYCH'!$A:$A,$A588,'BAZA DANYCH'!$F:$F,STATYSTYKI!$B588)</f>
        <v>0</v>
      </c>
      <c r="U588" s="85">
        <f>SUMIFS('BAZA DANYCH'!$AA:$AA,'BAZA DANYCH'!$T:$T,U$406,'BAZA DANYCH'!$K:$K,$C588,'BAZA DANYCH'!$A:$A,$A588,'BAZA DANYCH'!$F:$F,STATYSTYKI!$B588)</f>
        <v>0</v>
      </c>
      <c r="V588" s="85">
        <f>SUMIFS('BAZA DANYCH'!$AA:$AA,'BAZA DANYCH'!$T:$T,V$406,'BAZA DANYCH'!$K:$K,$C588,'BAZA DANYCH'!$A:$A,$A588,'BAZA DANYCH'!$F:$F,STATYSTYKI!$B588)</f>
        <v>0</v>
      </c>
      <c r="W588" s="85">
        <f>SUMIFS('BAZA DANYCH'!$AA:$AA,'BAZA DANYCH'!$T:$T,W$406,'BAZA DANYCH'!$K:$K,$C588,'BAZA DANYCH'!$A:$A,$A588,'BAZA DANYCH'!$F:$F,STATYSTYKI!$B588)</f>
        <v>0</v>
      </c>
      <c r="X588" s="85">
        <f>SUMIFS('BAZA DANYCH'!$AA:$AA,'BAZA DANYCH'!$T:$T,X$406,'BAZA DANYCH'!$K:$K,$C588,'BAZA DANYCH'!$A:$A,$A588,'BAZA DANYCH'!$F:$F,STATYSTYKI!$B588)</f>
        <v>0</v>
      </c>
      <c r="Y588" s="85">
        <f>SUMIFS('BAZA DANYCH'!$AA:$AA,'BAZA DANYCH'!$T:$T,Y$406,'BAZA DANYCH'!$K:$K,$C588,'BAZA DANYCH'!$A:$A,$A588,'BAZA DANYCH'!$F:$F,STATYSTYKI!$B588)</f>
        <v>0</v>
      </c>
      <c r="Z588" s="85">
        <f>SUMIFS('BAZA DANYCH'!$AA:$AA,'BAZA DANYCH'!$T:$T,Z$406,'BAZA DANYCH'!$K:$K,$C588,'BAZA DANYCH'!$A:$A,$A588,'BAZA DANYCH'!$F:$F,STATYSTYKI!$B588)</f>
        <v>0</v>
      </c>
      <c r="AA588" s="85">
        <f>SUMIFS('BAZA DANYCH'!$AA:$AA,'BAZA DANYCH'!$T:$T,AA$406,'BAZA DANYCH'!$K:$K,$C588,'BAZA DANYCH'!$A:$A,$A588,'BAZA DANYCH'!$F:$F,STATYSTYKI!$B588)</f>
        <v>0</v>
      </c>
      <c r="AB588" s="85">
        <f>SUMIFS('BAZA DANYCH'!$AA:$AA,'BAZA DANYCH'!$T:$T,AB$406,'BAZA DANYCH'!$K:$K,$C588,'BAZA DANYCH'!$A:$A,$A588,'BAZA DANYCH'!$F:$F,STATYSTYKI!$B588)</f>
        <v>0</v>
      </c>
      <c r="AC588" s="85">
        <f>SUMIFS('BAZA DANYCH'!$AA:$AA,'BAZA DANYCH'!$T:$T,AC$406,'BAZA DANYCH'!$K:$K,$C588,'BAZA DANYCH'!$A:$A,$A588,'BAZA DANYCH'!$F:$F,STATYSTYKI!$B588)</f>
        <v>0</v>
      </c>
      <c r="AD588" s="85">
        <f>SUMIFS('BAZA DANYCH'!$AA:$AA,'BAZA DANYCH'!$T:$T,AD$406,'BAZA DANYCH'!$K:$K,$C588,'BAZA DANYCH'!$A:$A,$A588,'BAZA DANYCH'!$F:$F,STATYSTYKI!$B588)</f>
        <v>0</v>
      </c>
      <c r="AE588" s="85">
        <f>SUMIFS('BAZA DANYCH'!$AA:$AA,'BAZA DANYCH'!$T:$T,AE$406,'BAZA DANYCH'!$K:$K,$C588,'BAZA DANYCH'!$A:$A,$A588,'BAZA DANYCH'!$F:$F,STATYSTYKI!$B588)</f>
        <v>0</v>
      </c>
      <c r="AF588" s="85">
        <f>SUMIFS('BAZA DANYCH'!$AA:$AA,'BAZA DANYCH'!$T:$T,AF$406,'BAZA DANYCH'!$K:$K,$C588,'BAZA DANYCH'!$A:$A,$A588,'BAZA DANYCH'!$F:$F,STATYSTYKI!$B588)</f>
        <v>0</v>
      </c>
      <c r="AG588" s="85">
        <f>SUMIFS('BAZA DANYCH'!$AA:$AA,'BAZA DANYCH'!$T:$T,AG$406,'BAZA DANYCH'!$K:$K,$C588,'BAZA DANYCH'!$A:$A,$A588,'BAZA DANYCH'!$F:$F,STATYSTYKI!$B588)</f>
        <v>0</v>
      </c>
      <c r="AH588" s="85">
        <f>SUMIFS('BAZA DANYCH'!$AA:$AA,'BAZA DANYCH'!$T:$T,AH$406,'BAZA DANYCH'!$K:$K,$C588,'BAZA DANYCH'!$A:$A,$A588,'BAZA DANYCH'!$F:$F,STATYSTYKI!$B588)</f>
        <v>0</v>
      </c>
      <c r="AI588" s="85">
        <f>SUMIFS('BAZA DANYCH'!$AA:$AA,'BAZA DANYCH'!$T:$T,AI$406,'BAZA DANYCH'!$K:$K,$C588,'BAZA DANYCH'!$A:$A,$A588,'BAZA DANYCH'!$F:$F,STATYSTYKI!$B588)</f>
        <v>0</v>
      </c>
      <c r="AJ588" s="85">
        <f>SUMIFS('BAZA DANYCH'!$AA:$AA,'BAZA DANYCH'!$T:$T,AJ$406,'BAZA DANYCH'!$K:$K,$C588,'BAZA DANYCH'!$A:$A,$A588,'BAZA DANYCH'!$F:$F,STATYSTYKI!$B588)</f>
        <v>0</v>
      </c>
    </row>
    <row r="589" spans="1:36" x14ac:dyDescent="0.2">
      <c r="A589" s="87" t="str">
        <f t="shared" ref="A589:C589" si="220">A382</f>
        <v>Kostomłoty</v>
      </c>
      <c r="B589" s="87" t="str">
        <f t="shared" si="220"/>
        <v>rk_17_DK5</v>
      </c>
      <c r="C589" s="87" t="str">
        <f t="shared" si="220"/>
        <v xml:space="preserve">Księżnik </v>
      </c>
      <c r="D589" s="129">
        <f t="shared" si="199"/>
        <v>0</v>
      </c>
      <c r="E589" s="85">
        <f>SUMIFS('BAZA DANYCH'!$AA:$AA,'BAZA DANYCH'!$T:$T,E$406,'BAZA DANYCH'!$K:$K,$C589,'BAZA DANYCH'!$A:$A,$A589,'BAZA DANYCH'!$F:$F,STATYSTYKI!$B589)</f>
        <v>0</v>
      </c>
      <c r="F589" s="85">
        <f>SUMIFS('BAZA DANYCH'!$AA:$AA,'BAZA DANYCH'!$T:$T,F$406,'BAZA DANYCH'!$K:$K,$C589,'BAZA DANYCH'!$A:$A,$A589,'BAZA DANYCH'!$F:$F,STATYSTYKI!$B589)</f>
        <v>0</v>
      </c>
      <c r="G589" s="85">
        <f>SUMIFS('BAZA DANYCH'!$AA:$AA,'BAZA DANYCH'!$T:$T,G$406,'BAZA DANYCH'!$K:$K,$C589,'BAZA DANYCH'!$A:$A,$A589,'BAZA DANYCH'!$F:$F,STATYSTYKI!$B589)</f>
        <v>0</v>
      </c>
      <c r="H589" s="85">
        <f>SUMIFS('BAZA DANYCH'!$AA:$AA,'BAZA DANYCH'!$T:$T,H$406,'BAZA DANYCH'!$K:$K,$C589,'BAZA DANYCH'!$A:$A,$A589,'BAZA DANYCH'!$F:$F,STATYSTYKI!$B589)</f>
        <v>0</v>
      </c>
      <c r="I589" s="85">
        <f>SUMIFS('BAZA DANYCH'!$AA:$AA,'BAZA DANYCH'!$T:$T,I$406,'BAZA DANYCH'!$K:$K,$C589,'BAZA DANYCH'!$A:$A,$A589,'BAZA DANYCH'!$F:$F,STATYSTYKI!$B589)</f>
        <v>0</v>
      </c>
      <c r="J589" s="85">
        <f>SUMIFS('BAZA DANYCH'!$AA:$AA,'BAZA DANYCH'!$T:$T,J$406,'BAZA DANYCH'!$K:$K,$C589,'BAZA DANYCH'!$A:$A,$A589,'BAZA DANYCH'!$F:$F,STATYSTYKI!$B589)</f>
        <v>0</v>
      </c>
      <c r="K589" s="85">
        <f>SUMIFS('BAZA DANYCH'!$AA:$AA,'BAZA DANYCH'!$T:$T,K$406,'BAZA DANYCH'!$K:$K,$C589,'BAZA DANYCH'!$A:$A,$A589,'BAZA DANYCH'!$F:$F,STATYSTYKI!$B589)</f>
        <v>0</v>
      </c>
      <c r="L589" s="85">
        <f>SUMIFS('BAZA DANYCH'!$AA:$AA,'BAZA DANYCH'!$T:$T,L$406,'BAZA DANYCH'!$K:$K,$C589,'BAZA DANYCH'!$A:$A,$A589,'BAZA DANYCH'!$F:$F,STATYSTYKI!$B589)</f>
        <v>0</v>
      </c>
      <c r="M589" s="85">
        <f>SUMIFS('BAZA DANYCH'!$AA:$AA,'BAZA DANYCH'!$T:$T,M$406,'BAZA DANYCH'!$K:$K,$C589,'BAZA DANYCH'!$A:$A,$A589,'BAZA DANYCH'!$F:$F,STATYSTYKI!$B589)</f>
        <v>0</v>
      </c>
      <c r="N589" s="85">
        <f>SUMIFS('BAZA DANYCH'!$AA:$AA,'BAZA DANYCH'!$T:$T,N$406,'BAZA DANYCH'!$K:$K,$C589,'BAZA DANYCH'!$A:$A,$A589,'BAZA DANYCH'!$F:$F,STATYSTYKI!$B589)</f>
        <v>0</v>
      </c>
      <c r="O589" s="85">
        <f>SUMIFS('BAZA DANYCH'!$AA:$AA,'BAZA DANYCH'!$T:$T,O$406,'BAZA DANYCH'!$K:$K,$C589,'BAZA DANYCH'!$A:$A,$A589,'BAZA DANYCH'!$F:$F,STATYSTYKI!$B589)</f>
        <v>0</v>
      </c>
      <c r="P589" s="85">
        <f>SUMIFS('BAZA DANYCH'!$AA:$AA,'BAZA DANYCH'!$T:$T,P$406,'BAZA DANYCH'!$K:$K,$C589,'BAZA DANYCH'!$A:$A,$A589,'BAZA DANYCH'!$F:$F,STATYSTYKI!$B589)</f>
        <v>0</v>
      </c>
      <c r="Q589" s="85">
        <f>SUMIFS('BAZA DANYCH'!$AA:$AA,'BAZA DANYCH'!$T:$T,Q$406,'BAZA DANYCH'!$K:$K,$C589,'BAZA DANYCH'!$A:$A,$A589,'BAZA DANYCH'!$F:$F,STATYSTYKI!$B589)</f>
        <v>0</v>
      </c>
      <c r="R589" s="85">
        <f>SUMIFS('BAZA DANYCH'!$AA:$AA,'BAZA DANYCH'!$T:$T,R$406,'BAZA DANYCH'!$K:$K,$C589,'BAZA DANYCH'!$A:$A,$A589,'BAZA DANYCH'!$F:$F,STATYSTYKI!$B589)</f>
        <v>0</v>
      </c>
      <c r="S589" s="85">
        <f>SUMIFS('BAZA DANYCH'!$AA:$AA,'BAZA DANYCH'!$T:$T,S$406,'BAZA DANYCH'!$K:$K,$C589,'BAZA DANYCH'!$A:$A,$A589,'BAZA DANYCH'!$F:$F,STATYSTYKI!$B589)</f>
        <v>0</v>
      </c>
      <c r="T589" s="85">
        <f>SUMIFS('BAZA DANYCH'!$AA:$AA,'BAZA DANYCH'!$T:$T,T$406,'BAZA DANYCH'!$K:$K,$C589,'BAZA DANYCH'!$A:$A,$A589,'BAZA DANYCH'!$F:$F,STATYSTYKI!$B589)</f>
        <v>0</v>
      </c>
      <c r="U589" s="85">
        <f>SUMIFS('BAZA DANYCH'!$AA:$AA,'BAZA DANYCH'!$T:$T,U$406,'BAZA DANYCH'!$K:$K,$C589,'BAZA DANYCH'!$A:$A,$A589,'BAZA DANYCH'!$F:$F,STATYSTYKI!$B589)</f>
        <v>0</v>
      </c>
      <c r="V589" s="85">
        <f>SUMIFS('BAZA DANYCH'!$AA:$AA,'BAZA DANYCH'!$T:$T,V$406,'BAZA DANYCH'!$K:$K,$C589,'BAZA DANYCH'!$A:$A,$A589,'BAZA DANYCH'!$F:$F,STATYSTYKI!$B589)</f>
        <v>0</v>
      </c>
      <c r="W589" s="85">
        <f>SUMIFS('BAZA DANYCH'!$AA:$AA,'BAZA DANYCH'!$T:$T,W$406,'BAZA DANYCH'!$K:$K,$C589,'BAZA DANYCH'!$A:$A,$A589,'BAZA DANYCH'!$F:$F,STATYSTYKI!$B589)</f>
        <v>0</v>
      </c>
      <c r="X589" s="85">
        <f>SUMIFS('BAZA DANYCH'!$AA:$AA,'BAZA DANYCH'!$T:$T,X$406,'BAZA DANYCH'!$K:$K,$C589,'BAZA DANYCH'!$A:$A,$A589,'BAZA DANYCH'!$F:$F,STATYSTYKI!$B589)</f>
        <v>0</v>
      </c>
      <c r="Y589" s="85">
        <f>SUMIFS('BAZA DANYCH'!$AA:$AA,'BAZA DANYCH'!$T:$T,Y$406,'BAZA DANYCH'!$K:$K,$C589,'BAZA DANYCH'!$A:$A,$A589,'BAZA DANYCH'!$F:$F,STATYSTYKI!$B589)</f>
        <v>0</v>
      </c>
      <c r="Z589" s="85">
        <f>SUMIFS('BAZA DANYCH'!$AA:$AA,'BAZA DANYCH'!$T:$T,Z$406,'BAZA DANYCH'!$K:$K,$C589,'BAZA DANYCH'!$A:$A,$A589,'BAZA DANYCH'!$F:$F,STATYSTYKI!$B589)</f>
        <v>0</v>
      </c>
      <c r="AA589" s="85">
        <f>SUMIFS('BAZA DANYCH'!$AA:$AA,'BAZA DANYCH'!$T:$T,AA$406,'BAZA DANYCH'!$K:$K,$C589,'BAZA DANYCH'!$A:$A,$A589,'BAZA DANYCH'!$F:$F,STATYSTYKI!$B589)</f>
        <v>0</v>
      </c>
      <c r="AB589" s="85">
        <f>SUMIFS('BAZA DANYCH'!$AA:$AA,'BAZA DANYCH'!$T:$T,AB$406,'BAZA DANYCH'!$K:$K,$C589,'BAZA DANYCH'!$A:$A,$A589,'BAZA DANYCH'!$F:$F,STATYSTYKI!$B589)</f>
        <v>0</v>
      </c>
      <c r="AC589" s="85">
        <f>SUMIFS('BAZA DANYCH'!$AA:$AA,'BAZA DANYCH'!$T:$T,AC$406,'BAZA DANYCH'!$K:$K,$C589,'BAZA DANYCH'!$A:$A,$A589,'BAZA DANYCH'!$F:$F,STATYSTYKI!$B589)</f>
        <v>0</v>
      </c>
      <c r="AD589" s="85">
        <f>SUMIFS('BAZA DANYCH'!$AA:$AA,'BAZA DANYCH'!$T:$T,AD$406,'BAZA DANYCH'!$K:$K,$C589,'BAZA DANYCH'!$A:$A,$A589,'BAZA DANYCH'!$F:$F,STATYSTYKI!$B589)</f>
        <v>0</v>
      </c>
      <c r="AE589" s="85">
        <f>SUMIFS('BAZA DANYCH'!$AA:$AA,'BAZA DANYCH'!$T:$T,AE$406,'BAZA DANYCH'!$K:$K,$C589,'BAZA DANYCH'!$A:$A,$A589,'BAZA DANYCH'!$F:$F,STATYSTYKI!$B589)</f>
        <v>0</v>
      </c>
      <c r="AF589" s="85">
        <f>SUMIFS('BAZA DANYCH'!$AA:$AA,'BAZA DANYCH'!$T:$T,AF$406,'BAZA DANYCH'!$K:$K,$C589,'BAZA DANYCH'!$A:$A,$A589,'BAZA DANYCH'!$F:$F,STATYSTYKI!$B589)</f>
        <v>0</v>
      </c>
      <c r="AG589" s="85">
        <f>SUMIFS('BAZA DANYCH'!$AA:$AA,'BAZA DANYCH'!$T:$T,AG$406,'BAZA DANYCH'!$K:$K,$C589,'BAZA DANYCH'!$A:$A,$A589,'BAZA DANYCH'!$F:$F,STATYSTYKI!$B589)</f>
        <v>0</v>
      </c>
      <c r="AH589" s="85">
        <f>SUMIFS('BAZA DANYCH'!$AA:$AA,'BAZA DANYCH'!$T:$T,AH$406,'BAZA DANYCH'!$K:$K,$C589,'BAZA DANYCH'!$A:$A,$A589,'BAZA DANYCH'!$F:$F,STATYSTYKI!$B589)</f>
        <v>0</v>
      </c>
      <c r="AI589" s="85">
        <f>SUMIFS('BAZA DANYCH'!$AA:$AA,'BAZA DANYCH'!$T:$T,AI$406,'BAZA DANYCH'!$K:$K,$C589,'BAZA DANYCH'!$A:$A,$A589,'BAZA DANYCH'!$F:$F,STATYSTYKI!$B589)</f>
        <v>0</v>
      </c>
      <c r="AJ589" s="85">
        <f>SUMIFS('BAZA DANYCH'!$AA:$AA,'BAZA DANYCH'!$T:$T,AJ$406,'BAZA DANYCH'!$K:$K,$C589,'BAZA DANYCH'!$A:$A,$A589,'BAZA DANYCH'!$F:$F,STATYSTYKI!$B589)</f>
        <v>0</v>
      </c>
    </row>
    <row r="590" spans="1:36" x14ac:dyDescent="0.2">
      <c r="A590" s="87" t="str">
        <f t="shared" ref="A590:C590" si="221">A383</f>
        <v>Kostomłoty</v>
      </c>
      <c r="B590" s="87" t="str">
        <f t="shared" si="221"/>
        <v>rk_17_DK5</v>
      </c>
      <c r="C590" s="87" t="str">
        <f t="shared" si="221"/>
        <v>E2 Electrolux</v>
      </c>
      <c r="D590" s="129">
        <f t="shared" si="199"/>
        <v>50</v>
      </c>
      <c r="E590" s="85">
        <f>SUMIFS('BAZA DANYCH'!$AA:$AA,'BAZA DANYCH'!$T:$T,E$406,'BAZA DANYCH'!$K:$K,$C590,'BAZA DANYCH'!$A:$A,$A590,'BAZA DANYCH'!$F:$F,STATYSTYKI!$B590)</f>
        <v>0</v>
      </c>
      <c r="F590" s="85">
        <f>SUMIFS('BAZA DANYCH'!$AA:$AA,'BAZA DANYCH'!$T:$T,F$406,'BAZA DANYCH'!$K:$K,$C590,'BAZA DANYCH'!$A:$A,$A590,'BAZA DANYCH'!$F:$F,STATYSTYKI!$B590)</f>
        <v>0</v>
      </c>
      <c r="G590" s="85">
        <f>SUMIFS('BAZA DANYCH'!$AA:$AA,'BAZA DANYCH'!$T:$T,G$406,'BAZA DANYCH'!$K:$K,$C590,'BAZA DANYCH'!$A:$A,$A590,'BAZA DANYCH'!$F:$F,STATYSTYKI!$B590)</f>
        <v>0</v>
      </c>
      <c r="H590" s="85">
        <f>SUMIFS('BAZA DANYCH'!$AA:$AA,'BAZA DANYCH'!$T:$T,H$406,'BAZA DANYCH'!$K:$K,$C590,'BAZA DANYCH'!$A:$A,$A590,'BAZA DANYCH'!$F:$F,STATYSTYKI!$B590)</f>
        <v>0</v>
      </c>
      <c r="I590" s="85">
        <f>SUMIFS('BAZA DANYCH'!$AA:$AA,'BAZA DANYCH'!$T:$T,I$406,'BAZA DANYCH'!$K:$K,$C590,'BAZA DANYCH'!$A:$A,$A590,'BAZA DANYCH'!$F:$F,STATYSTYKI!$B590)</f>
        <v>0</v>
      </c>
      <c r="J590" s="85">
        <f>SUMIFS('BAZA DANYCH'!$AA:$AA,'BAZA DANYCH'!$T:$T,J$406,'BAZA DANYCH'!$K:$K,$C590,'BAZA DANYCH'!$A:$A,$A590,'BAZA DANYCH'!$F:$F,STATYSTYKI!$B590)</f>
        <v>0</v>
      </c>
      <c r="K590" s="85">
        <f>SUMIFS('BAZA DANYCH'!$AA:$AA,'BAZA DANYCH'!$T:$T,K$406,'BAZA DANYCH'!$K:$K,$C590,'BAZA DANYCH'!$A:$A,$A590,'BAZA DANYCH'!$F:$F,STATYSTYKI!$B590)</f>
        <v>0</v>
      </c>
      <c r="L590" s="85">
        <f>SUMIFS('BAZA DANYCH'!$AA:$AA,'BAZA DANYCH'!$T:$T,L$406,'BAZA DANYCH'!$K:$K,$C590,'BAZA DANYCH'!$A:$A,$A590,'BAZA DANYCH'!$F:$F,STATYSTYKI!$B590)</f>
        <v>0</v>
      </c>
      <c r="M590" s="85">
        <f>SUMIFS('BAZA DANYCH'!$AA:$AA,'BAZA DANYCH'!$T:$T,M$406,'BAZA DANYCH'!$K:$K,$C590,'BAZA DANYCH'!$A:$A,$A590,'BAZA DANYCH'!$F:$F,STATYSTYKI!$B590)</f>
        <v>0</v>
      </c>
      <c r="N590" s="85">
        <f>SUMIFS('BAZA DANYCH'!$AA:$AA,'BAZA DANYCH'!$T:$T,N$406,'BAZA DANYCH'!$K:$K,$C590,'BAZA DANYCH'!$A:$A,$A590,'BAZA DANYCH'!$F:$F,STATYSTYKI!$B590)</f>
        <v>0</v>
      </c>
      <c r="O590" s="85">
        <f>SUMIFS('BAZA DANYCH'!$AA:$AA,'BAZA DANYCH'!$T:$T,O$406,'BAZA DANYCH'!$K:$K,$C590,'BAZA DANYCH'!$A:$A,$A590,'BAZA DANYCH'!$F:$F,STATYSTYKI!$B590)</f>
        <v>0</v>
      </c>
      <c r="P590" s="85">
        <f>SUMIFS('BAZA DANYCH'!$AA:$AA,'BAZA DANYCH'!$T:$T,P$406,'BAZA DANYCH'!$K:$K,$C590,'BAZA DANYCH'!$A:$A,$A590,'BAZA DANYCH'!$F:$F,STATYSTYKI!$B590)</f>
        <v>0</v>
      </c>
      <c r="Q590" s="85">
        <f>SUMIFS('BAZA DANYCH'!$AA:$AA,'BAZA DANYCH'!$T:$T,Q$406,'BAZA DANYCH'!$K:$K,$C590,'BAZA DANYCH'!$A:$A,$A590,'BAZA DANYCH'!$F:$F,STATYSTYKI!$B590)</f>
        <v>0</v>
      </c>
      <c r="R590" s="85">
        <f>SUMIFS('BAZA DANYCH'!$AA:$AA,'BAZA DANYCH'!$T:$T,R$406,'BAZA DANYCH'!$K:$K,$C590,'BAZA DANYCH'!$A:$A,$A590,'BAZA DANYCH'!$F:$F,STATYSTYKI!$B590)</f>
        <v>0</v>
      </c>
      <c r="S590" s="85">
        <f>SUMIFS('BAZA DANYCH'!$AA:$AA,'BAZA DANYCH'!$T:$T,S$406,'BAZA DANYCH'!$K:$K,$C590,'BAZA DANYCH'!$A:$A,$A590,'BAZA DANYCH'!$F:$F,STATYSTYKI!$B590)</f>
        <v>0</v>
      </c>
      <c r="T590" s="85">
        <f>SUMIFS('BAZA DANYCH'!$AA:$AA,'BAZA DANYCH'!$T:$T,T$406,'BAZA DANYCH'!$K:$K,$C590,'BAZA DANYCH'!$A:$A,$A590,'BAZA DANYCH'!$F:$F,STATYSTYKI!$B590)</f>
        <v>0</v>
      </c>
      <c r="U590" s="85">
        <f>SUMIFS('BAZA DANYCH'!$AA:$AA,'BAZA DANYCH'!$T:$T,U$406,'BAZA DANYCH'!$K:$K,$C590,'BAZA DANYCH'!$A:$A,$A590,'BAZA DANYCH'!$F:$F,STATYSTYKI!$B590)</f>
        <v>0</v>
      </c>
      <c r="V590" s="85">
        <f>SUMIFS('BAZA DANYCH'!$AA:$AA,'BAZA DANYCH'!$T:$T,V$406,'BAZA DANYCH'!$K:$K,$C590,'BAZA DANYCH'!$A:$A,$A590,'BAZA DANYCH'!$F:$F,STATYSTYKI!$B590)</f>
        <v>50</v>
      </c>
      <c r="W590" s="85">
        <f>SUMIFS('BAZA DANYCH'!$AA:$AA,'BAZA DANYCH'!$T:$T,W$406,'BAZA DANYCH'!$K:$K,$C590,'BAZA DANYCH'!$A:$A,$A590,'BAZA DANYCH'!$F:$F,STATYSTYKI!$B590)</f>
        <v>0</v>
      </c>
      <c r="X590" s="85">
        <f>SUMIFS('BAZA DANYCH'!$AA:$AA,'BAZA DANYCH'!$T:$T,X$406,'BAZA DANYCH'!$K:$K,$C590,'BAZA DANYCH'!$A:$A,$A590,'BAZA DANYCH'!$F:$F,STATYSTYKI!$B590)</f>
        <v>0</v>
      </c>
      <c r="Y590" s="85">
        <f>SUMIFS('BAZA DANYCH'!$AA:$AA,'BAZA DANYCH'!$T:$T,Y$406,'BAZA DANYCH'!$K:$K,$C590,'BAZA DANYCH'!$A:$A,$A590,'BAZA DANYCH'!$F:$F,STATYSTYKI!$B590)</f>
        <v>0</v>
      </c>
      <c r="Z590" s="85">
        <f>SUMIFS('BAZA DANYCH'!$AA:$AA,'BAZA DANYCH'!$T:$T,Z$406,'BAZA DANYCH'!$K:$K,$C590,'BAZA DANYCH'!$A:$A,$A590,'BAZA DANYCH'!$F:$F,STATYSTYKI!$B590)</f>
        <v>0</v>
      </c>
      <c r="AA590" s="85">
        <f>SUMIFS('BAZA DANYCH'!$AA:$AA,'BAZA DANYCH'!$T:$T,AA$406,'BAZA DANYCH'!$K:$K,$C590,'BAZA DANYCH'!$A:$A,$A590,'BAZA DANYCH'!$F:$F,STATYSTYKI!$B590)</f>
        <v>0</v>
      </c>
      <c r="AB590" s="85">
        <f>SUMIFS('BAZA DANYCH'!$AA:$AA,'BAZA DANYCH'!$T:$T,AB$406,'BAZA DANYCH'!$K:$K,$C590,'BAZA DANYCH'!$A:$A,$A590,'BAZA DANYCH'!$F:$F,STATYSTYKI!$B590)</f>
        <v>0</v>
      </c>
      <c r="AC590" s="85">
        <f>SUMIFS('BAZA DANYCH'!$AA:$AA,'BAZA DANYCH'!$T:$T,AC$406,'BAZA DANYCH'!$K:$K,$C590,'BAZA DANYCH'!$A:$A,$A590,'BAZA DANYCH'!$F:$F,STATYSTYKI!$B590)</f>
        <v>0</v>
      </c>
      <c r="AD590" s="85">
        <f>SUMIFS('BAZA DANYCH'!$AA:$AA,'BAZA DANYCH'!$T:$T,AD$406,'BAZA DANYCH'!$K:$K,$C590,'BAZA DANYCH'!$A:$A,$A590,'BAZA DANYCH'!$F:$F,STATYSTYKI!$B590)</f>
        <v>0</v>
      </c>
      <c r="AE590" s="85">
        <f>SUMIFS('BAZA DANYCH'!$AA:$AA,'BAZA DANYCH'!$T:$T,AE$406,'BAZA DANYCH'!$K:$K,$C590,'BAZA DANYCH'!$A:$A,$A590,'BAZA DANYCH'!$F:$F,STATYSTYKI!$B590)</f>
        <v>0</v>
      </c>
      <c r="AF590" s="85">
        <f>SUMIFS('BAZA DANYCH'!$AA:$AA,'BAZA DANYCH'!$T:$T,AF$406,'BAZA DANYCH'!$K:$K,$C590,'BAZA DANYCH'!$A:$A,$A590,'BAZA DANYCH'!$F:$F,STATYSTYKI!$B590)</f>
        <v>0</v>
      </c>
      <c r="AG590" s="85">
        <f>SUMIFS('BAZA DANYCH'!$AA:$AA,'BAZA DANYCH'!$T:$T,AG$406,'BAZA DANYCH'!$K:$K,$C590,'BAZA DANYCH'!$A:$A,$A590,'BAZA DANYCH'!$F:$F,STATYSTYKI!$B590)</f>
        <v>0</v>
      </c>
      <c r="AH590" s="85">
        <f>SUMIFS('BAZA DANYCH'!$AA:$AA,'BAZA DANYCH'!$T:$T,AH$406,'BAZA DANYCH'!$K:$K,$C590,'BAZA DANYCH'!$A:$A,$A590,'BAZA DANYCH'!$F:$F,STATYSTYKI!$B590)</f>
        <v>0</v>
      </c>
      <c r="AI590" s="85">
        <f>SUMIFS('BAZA DANYCH'!$AA:$AA,'BAZA DANYCH'!$T:$T,AI$406,'BAZA DANYCH'!$K:$K,$C590,'BAZA DANYCH'!$A:$A,$A590,'BAZA DANYCH'!$F:$F,STATYSTYKI!$B590)</f>
        <v>0</v>
      </c>
      <c r="AJ590" s="85">
        <f>SUMIFS('BAZA DANYCH'!$AA:$AA,'BAZA DANYCH'!$T:$T,AJ$406,'BAZA DANYCH'!$K:$K,$C590,'BAZA DANYCH'!$A:$A,$A590,'BAZA DANYCH'!$F:$F,STATYSTYKI!$B590)</f>
        <v>0</v>
      </c>
    </row>
    <row r="591" spans="1:36" x14ac:dyDescent="0.2">
      <c r="A591" s="87" t="str">
        <f t="shared" ref="A591:C591" si="222">A384</f>
        <v>Kostomłoty</v>
      </c>
      <c r="B591" s="87" t="str">
        <f t="shared" si="222"/>
        <v>rk_17_DK5</v>
      </c>
      <c r="C591" s="87" t="str">
        <f t="shared" si="222"/>
        <v xml:space="preserve">PKS Kamienna Góra </v>
      </c>
      <c r="D591" s="129">
        <f t="shared" si="199"/>
        <v>28</v>
      </c>
      <c r="E591" s="85">
        <f>SUMIFS('BAZA DANYCH'!$AA:$AA,'BAZA DANYCH'!$T:$T,E$406,'BAZA DANYCH'!$K:$K,$C591,'BAZA DANYCH'!$A:$A,$A591,'BAZA DANYCH'!$F:$F,STATYSTYKI!$B591)</f>
        <v>0</v>
      </c>
      <c r="F591" s="85">
        <f>SUMIFS('BAZA DANYCH'!$AA:$AA,'BAZA DANYCH'!$T:$T,F$406,'BAZA DANYCH'!$K:$K,$C591,'BAZA DANYCH'!$A:$A,$A591,'BAZA DANYCH'!$F:$F,STATYSTYKI!$B591)</f>
        <v>0</v>
      </c>
      <c r="G591" s="85">
        <f>SUMIFS('BAZA DANYCH'!$AA:$AA,'BAZA DANYCH'!$T:$T,G$406,'BAZA DANYCH'!$K:$K,$C591,'BAZA DANYCH'!$A:$A,$A591,'BAZA DANYCH'!$F:$F,STATYSTYKI!$B591)</f>
        <v>0</v>
      </c>
      <c r="H591" s="85">
        <f>SUMIFS('BAZA DANYCH'!$AA:$AA,'BAZA DANYCH'!$T:$T,H$406,'BAZA DANYCH'!$K:$K,$C591,'BAZA DANYCH'!$A:$A,$A591,'BAZA DANYCH'!$F:$F,STATYSTYKI!$B591)</f>
        <v>0</v>
      </c>
      <c r="I591" s="85">
        <f>SUMIFS('BAZA DANYCH'!$AA:$AA,'BAZA DANYCH'!$T:$T,I$406,'BAZA DANYCH'!$K:$K,$C591,'BAZA DANYCH'!$A:$A,$A591,'BAZA DANYCH'!$F:$F,STATYSTYKI!$B591)</f>
        <v>0</v>
      </c>
      <c r="J591" s="85">
        <f>SUMIFS('BAZA DANYCH'!$AA:$AA,'BAZA DANYCH'!$T:$T,J$406,'BAZA DANYCH'!$K:$K,$C591,'BAZA DANYCH'!$A:$A,$A591,'BAZA DANYCH'!$F:$F,STATYSTYKI!$B591)</f>
        <v>0</v>
      </c>
      <c r="K591" s="85">
        <f>SUMIFS('BAZA DANYCH'!$AA:$AA,'BAZA DANYCH'!$T:$T,K$406,'BAZA DANYCH'!$K:$K,$C591,'BAZA DANYCH'!$A:$A,$A591,'BAZA DANYCH'!$F:$F,STATYSTYKI!$B591)</f>
        <v>0</v>
      </c>
      <c r="L591" s="85">
        <f>SUMIFS('BAZA DANYCH'!$AA:$AA,'BAZA DANYCH'!$T:$T,L$406,'BAZA DANYCH'!$K:$K,$C591,'BAZA DANYCH'!$A:$A,$A591,'BAZA DANYCH'!$F:$F,STATYSTYKI!$B591)</f>
        <v>0</v>
      </c>
      <c r="M591" s="85">
        <f>SUMIFS('BAZA DANYCH'!$AA:$AA,'BAZA DANYCH'!$T:$T,M$406,'BAZA DANYCH'!$K:$K,$C591,'BAZA DANYCH'!$A:$A,$A591,'BAZA DANYCH'!$F:$F,STATYSTYKI!$B591)</f>
        <v>0</v>
      </c>
      <c r="N591" s="85">
        <f>SUMIFS('BAZA DANYCH'!$AA:$AA,'BAZA DANYCH'!$T:$T,N$406,'BAZA DANYCH'!$K:$K,$C591,'BAZA DANYCH'!$A:$A,$A591,'BAZA DANYCH'!$F:$F,STATYSTYKI!$B591)</f>
        <v>0</v>
      </c>
      <c r="O591" s="85">
        <f>SUMIFS('BAZA DANYCH'!$AA:$AA,'BAZA DANYCH'!$T:$T,O$406,'BAZA DANYCH'!$K:$K,$C591,'BAZA DANYCH'!$A:$A,$A591,'BAZA DANYCH'!$F:$F,STATYSTYKI!$B591)</f>
        <v>0</v>
      </c>
      <c r="P591" s="85">
        <f>SUMIFS('BAZA DANYCH'!$AA:$AA,'BAZA DANYCH'!$T:$T,P$406,'BAZA DANYCH'!$K:$K,$C591,'BAZA DANYCH'!$A:$A,$A591,'BAZA DANYCH'!$F:$F,STATYSTYKI!$B591)</f>
        <v>0</v>
      </c>
      <c r="Q591" s="85">
        <f>SUMIFS('BAZA DANYCH'!$AA:$AA,'BAZA DANYCH'!$T:$T,Q$406,'BAZA DANYCH'!$K:$K,$C591,'BAZA DANYCH'!$A:$A,$A591,'BAZA DANYCH'!$F:$F,STATYSTYKI!$B591)</f>
        <v>0</v>
      </c>
      <c r="R591" s="85">
        <f>SUMIFS('BAZA DANYCH'!$AA:$AA,'BAZA DANYCH'!$T:$T,R$406,'BAZA DANYCH'!$K:$K,$C591,'BAZA DANYCH'!$A:$A,$A591,'BAZA DANYCH'!$F:$F,STATYSTYKI!$B591)</f>
        <v>0</v>
      </c>
      <c r="S591" s="85">
        <f>SUMIFS('BAZA DANYCH'!$AA:$AA,'BAZA DANYCH'!$T:$T,S$406,'BAZA DANYCH'!$K:$K,$C591,'BAZA DANYCH'!$A:$A,$A591,'BAZA DANYCH'!$F:$F,STATYSTYKI!$B591)</f>
        <v>0</v>
      </c>
      <c r="T591" s="85">
        <f>SUMIFS('BAZA DANYCH'!$AA:$AA,'BAZA DANYCH'!$T:$T,T$406,'BAZA DANYCH'!$K:$K,$C591,'BAZA DANYCH'!$A:$A,$A591,'BAZA DANYCH'!$F:$F,STATYSTYKI!$B591)</f>
        <v>0</v>
      </c>
      <c r="U591" s="85">
        <f>SUMIFS('BAZA DANYCH'!$AA:$AA,'BAZA DANYCH'!$T:$T,U$406,'BAZA DANYCH'!$K:$K,$C591,'BAZA DANYCH'!$A:$A,$A591,'BAZA DANYCH'!$F:$F,STATYSTYKI!$B591)</f>
        <v>0</v>
      </c>
      <c r="V591" s="85">
        <f>SUMIFS('BAZA DANYCH'!$AA:$AA,'BAZA DANYCH'!$T:$T,V$406,'BAZA DANYCH'!$K:$K,$C591,'BAZA DANYCH'!$A:$A,$A591,'BAZA DANYCH'!$F:$F,STATYSTYKI!$B591)</f>
        <v>0</v>
      </c>
      <c r="W591" s="85">
        <f>SUMIFS('BAZA DANYCH'!$AA:$AA,'BAZA DANYCH'!$T:$T,W$406,'BAZA DANYCH'!$K:$K,$C591,'BAZA DANYCH'!$A:$A,$A591,'BAZA DANYCH'!$F:$F,STATYSTYKI!$B591)</f>
        <v>0</v>
      </c>
      <c r="X591" s="85">
        <f>SUMIFS('BAZA DANYCH'!$AA:$AA,'BAZA DANYCH'!$T:$T,X$406,'BAZA DANYCH'!$K:$K,$C591,'BAZA DANYCH'!$A:$A,$A591,'BAZA DANYCH'!$F:$F,STATYSTYKI!$B591)</f>
        <v>0</v>
      </c>
      <c r="Y591" s="85">
        <f>SUMIFS('BAZA DANYCH'!$AA:$AA,'BAZA DANYCH'!$T:$T,Y$406,'BAZA DANYCH'!$K:$K,$C591,'BAZA DANYCH'!$A:$A,$A591,'BAZA DANYCH'!$F:$F,STATYSTYKI!$B591)</f>
        <v>0</v>
      </c>
      <c r="Z591" s="85">
        <f>SUMIFS('BAZA DANYCH'!$AA:$AA,'BAZA DANYCH'!$T:$T,Z$406,'BAZA DANYCH'!$K:$K,$C591,'BAZA DANYCH'!$A:$A,$A591,'BAZA DANYCH'!$F:$F,STATYSTYKI!$B591)</f>
        <v>28</v>
      </c>
      <c r="AA591" s="85">
        <f>SUMIFS('BAZA DANYCH'!$AA:$AA,'BAZA DANYCH'!$T:$T,AA$406,'BAZA DANYCH'!$K:$K,$C591,'BAZA DANYCH'!$A:$A,$A591,'BAZA DANYCH'!$F:$F,STATYSTYKI!$B591)</f>
        <v>0</v>
      </c>
      <c r="AB591" s="85">
        <f>SUMIFS('BAZA DANYCH'!$AA:$AA,'BAZA DANYCH'!$T:$T,AB$406,'BAZA DANYCH'!$K:$K,$C591,'BAZA DANYCH'!$A:$A,$A591,'BAZA DANYCH'!$F:$F,STATYSTYKI!$B591)</f>
        <v>0</v>
      </c>
      <c r="AC591" s="85">
        <f>SUMIFS('BAZA DANYCH'!$AA:$AA,'BAZA DANYCH'!$T:$T,AC$406,'BAZA DANYCH'!$K:$K,$C591,'BAZA DANYCH'!$A:$A,$A591,'BAZA DANYCH'!$F:$F,STATYSTYKI!$B591)</f>
        <v>0</v>
      </c>
      <c r="AD591" s="85">
        <f>SUMIFS('BAZA DANYCH'!$AA:$AA,'BAZA DANYCH'!$T:$T,AD$406,'BAZA DANYCH'!$K:$K,$C591,'BAZA DANYCH'!$A:$A,$A591,'BAZA DANYCH'!$F:$F,STATYSTYKI!$B591)</f>
        <v>0</v>
      </c>
      <c r="AE591" s="85">
        <f>SUMIFS('BAZA DANYCH'!$AA:$AA,'BAZA DANYCH'!$T:$T,AE$406,'BAZA DANYCH'!$K:$K,$C591,'BAZA DANYCH'!$A:$A,$A591,'BAZA DANYCH'!$F:$F,STATYSTYKI!$B591)</f>
        <v>0</v>
      </c>
      <c r="AF591" s="85">
        <f>SUMIFS('BAZA DANYCH'!$AA:$AA,'BAZA DANYCH'!$T:$T,AF$406,'BAZA DANYCH'!$K:$K,$C591,'BAZA DANYCH'!$A:$A,$A591,'BAZA DANYCH'!$F:$F,STATYSTYKI!$B591)</f>
        <v>0</v>
      </c>
      <c r="AG591" s="85">
        <f>SUMIFS('BAZA DANYCH'!$AA:$AA,'BAZA DANYCH'!$T:$T,AG$406,'BAZA DANYCH'!$K:$K,$C591,'BAZA DANYCH'!$A:$A,$A591,'BAZA DANYCH'!$F:$F,STATYSTYKI!$B591)</f>
        <v>0</v>
      </c>
      <c r="AH591" s="85">
        <f>SUMIFS('BAZA DANYCH'!$AA:$AA,'BAZA DANYCH'!$T:$T,AH$406,'BAZA DANYCH'!$K:$K,$C591,'BAZA DANYCH'!$A:$A,$A591,'BAZA DANYCH'!$F:$F,STATYSTYKI!$B591)</f>
        <v>0</v>
      </c>
      <c r="AI591" s="85">
        <f>SUMIFS('BAZA DANYCH'!$AA:$AA,'BAZA DANYCH'!$T:$T,AI$406,'BAZA DANYCH'!$K:$K,$C591,'BAZA DANYCH'!$A:$A,$A591,'BAZA DANYCH'!$F:$F,STATYSTYKI!$B591)</f>
        <v>0</v>
      </c>
      <c r="AJ591" s="85">
        <f>SUMIFS('BAZA DANYCH'!$AA:$AA,'BAZA DANYCH'!$T:$T,AJ$406,'BAZA DANYCH'!$K:$K,$C591,'BAZA DANYCH'!$A:$A,$A591,'BAZA DANYCH'!$F:$F,STATYSTYKI!$B591)</f>
        <v>0</v>
      </c>
    </row>
    <row r="592" spans="1:36" x14ac:dyDescent="0.2">
      <c r="A592" s="87" t="str">
        <f t="shared" ref="A592:C592" si="223">A385</f>
        <v>Kostomłoty</v>
      </c>
      <c r="B592" s="87" t="str">
        <f t="shared" si="223"/>
        <v>rk_17_DK5</v>
      </c>
      <c r="C592" s="87" t="str">
        <f t="shared" si="223"/>
        <v xml:space="preserve">LG </v>
      </c>
      <c r="D592" s="129">
        <f t="shared" si="199"/>
        <v>18</v>
      </c>
      <c r="E592" s="85">
        <f>SUMIFS('BAZA DANYCH'!$AA:$AA,'BAZA DANYCH'!$T:$T,E$406,'BAZA DANYCH'!$K:$K,$C592,'BAZA DANYCH'!$A:$A,$A592,'BAZA DANYCH'!$F:$F,STATYSTYKI!$B592)</f>
        <v>0</v>
      </c>
      <c r="F592" s="85">
        <f>SUMIFS('BAZA DANYCH'!$AA:$AA,'BAZA DANYCH'!$T:$T,F$406,'BAZA DANYCH'!$K:$K,$C592,'BAZA DANYCH'!$A:$A,$A592,'BAZA DANYCH'!$F:$F,STATYSTYKI!$B592)</f>
        <v>0</v>
      </c>
      <c r="G592" s="85">
        <f>SUMIFS('BAZA DANYCH'!$AA:$AA,'BAZA DANYCH'!$T:$T,G$406,'BAZA DANYCH'!$K:$K,$C592,'BAZA DANYCH'!$A:$A,$A592,'BAZA DANYCH'!$F:$F,STATYSTYKI!$B592)</f>
        <v>0</v>
      </c>
      <c r="H592" s="85">
        <f>SUMIFS('BAZA DANYCH'!$AA:$AA,'BAZA DANYCH'!$T:$T,H$406,'BAZA DANYCH'!$K:$K,$C592,'BAZA DANYCH'!$A:$A,$A592,'BAZA DANYCH'!$F:$F,STATYSTYKI!$B592)</f>
        <v>0</v>
      </c>
      <c r="I592" s="85">
        <f>SUMIFS('BAZA DANYCH'!$AA:$AA,'BAZA DANYCH'!$T:$T,I$406,'BAZA DANYCH'!$K:$K,$C592,'BAZA DANYCH'!$A:$A,$A592,'BAZA DANYCH'!$F:$F,STATYSTYKI!$B592)</f>
        <v>0</v>
      </c>
      <c r="J592" s="85">
        <f>SUMIFS('BAZA DANYCH'!$AA:$AA,'BAZA DANYCH'!$T:$T,J$406,'BAZA DANYCH'!$K:$K,$C592,'BAZA DANYCH'!$A:$A,$A592,'BAZA DANYCH'!$F:$F,STATYSTYKI!$B592)</f>
        <v>0</v>
      </c>
      <c r="K592" s="85">
        <f>SUMIFS('BAZA DANYCH'!$AA:$AA,'BAZA DANYCH'!$T:$T,K$406,'BAZA DANYCH'!$K:$K,$C592,'BAZA DANYCH'!$A:$A,$A592,'BAZA DANYCH'!$F:$F,STATYSTYKI!$B592)</f>
        <v>0</v>
      </c>
      <c r="L592" s="85">
        <f>SUMIFS('BAZA DANYCH'!$AA:$AA,'BAZA DANYCH'!$T:$T,L$406,'BAZA DANYCH'!$K:$K,$C592,'BAZA DANYCH'!$A:$A,$A592,'BAZA DANYCH'!$F:$F,STATYSTYKI!$B592)</f>
        <v>0</v>
      </c>
      <c r="M592" s="85">
        <f>SUMIFS('BAZA DANYCH'!$AA:$AA,'BAZA DANYCH'!$T:$T,M$406,'BAZA DANYCH'!$K:$K,$C592,'BAZA DANYCH'!$A:$A,$A592,'BAZA DANYCH'!$F:$F,STATYSTYKI!$B592)</f>
        <v>0</v>
      </c>
      <c r="N592" s="85">
        <f>SUMIFS('BAZA DANYCH'!$AA:$AA,'BAZA DANYCH'!$T:$T,N$406,'BAZA DANYCH'!$K:$K,$C592,'BAZA DANYCH'!$A:$A,$A592,'BAZA DANYCH'!$F:$F,STATYSTYKI!$B592)</f>
        <v>0</v>
      </c>
      <c r="O592" s="85">
        <f>SUMIFS('BAZA DANYCH'!$AA:$AA,'BAZA DANYCH'!$T:$T,O$406,'BAZA DANYCH'!$K:$K,$C592,'BAZA DANYCH'!$A:$A,$A592,'BAZA DANYCH'!$F:$F,STATYSTYKI!$B592)</f>
        <v>0</v>
      </c>
      <c r="P592" s="85">
        <f>SUMIFS('BAZA DANYCH'!$AA:$AA,'BAZA DANYCH'!$T:$T,P$406,'BAZA DANYCH'!$K:$K,$C592,'BAZA DANYCH'!$A:$A,$A592,'BAZA DANYCH'!$F:$F,STATYSTYKI!$B592)</f>
        <v>0</v>
      </c>
      <c r="Q592" s="85">
        <f>SUMIFS('BAZA DANYCH'!$AA:$AA,'BAZA DANYCH'!$T:$T,Q$406,'BAZA DANYCH'!$K:$K,$C592,'BAZA DANYCH'!$A:$A,$A592,'BAZA DANYCH'!$F:$F,STATYSTYKI!$B592)</f>
        <v>0</v>
      </c>
      <c r="R592" s="85">
        <f>SUMIFS('BAZA DANYCH'!$AA:$AA,'BAZA DANYCH'!$T:$T,R$406,'BAZA DANYCH'!$K:$K,$C592,'BAZA DANYCH'!$A:$A,$A592,'BAZA DANYCH'!$F:$F,STATYSTYKI!$B592)</f>
        <v>0</v>
      </c>
      <c r="S592" s="85">
        <f>SUMIFS('BAZA DANYCH'!$AA:$AA,'BAZA DANYCH'!$T:$T,S$406,'BAZA DANYCH'!$K:$K,$C592,'BAZA DANYCH'!$A:$A,$A592,'BAZA DANYCH'!$F:$F,STATYSTYKI!$B592)</f>
        <v>0</v>
      </c>
      <c r="T592" s="85">
        <f>SUMIFS('BAZA DANYCH'!$AA:$AA,'BAZA DANYCH'!$T:$T,T$406,'BAZA DANYCH'!$K:$K,$C592,'BAZA DANYCH'!$A:$A,$A592,'BAZA DANYCH'!$F:$F,STATYSTYKI!$B592)</f>
        <v>0</v>
      </c>
      <c r="U592" s="85">
        <f>SUMIFS('BAZA DANYCH'!$AA:$AA,'BAZA DANYCH'!$T:$T,U$406,'BAZA DANYCH'!$K:$K,$C592,'BAZA DANYCH'!$A:$A,$A592,'BAZA DANYCH'!$F:$F,STATYSTYKI!$B592)</f>
        <v>0</v>
      </c>
      <c r="V592" s="85">
        <f>SUMIFS('BAZA DANYCH'!$AA:$AA,'BAZA DANYCH'!$T:$T,V$406,'BAZA DANYCH'!$K:$K,$C592,'BAZA DANYCH'!$A:$A,$A592,'BAZA DANYCH'!$F:$F,STATYSTYKI!$B592)</f>
        <v>0</v>
      </c>
      <c r="W592" s="85">
        <f>SUMIFS('BAZA DANYCH'!$AA:$AA,'BAZA DANYCH'!$T:$T,W$406,'BAZA DANYCH'!$K:$K,$C592,'BAZA DANYCH'!$A:$A,$A592,'BAZA DANYCH'!$F:$F,STATYSTYKI!$B592)</f>
        <v>0</v>
      </c>
      <c r="X592" s="85">
        <f>SUMIFS('BAZA DANYCH'!$AA:$AA,'BAZA DANYCH'!$T:$T,X$406,'BAZA DANYCH'!$K:$K,$C592,'BAZA DANYCH'!$A:$A,$A592,'BAZA DANYCH'!$F:$F,STATYSTYKI!$B592)</f>
        <v>0</v>
      </c>
      <c r="Y592" s="85">
        <f>SUMIFS('BAZA DANYCH'!$AA:$AA,'BAZA DANYCH'!$T:$T,Y$406,'BAZA DANYCH'!$K:$K,$C592,'BAZA DANYCH'!$A:$A,$A592,'BAZA DANYCH'!$F:$F,STATYSTYKI!$B592)</f>
        <v>0</v>
      </c>
      <c r="Z592" s="85">
        <f>SUMIFS('BAZA DANYCH'!$AA:$AA,'BAZA DANYCH'!$T:$T,Z$406,'BAZA DANYCH'!$K:$K,$C592,'BAZA DANYCH'!$A:$A,$A592,'BAZA DANYCH'!$F:$F,STATYSTYKI!$B592)</f>
        <v>0</v>
      </c>
      <c r="AA592" s="85">
        <f>SUMIFS('BAZA DANYCH'!$AA:$AA,'BAZA DANYCH'!$T:$T,AA$406,'BAZA DANYCH'!$K:$K,$C592,'BAZA DANYCH'!$A:$A,$A592,'BAZA DANYCH'!$F:$F,STATYSTYKI!$B592)</f>
        <v>0</v>
      </c>
      <c r="AB592" s="85">
        <f>SUMIFS('BAZA DANYCH'!$AA:$AA,'BAZA DANYCH'!$T:$T,AB$406,'BAZA DANYCH'!$K:$K,$C592,'BAZA DANYCH'!$A:$A,$A592,'BAZA DANYCH'!$F:$F,STATYSTYKI!$B592)</f>
        <v>0</v>
      </c>
      <c r="AC592" s="85">
        <f>SUMIFS('BAZA DANYCH'!$AA:$AA,'BAZA DANYCH'!$T:$T,AC$406,'BAZA DANYCH'!$K:$K,$C592,'BAZA DANYCH'!$A:$A,$A592,'BAZA DANYCH'!$F:$F,STATYSTYKI!$B592)</f>
        <v>18</v>
      </c>
      <c r="AD592" s="85">
        <f>SUMIFS('BAZA DANYCH'!$AA:$AA,'BAZA DANYCH'!$T:$T,AD$406,'BAZA DANYCH'!$K:$K,$C592,'BAZA DANYCH'!$A:$A,$A592,'BAZA DANYCH'!$F:$F,STATYSTYKI!$B592)</f>
        <v>0</v>
      </c>
      <c r="AE592" s="85">
        <f>SUMIFS('BAZA DANYCH'!$AA:$AA,'BAZA DANYCH'!$T:$T,AE$406,'BAZA DANYCH'!$K:$K,$C592,'BAZA DANYCH'!$A:$A,$A592,'BAZA DANYCH'!$F:$F,STATYSTYKI!$B592)</f>
        <v>0</v>
      </c>
      <c r="AF592" s="85">
        <f>SUMIFS('BAZA DANYCH'!$AA:$AA,'BAZA DANYCH'!$T:$T,AF$406,'BAZA DANYCH'!$K:$K,$C592,'BAZA DANYCH'!$A:$A,$A592,'BAZA DANYCH'!$F:$F,STATYSTYKI!$B592)</f>
        <v>0</v>
      </c>
      <c r="AG592" s="85">
        <f>SUMIFS('BAZA DANYCH'!$AA:$AA,'BAZA DANYCH'!$T:$T,AG$406,'BAZA DANYCH'!$K:$K,$C592,'BAZA DANYCH'!$A:$A,$A592,'BAZA DANYCH'!$F:$F,STATYSTYKI!$B592)</f>
        <v>0</v>
      </c>
      <c r="AH592" s="85">
        <f>SUMIFS('BAZA DANYCH'!$AA:$AA,'BAZA DANYCH'!$T:$T,AH$406,'BAZA DANYCH'!$K:$K,$C592,'BAZA DANYCH'!$A:$A,$A592,'BAZA DANYCH'!$F:$F,STATYSTYKI!$B592)</f>
        <v>0</v>
      </c>
      <c r="AI592" s="85">
        <f>SUMIFS('BAZA DANYCH'!$AA:$AA,'BAZA DANYCH'!$T:$T,AI$406,'BAZA DANYCH'!$K:$K,$C592,'BAZA DANYCH'!$A:$A,$A592,'BAZA DANYCH'!$F:$F,STATYSTYKI!$B592)</f>
        <v>0</v>
      </c>
      <c r="AJ592" s="85">
        <f>SUMIFS('BAZA DANYCH'!$AA:$AA,'BAZA DANYCH'!$T:$T,AJ$406,'BAZA DANYCH'!$K:$K,$C592,'BAZA DANYCH'!$A:$A,$A592,'BAZA DANYCH'!$F:$F,STATYSTYKI!$B592)</f>
        <v>0</v>
      </c>
    </row>
    <row r="593" spans="1:36" x14ac:dyDescent="0.2">
      <c r="A593" s="87" t="str">
        <f t="shared" ref="A593:C593" si="224">A386</f>
        <v>Kostomłoty</v>
      </c>
      <c r="B593" s="87" t="str">
        <f t="shared" si="224"/>
        <v>rk_17_DK5</v>
      </c>
      <c r="C593" s="87" t="str">
        <f t="shared" si="224"/>
        <v>Eurotrans</v>
      </c>
      <c r="D593" s="129">
        <f t="shared" si="199"/>
        <v>155</v>
      </c>
      <c r="E593" s="85">
        <f>SUMIFS('BAZA DANYCH'!$AA:$AA,'BAZA DANYCH'!$T:$T,E$406,'BAZA DANYCH'!$K:$K,$C593,'BAZA DANYCH'!$A:$A,$A593,'BAZA DANYCH'!$F:$F,STATYSTYKI!$B593)</f>
        <v>0</v>
      </c>
      <c r="F593" s="85">
        <f>SUMIFS('BAZA DANYCH'!$AA:$AA,'BAZA DANYCH'!$T:$T,F$406,'BAZA DANYCH'!$K:$K,$C593,'BAZA DANYCH'!$A:$A,$A593,'BAZA DANYCH'!$F:$F,STATYSTYKI!$B593)</f>
        <v>0</v>
      </c>
      <c r="G593" s="85">
        <f>SUMIFS('BAZA DANYCH'!$AA:$AA,'BAZA DANYCH'!$T:$T,G$406,'BAZA DANYCH'!$K:$K,$C593,'BAZA DANYCH'!$A:$A,$A593,'BAZA DANYCH'!$F:$F,STATYSTYKI!$B593)</f>
        <v>0</v>
      </c>
      <c r="H593" s="85">
        <f>SUMIFS('BAZA DANYCH'!$AA:$AA,'BAZA DANYCH'!$T:$T,H$406,'BAZA DANYCH'!$K:$K,$C593,'BAZA DANYCH'!$A:$A,$A593,'BAZA DANYCH'!$F:$F,STATYSTYKI!$B593)</f>
        <v>0</v>
      </c>
      <c r="I593" s="85">
        <f>SUMIFS('BAZA DANYCH'!$AA:$AA,'BAZA DANYCH'!$T:$T,I$406,'BAZA DANYCH'!$K:$K,$C593,'BAZA DANYCH'!$A:$A,$A593,'BAZA DANYCH'!$F:$F,STATYSTYKI!$B593)</f>
        <v>0</v>
      </c>
      <c r="J593" s="85">
        <f>SUMIFS('BAZA DANYCH'!$AA:$AA,'BAZA DANYCH'!$T:$T,J$406,'BAZA DANYCH'!$K:$K,$C593,'BAZA DANYCH'!$A:$A,$A593,'BAZA DANYCH'!$F:$F,STATYSTYKI!$B593)</f>
        <v>0</v>
      </c>
      <c r="K593" s="85">
        <f>SUMIFS('BAZA DANYCH'!$AA:$AA,'BAZA DANYCH'!$T:$T,K$406,'BAZA DANYCH'!$K:$K,$C593,'BAZA DANYCH'!$A:$A,$A593,'BAZA DANYCH'!$F:$F,STATYSTYKI!$B593)</f>
        <v>0</v>
      </c>
      <c r="L593" s="85">
        <f>SUMIFS('BAZA DANYCH'!$AA:$AA,'BAZA DANYCH'!$T:$T,L$406,'BAZA DANYCH'!$K:$K,$C593,'BAZA DANYCH'!$A:$A,$A593,'BAZA DANYCH'!$F:$F,STATYSTYKI!$B593)</f>
        <v>0</v>
      </c>
      <c r="M593" s="85">
        <f>SUMIFS('BAZA DANYCH'!$AA:$AA,'BAZA DANYCH'!$T:$T,M$406,'BAZA DANYCH'!$K:$K,$C593,'BAZA DANYCH'!$A:$A,$A593,'BAZA DANYCH'!$F:$F,STATYSTYKI!$B593)</f>
        <v>0</v>
      </c>
      <c r="N593" s="85">
        <f>SUMIFS('BAZA DANYCH'!$AA:$AA,'BAZA DANYCH'!$T:$T,N$406,'BAZA DANYCH'!$K:$K,$C593,'BAZA DANYCH'!$A:$A,$A593,'BAZA DANYCH'!$F:$F,STATYSTYKI!$B593)</f>
        <v>0</v>
      </c>
      <c r="O593" s="85">
        <f>SUMIFS('BAZA DANYCH'!$AA:$AA,'BAZA DANYCH'!$T:$T,O$406,'BAZA DANYCH'!$K:$K,$C593,'BAZA DANYCH'!$A:$A,$A593,'BAZA DANYCH'!$F:$F,STATYSTYKI!$B593)</f>
        <v>0</v>
      </c>
      <c r="P593" s="85">
        <f>SUMIFS('BAZA DANYCH'!$AA:$AA,'BAZA DANYCH'!$T:$T,P$406,'BAZA DANYCH'!$K:$K,$C593,'BAZA DANYCH'!$A:$A,$A593,'BAZA DANYCH'!$F:$F,STATYSTYKI!$B593)</f>
        <v>0</v>
      </c>
      <c r="Q593" s="85">
        <f>SUMIFS('BAZA DANYCH'!$AA:$AA,'BAZA DANYCH'!$T:$T,Q$406,'BAZA DANYCH'!$K:$K,$C593,'BAZA DANYCH'!$A:$A,$A593,'BAZA DANYCH'!$F:$F,STATYSTYKI!$B593)</f>
        <v>0</v>
      </c>
      <c r="R593" s="85">
        <f>SUMIFS('BAZA DANYCH'!$AA:$AA,'BAZA DANYCH'!$T:$T,R$406,'BAZA DANYCH'!$K:$K,$C593,'BAZA DANYCH'!$A:$A,$A593,'BAZA DANYCH'!$F:$F,STATYSTYKI!$B593)</f>
        <v>0</v>
      </c>
      <c r="S593" s="85">
        <f>SUMIFS('BAZA DANYCH'!$AA:$AA,'BAZA DANYCH'!$T:$T,S$406,'BAZA DANYCH'!$K:$K,$C593,'BAZA DANYCH'!$A:$A,$A593,'BAZA DANYCH'!$F:$F,STATYSTYKI!$B593)</f>
        <v>0</v>
      </c>
      <c r="T593" s="85">
        <f>SUMIFS('BAZA DANYCH'!$AA:$AA,'BAZA DANYCH'!$T:$T,T$406,'BAZA DANYCH'!$K:$K,$C593,'BAZA DANYCH'!$A:$A,$A593,'BAZA DANYCH'!$F:$F,STATYSTYKI!$B593)</f>
        <v>0</v>
      </c>
      <c r="U593" s="85">
        <f>SUMIFS('BAZA DANYCH'!$AA:$AA,'BAZA DANYCH'!$T:$T,U$406,'BAZA DANYCH'!$K:$K,$C593,'BAZA DANYCH'!$A:$A,$A593,'BAZA DANYCH'!$F:$F,STATYSTYKI!$B593)</f>
        <v>0</v>
      </c>
      <c r="V593" s="85">
        <f>SUMIFS('BAZA DANYCH'!$AA:$AA,'BAZA DANYCH'!$T:$T,V$406,'BAZA DANYCH'!$K:$K,$C593,'BAZA DANYCH'!$A:$A,$A593,'BAZA DANYCH'!$F:$F,STATYSTYKI!$B593)</f>
        <v>0</v>
      </c>
      <c r="W593" s="85">
        <f>SUMIFS('BAZA DANYCH'!$AA:$AA,'BAZA DANYCH'!$T:$T,W$406,'BAZA DANYCH'!$K:$K,$C593,'BAZA DANYCH'!$A:$A,$A593,'BAZA DANYCH'!$F:$F,STATYSTYKI!$B593)</f>
        <v>0</v>
      </c>
      <c r="X593" s="85">
        <f>SUMIFS('BAZA DANYCH'!$AA:$AA,'BAZA DANYCH'!$T:$T,X$406,'BAZA DANYCH'!$K:$K,$C593,'BAZA DANYCH'!$A:$A,$A593,'BAZA DANYCH'!$F:$F,STATYSTYKI!$B593)</f>
        <v>0</v>
      </c>
      <c r="Y593" s="85">
        <f>SUMIFS('BAZA DANYCH'!$AA:$AA,'BAZA DANYCH'!$T:$T,Y$406,'BAZA DANYCH'!$K:$K,$C593,'BAZA DANYCH'!$A:$A,$A593,'BAZA DANYCH'!$F:$F,STATYSTYKI!$B593)</f>
        <v>0</v>
      </c>
      <c r="Z593" s="85">
        <f>SUMIFS('BAZA DANYCH'!$AA:$AA,'BAZA DANYCH'!$T:$T,Z$406,'BAZA DANYCH'!$K:$K,$C593,'BAZA DANYCH'!$A:$A,$A593,'BAZA DANYCH'!$F:$F,STATYSTYKI!$B593)</f>
        <v>0</v>
      </c>
      <c r="AA593" s="85">
        <f>SUMIFS('BAZA DANYCH'!$AA:$AA,'BAZA DANYCH'!$T:$T,AA$406,'BAZA DANYCH'!$K:$K,$C593,'BAZA DANYCH'!$A:$A,$A593,'BAZA DANYCH'!$F:$F,STATYSTYKI!$B593)</f>
        <v>0</v>
      </c>
      <c r="AB593" s="85">
        <f>SUMIFS('BAZA DANYCH'!$AA:$AA,'BAZA DANYCH'!$T:$T,AB$406,'BAZA DANYCH'!$K:$K,$C593,'BAZA DANYCH'!$A:$A,$A593,'BAZA DANYCH'!$F:$F,STATYSTYKI!$B593)</f>
        <v>0</v>
      </c>
      <c r="AC593" s="85">
        <f>SUMIFS('BAZA DANYCH'!$AA:$AA,'BAZA DANYCH'!$T:$T,AC$406,'BAZA DANYCH'!$K:$K,$C593,'BAZA DANYCH'!$A:$A,$A593,'BAZA DANYCH'!$F:$F,STATYSTYKI!$B593)</f>
        <v>0</v>
      </c>
      <c r="AD593" s="85">
        <f>SUMIFS('BAZA DANYCH'!$AA:$AA,'BAZA DANYCH'!$T:$T,AD$406,'BAZA DANYCH'!$K:$K,$C593,'BAZA DANYCH'!$A:$A,$A593,'BAZA DANYCH'!$F:$F,STATYSTYKI!$B593)</f>
        <v>100</v>
      </c>
      <c r="AE593" s="85">
        <f>SUMIFS('BAZA DANYCH'!$AA:$AA,'BAZA DANYCH'!$T:$T,AE$406,'BAZA DANYCH'!$K:$K,$C593,'BAZA DANYCH'!$A:$A,$A593,'BAZA DANYCH'!$F:$F,STATYSTYKI!$B593)</f>
        <v>0</v>
      </c>
      <c r="AF593" s="85">
        <f>SUMIFS('BAZA DANYCH'!$AA:$AA,'BAZA DANYCH'!$T:$T,AF$406,'BAZA DANYCH'!$K:$K,$C593,'BAZA DANYCH'!$A:$A,$A593,'BAZA DANYCH'!$F:$F,STATYSTYKI!$B593)</f>
        <v>0</v>
      </c>
      <c r="AG593" s="85">
        <f>SUMIFS('BAZA DANYCH'!$AA:$AA,'BAZA DANYCH'!$T:$T,AG$406,'BAZA DANYCH'!$K:$K,$C593,'BAZA DANYCH'!$A:$A,$A593,'BAZA DANYCH'!$F:$F,STATYSTYKI!$B593)</f>
        <v>0</v>
      </c>
      <c r="AH593" s="85">
        <f>SUMIFS('BAZA DANYCH'!$AA:$AA,'BAZA DANYCH'!$T:$T,AH$406,'BAZA DANYCH'!$K:$K,$C593,'BAZA DANYCH'!$A:$A,$A593,'BAZA DANYCH'!$F:$F,STATYSTYKI!$B593)</f>
        <v>0</v>
      </c>
      <c r="AI593" s="85">
        <f>SUMIFS('BAZA DANYCH'!$AA:$AA,'BAZA DANYCH'!$T:$T,AI$406,'BAZA DANYCH'!$K:$K,$C593,'BAZA DANYCH'!$A:$A,$A593,'BAZA DANYCH'!$F:$F,STATYSTYKI!$B593)</f>
        <v>55</v>
      </c>
      <c r="AJ593" s="85">
        <f>SUMIFS('BAZA DANYCH'!$AA:$AA,'BAZA DANYCH'!$T:$T,AJ$406,'BAZA DANYCH'!$K:$K,$C593,'BAZA DANYCH'!$A:$A,$A593,'BAZA DANYCH'!$F:$F,STATYSTYKI!$B593)</f>
        <v>0</v>
      </c>
    </row>
    <row r="594" spans="1:36" x14ac:dyDescent="0.2">
      <c r="A594" s="87" t="str">
        <f t="shared" ref="A594:C594" si="225">A387</f>
        <v>Kostomłoty</v>
      </c>
      <c r="B594" s="87" t="str">
        <f t="shared" si="225"/>
        <v>rk_17_DK5</v>
      </c>
      <c r="C594" s="87" t="str">
        <f t="shared" si="225"/>
        <v>Wesley</v>
      </c>
      <c r="D594" s="129">
        <f t="shared" si="199"/>
        <v>61</v>
      </c>
      <c r="E594" s="85">
        <f>SUMIFS('BAZA DANYCH'!$AA:$AA,'BAZA DANYCH'!$T:$T,E$406,'BAZA DANYCH'!$K:$K,$C594,'BAZA DANYCH'!$A:$A,$A594,'BAZA DANYCH'!$F:$F,STATYSTYKI!$B594)</f>
        <v>0</v>
      </c>
      <c r="F594" s="85">
        <f>SUMIFS('BAZA DANYCH'!$AA:$AA,'BAZA DANYCH'!$T:$T,F$406,'BAZA DANYCH'!$K:$K,$C594,'BAZA DANYCH'!$A:$A,$A594,'BAZA DANYCH'!$F:$F,STATYSTYKI!$B594)</f>
        <v>0</v>
      </c>
      <c r="G594" s="85">
        <f>SUMIFS('BAZA DANYCH'!$AA:$AA,'BAZA DANYCH'!$T:$T,G$406,'BAZA DANYCH'!$K:$K,$C594,'BAZA DANYCH'!$A:$A,$A594,'BAZA DANYCH'!$F:$F,STATYSTYKI!$B594)</f>
        <v>0</v>
      </c>
      <c r="H594" s="85">
        <f>SUMIFS('BAZA DANYCH'!$AA:$AA,'BAZA DANYCH'!$T:$T,H$406,'BAZA DANYCH'!$K:$K,$C594,'BAZA DANYCH'!$A:$A,$A594,'BAZA DANYCH'!$F:$F,STATYSTYKI!$B594)</f>
        <v>0</v>
      </c>
      <c r="I594" s="85">
        <f>SUMIFS('BAZA DANYCH'!$AA:$AA,'BAZA DANYCH'!$T:$T,I$406,'BAZA DANYCH'!$K:$K,$C594,'BAZA DANYCH'!$A:$A,$A594,'BAZA DANYCH'!$F:$F,STATYSTYKI!$B594)</f>
        <v>0</v>
      </c>
      <c r="J594" s="85">
        <f>SUMIFS('BAZA DANYCH'!$AA:$AA,'BAZA DANYCH'!$T:$T,J$406,'BAZA DANYCH'!$K:$K,$C594,'BAZA DANYCH'!$A:$A,$A594,'BAZA DANYCH'!$F:$F,STATYSTYKI!$B594)</f>
        <v>0</v>
      </c>
      <c r="K594" s="85">
        <f>SUMIFS('BAZA DANYCH'!$AA:$AA,'BAZA DANYCH'!$T:$T,K$406,'BAZA DANYCH'!$K:$K,$C594,'BAZA DANYCH'!$A:$A,$A594,'BAZA DANYCH'!$F:$F,STATYSTYKI!$B594)</f>
        <v>0</v>
      </c>
      <c r="L594" s="85">
        <f>SUMIFS('BAZA DANYCH'!$AA:$AA,'BAZA DANYCH'!$T:$T,L$406,'BAZA DANYCH'!$K:$K,$C594,'BAZA DANYCH'!$A:$A,$A594,'BAZA DANYCH'!$F:$F,STATYSTYKI!$B594)</f>
        <v>0</v>
      </c>
      <c r="M594" s="85">
        <f>SUMIFS('BAZA DANYCH'!$AA:$AA,'BAZA DANYCH'!$T:$T,M$406,'BAZA DANYCH'!$K:$K,$C594,'BAZA DANYCH'!$A:$A,$A594,'BAZA DANYCH'!$F:$F,STATYSTYKI!$B594)</f>
        <v>0</v>
      </c>
      <c r="N594" s="85">
        <f>SUMIFS('BAZA DANYCH'!$AA:$AA,'BAZA DANYCH'!$T:$T,N$406,'BAZA DANYCH'!$K:$K,$C594,'BAZA DANYCH'!$A:$A,$A594,'BAZA DANYCH'!$F:$F,STATYSTYKI!$B594)</f>
        <v>0</v>
      </c>
      <c r="O594" s="85">
        <f>SUMIFS('BAZA DANYCH'!$AA:$AA,'BAZA DANYCH'!$T:$T,O$406,'BAZA DANYCH'!$K:$K,$C594,'BAZA DANYCH'!$A:$A,$A594,'BAZA DANYCH'!$F:$F,STATYSTYKI!$B594)</f>
        <v>0</v>
      </c>
      <c r="P594" s="85">
        <f>SUMIFS('BAZA DANYCH'!$AA:$AA,'BAZA DANYCH'!$T:$T,P$406,'BAZA DANYCH'!$K:$K,$C594,'BAZA DANYCH'!$A:$A,$A594,'BAZA DANYCH'!$F:$F,STATYSTYKI!$B594)</f>
        <v>0</v>
      </c>
      <c r="Q594" s="85">
        <f>SUMIFS('BAZA DANYCH'!$AA:$AA,'BAZA DANYCH'!$T:$T,Q$406,'BAZA DANYCH'!$K:$K,$C594,'BAZA DANYCH'!$A:$A,$A594,'BAZA DANYCH'!$F:$F,STATYSTYKI!$B594)</f>
        <v>0</v>
      </c>
      <c r="R594" s="85">
        <f>SUMIFS('BAZA DANYCH'!$AA:$AA,'BAZA DANYCH'!$T:$T,R$406,'BAZA DANYCH'!$K:$K,$C594,'BAZA DANYCH'!$A:$A,$A594,'BAZA DANYCH'!$F:$F,STATYSTYKI!$B594)</f>
        <v>0</v>
      </c>
      <c r="S594" s="85">
        <f>SUMIFS('BAZA DANYCH'!$AA:$AA,'BAZA DANYCH'!$T:$T,S$406,'BAZA DANYCH'!$K:$K,$C594,'BAZA DANYCH'!$A:$A,$A594,'BAZA DANYCH'!$F:$F,STATYSTYKI!$B594)</f>
        <v>0</v>
      </c>
      <c r="T594" s="85">
        <f>SUMIFS('BAZA DANYCH'!$AA:$AA,'BAZA DANYCH'!$T:$T,T$406,'BAZA DANYCH'!$K:$K,$C594,'BAZA DANYCH'!$A:$A,$A594,'BAZA DANYCH'!$F:$F,STATYSTYKI!$B594)</f>
        <v>0</v>
      </c>
      <c r="U594" s="85">
        <f>SUMIFS('BAZA DANYCH'!$AA:$AA,'BAZA DANYCH'!$T:$T,U$406,'BAZA DANYCH'!$K:$K,$C594,'BAZA DANYCH'!$A:$A,$A594,'BAZA DANYCH'!$F:$F,STATYSTYKI!$B594)</f>
        <v>0</v>
      </c>
      <c r="V594" s="85">
        <f>SUMIFS('BAZA DANYCH'!$AA:$AA,'BAZA DANYCH'!$T:$T,V$406,'BAZA DANYCH'!$K:$K,$C594,'BAZA DANYCH'!$A:$A,$A594,'BAZA DANYCH'!$F:$F,STATYSTYKI!$B594)</f>
        <v>0</v>
      </c>
      <c r="W594" s="85">
        <f>SUMIFS('BAZA DANYCH'!$AA:$AA,'BAZA DANYCH'!$T:$T,W$406,'BAZA DANYCH'!$K:$K,$C594,'BAZA DANYCH'!$A:$A,$A594,'BAZA DANYCH'!$F:$F,STATYSTYKI!$B594)</f>
        <v>0</v>
      </c>
      <c r="X594" s="85">
        <f>SUMIFS('BAZA DANYCH'!$AA:$AA,'BAZA DANYCH'!$T:$T,X$406,'BAZA DANYCH'!$K:$K,$C594,'BAZA DANYCH'!$A:$A,$A594,'BAZA DANYCH'!$F:$F,STATYSTYKI!$B594)</f>
        <v>0</v>
      </c>
      <c r="Y594" s="85">
        <f>SUMIFS('BAZA DANYCH'!$AA:$AA,'BAZA DANYCH'!$T:$T,Y$406,'BAZA DANYCH'!$K:$K,$C594,'BAZA DANYCH'!$A:$A,$A594,'BAZA DANYCH'!$F:$F,STATYSTYKI!$B594)</f>
        <v>0</v>
      </c>
      <c r="Z594" s="85">
        <f>SUMIFS('BAZA DANYCH'!$AA:$AA,'BAZA DANYCH'!$T:$T,Z$406,'BAZA DANYCH'!$K:$K,$C594,'BAZA DANYCH'!$A:$A,$A594,'BAZA DANYCH'!$F:$F,STATYSTYKI!$B594)</f>
        <v>0</v>
      </c>
      <c r="AA594" s="85">
        <f>SUMIFS('BAZA DANYCH'!$AA:$AA,'BAZA DANYCH'!$T:$T,AA$406,'BAZA DANYCH'!$K:$K,$C594,'BAZA DANYCH'!$A:$A,$A594,'BAZA DANYCH'!$F:$F,STATYSTYKI!$B594)</f>
        <v>0</v>
      </c>
      <c r="AB594" s="85">
        <f>SUMIFS('BAZA DANYCH'!$AA:$AA,'BAZA DANYCH'!$T:$T,AB$406,'BAZA DANYCH'!$K:$K,$C594,'BAZA DANYCH'!$A:$A,$A594,'BAZA DANYCH'!$F:$F,STATYSTYKI!$B594)</f>
        <v>0</v>
      </c>
      <c r="AC594" s="85">
        <f>SUMIFS('BAZA DANYCH'!$AA:$AA,'BAZA DANYCH'!$T:$T,AC$406,'BAZA DANYCH'!$K:$K,$C594,'BAZA DANYCH'!$A:$A,$A594,'BAZA DANYCH'!$F:$F,STATYSTYKI!$B594)</f>
        <v>0</v>
      </c>
      <c r="AD594" s="85">
        <f>SUMIFS('BAZA DANYCH'!$AA:$AA,'BAZA DANYCH'!$T:$T,AD$406,'BAZA DANYCH'!$K:$K,$C594,'BAZA DANYCH'!$A:$A,$A594,'BAZA DANYCH'!$F:$F,STATYSTYKI!$B594)</f>
        <v>0</v>
      </c>
      <c r="AE594" s="85">
        <f>SUMIFS('BAZA DANYCH'!$AA:$AA,'BAZA DANYCH'!$T:$T,AE$406,'BAZA DANYCH'!$K:$K,$C594,'BAZA DANYCH'!$A:$A,$A594,'BAZA DANYCH'!$F:$F,STATYSTYKI!$B594)</f>
        <v>0</v>
      </c>
      <c r="AF594" s="85">
        <f>SUMIFS('BAZA DANYCH'!$AA:$AA,'BAZA DANYCH'!$T:$T,AF$406,'BAZA DANYCH'!$K:$K,$C594,'BAZA DANYCH'!$A:$A,$A594,'BAZA DANYCH'!$F:$F,STATYSTYKI!$B594)</f>
        <v>0</v>
      </c>
      <c r="AG594" s="85">
        <f>SUMIFS('BAZA DANYCH'!$AA:$AA,'BAZA DANYCH'!$T:$T,AG$406,'BAZA DANYCH'!$K:$K,$C594,'BAZA DANYCH'!$A:$A,$A594,'BAZA DANYCH'!$F:$F,STATYSTYKI!$B594)</f>
        <v>0</v>
      </c>
      <c r="AH594" s="85">
        <f>SUMIFS('BAZA DANYCH'!$AA:$AA,'BAZA DANYCH'!$T:$T,AH$406,'BAZA DANYCH'!$K:$K,$C594,'BAZA DANYCH'!$A:$A,$A594,'BAZA DANYCH'!$F:$F,STATYSTYKI!$B594)</f>
        <v>0</v>
      </c>
      <c r="AI594" s="85">
        <f>SUMIFS('BAZA DANYCH'!$AA:$AA,'BAZA DANYCH'!$T:$T,AI$406,'BAZA DANYCH'!$K:$K,$C594,'BAZA DANYCH'!$A:$A,$A594,'BAZA DANYCH'!$F:$F,STATYSTYKI!$B594)</f>
        <v>61</v>
      </c>
      <c r="AJ594" s="85">
        <f>SUMIFS('BAZA DANYCH'!$AA:$AA,'BAZA DANYCH'!$T:$T,AJ$406,'BAZA DANYCH'!$K:$K,$C594,'BAZA DANYCH'!$A:$A,$A594,'BAZA DANYCH'!$F:$F,STATYSTYKI!$B594)</f>
        <v>0</v>
      </c>
    </row>
    <row r="595" spans="1:36" x14ac:dyDescent="0.2">
      <c r="A595" s="87" t="str">
        <f t="shared" ref="A595:C595" si="226">A388</f>
        <v>Środa Śląska</v>
      </c>
      <c r="B595" s="87" t="str">
        <f t="shared" si="226"/>
        <v>rk_19_DK94</v>
      </c>
      <c r="C595" s="87" t="str">
        <f t="shared" si="226"/>
        <v>Tarnowscy</v>
      </c>
      <c r="D595" s="129">
        <f t="shared" si="199"/>
        <v>218</v>
      </c>
      <c r="E595" s="85">
        <f>SUMIFS('BAZA DANYCH'!$AA:$AA,'BAZA DANYCH'!$T:$T,E$406,'BAZA DANYCH'!$K:$K,$C595,'BAZA DANYCH'!$A:$A,$A595,'BAZA DANYCH'!$F:$F,STATYSTYKI!$B595)</f>
        <v>2</v>
      </c>
      <c r="F595" s="85">
        <f>SUMIFS('BAZA DANYCH'!$AA:$AA,'BAZA DANYCH'!$T:$T,F$406,'BAZA DANYCH'!$K:$K,$C595,'BAZA DANYCH'!$A:$A,$A595,'BAZA DANYCH'!$F:$F,STATYSTYKI!$B595)</f>
        <v>2</v>
      </c>
      <c r="G595" s="85">
        <f>SUMIFS('BAZA DANYCH'!$AA:$AA,'BAZA DANYCH'!$T:$T,G$406,'BAZA DANYCH'!$K:$K,$C595,'BAZA DANYCH'!$A:$A,$A595,'BAZA DANYCH'!$F:$F,STATYSTYKI!$B595)</f>
        <v>0</v>
      </c>
      <c r="H595" s="85">
        <f>SUMIFS('BAZA DANYCH'!$AA:$AA,'BAZA DANYCH'!$T:$T,H$406,'BAZA DANYCH'!$K:$K,$C595,'BAZA DANYCH'!$A:$A,$A595,'BAZA DANYCH'!$F:$F,STATYSTYKI!$B595)</f>
        <v>0</v>
      </c>
      <c r="I595" s="85">
        <f>SUMIFS('BAZA DANYCH'!$AA:$AA,'BAZA DANYCH'!$T:$T,I$406,'BAZA DANYCH'!$K:$K,$C595,'BAZA DANYCH'!$A:$A,$A595,'BAZA DANYCH'!$F:$F,STATYSTYKI!$B595)</f>
        <v>0</v>
      </c>
      <c r="J595" s="85">
        <f>SUMIFS('BAZA DANYCH'!$AA:$AA,'BAZA DANYCH'!$T:$T,J$406,'BAZA DANYCH'!$K:$K,$C595,'BAZA DANYCH'!$A:$A,$A595,'BAZA DANYCH'!$F:$F,STATYSTYKI!$B595)</f>
        <v>4</v>
      </c>
      <c r="K595" s="85">
        <f>SUMIFS('BAZA DANYCH'!$AA:$AA,'BAZA DANYCH'!$T:$T,K$406,'BAZA DANYCH'!$K:$K,$C595,'BAZA DANYCH'!$A:$A,$A595,'BAZA DANYCH'!$F:$F,STATYSTYKI!$B595)</f>
        <v>2</v>
      </c>
      <c r="L595" s="85">
        <f>SUMIFS('BAZA DANYCH'!$AA:$AA,'BAZA DANYCH'!$T:$T,L$406,'BAZA DANYCH'!$K:$K,$C595,'BAZA DANYCH'!$A:$A,$A595,'BAZA DANYCH'!$F:$F,STATYSTYKI!$B595)</f>
        <v>10</v>
      </c>
      <c r="M595" s="85">
        <f>SUMIFS('BAZA DANYCH'!$AA:$AA,'BAZA DANYCH'!$T:$T,M$406,'BAZA DANYCH'!$K:$K,$C595,'BAZA DANYCH'!$A:$A,$A595,'BAZA DANYCH'!$F:$F,STATYSTYKI!$B595)</f>
        <v>0</v>
      </c>
      <c r="N595" s="85">
        <f>SUMIFS('BAZA DANYCH'!$AA:$AA,'BAZA DANYCH'!$T:$T,N$406,'BAZA DANYCH'!$K:$K,$C595,'BAZA DANYCH'!$A:$A,$A595,'BAZA DANYCH'!$F:$F,STATYSTYKI!$B595)</f>
        <v>4</v>
      </c>
      <c r="O595" s="85">
        <f>SUMIFS('BAZA DANYCH'!$AA:$AA,'BAZA DANYCH'!$T:$T,O$406,'BAZA DANYCH'!$K:$K,$C595,'BAZA DANYCH'!$A:$A,$A595,'BAZA DANYCH'!$F:$F,STATYSTYKI!$B595)</f>
        <v>0</v>
      </c>
      <c r="P595" s="85">
        <f>SUMIFS('BAZA DANYCH'!$AA:$AA,'BAZA DANYCH'!$T:$T,P$406,'BAZA DANYCH'!$K:$K,$C595,'BAZA DANYCH'!$A:$A,$A595,'BAZA DANYCH'!$F:$F,STATYSTYKI!$B595)</f>
        <v>4</v>
      </c>
      <c r="Q595" s="85">
        <f>SUMIFS('BAZA DANYCH'!$AA:$AA,'BAZA DANYCH'!$T:$T,Q$406,'BAZA DANYCH'!$K:$K,$C595,'BAZA DANYCH'!$A:$A,$A595,'BAZA DANYCH'!$F:$F,STATYSTYKI!$B595)</f>
        <v>20</v>
      </c>
      <c r="R595" s="85">
        <f>SUMIFS('BAZA DANYCH'!$AA:$AA,'BAZA DANYCH'!$T:$T,R$406,'BAZA DANYCH'!$K:$K,$C595,'BAZA DANYCH'!$A:$A,$A595,'BAZA DANYCH'!$F:$F,STATYSTYKI!$B595)</f>
        <v>0</v>
      </c>
      <c r="S595" s="85">
        <f>SUMIFS('BAZA DANYCH'!$AA:$AA,'BAZA DANYCH'!$T:$T,S$406,'BAZA DANYCH'!$K:$K,$C595,'BAZA DANYCH'!$A:$A,$A595,'BAZA DANYCH'!$F:$F,STATYSTYKI!$B595)</f>
        <v>0</v>
      </c>
      <c r="T595" s="85">
        <f>SUMIFS('BAZA DANYCH'!$AA:$AA,'BAZA DANYCH'!$T:$T,T$406,'BAZA DANYCH'!$K:$K,$C595,'BAZA DANYCH'!$A:$A,$A595,'BAZA DANYCH'!$F:$F,STATYSTYKI!$B595)</f>
        <v>0</v>
      </c>
      <c r="U595" s="85">
        <f>SUMIFS('BAZA DANYCH'!$AA:$AA,'BAZA DANYCH'!$T:$T,U$406,'BAZA DANYCH'!$K:$K,$C595,'BAZA DANYCH'!$A:$A,$A595,'BAZA DANYCH'!$F:$F,STATYSTYKI!$B595)</f>
        <v>10</v>
      </c>
      <c r="V595" s="85">
        <f>SUMIFS('BAZA DANYCH'!$AA:$AA,'BAZA DANYCH'!$T:$T,V$406,'BAZA DANYCH'!$K:$K,$C595,'BAZA DANYCH'!$A:$A,$A595,'BAZA DANYCH'!$F:$F,STATYSTYKI!$B595)</f>
        <v>10</v>
      </c>
      <c r="W595" s="85">
        <f>SUMIFS('BAZA DANYCH'!$AA:$AA,'BAZA DANYCH'!$T:$T,W$406,'BAZA DANYCH'!$K:$K,$C595,'BAZA DANYCH'!$A:$A,$A595,'BAZA DANYCH'!$F:$F,STATYSTYKI!$B595)</f>
        <v>10</v>
      </c>
      <c r="X595" s="85">
        <f>SUMIFS('BAZA DANYCH'!$AA:$AA,'BAZA DANYCH'!$T:$T,X$406,'BAZA DANYCH'!$K:$K,$C595,'BAZA DANYCH'!$A:$A,$A595,'BAZA DANYCH'!$F:$F,STATYSTYKI!$B595)</f>
        <v>28</v>
      </c>
      <c r="Y595" s="85">
        <f>SUMIFS('BAZA DANYCH'!$AA:$AA,'BAZA DANYCH'!$T:$T,Y$406,'BAZA DANYCH'!$K:$K,$C595,'BAZA DANYCH'!$A:$A,$A595,'BAZA DANYCH'!$F:$F,STATYSTYKI!$B595)</f>
        <v>0</v>
      </c>
      <c r="Z595" s="85">
        <f>SUMIFS('BAZA DANYCH'!$AA:$AA,'BAZA DANYCH'!$T:$T,Z$406,'BAZA DANYCH'!$K:$K,$C595,'BAZA DANYCH'!$A:$A,$A595,'BAZA DANYCH'!$F:$F,STATYSTYKI!$B595)</f>
        <v>18</v>
      </c>
      <c r="AA595" s="85">
        <f>SUMIFS('BAZA DANYCH'!$AA:$AA,'BAZA DANYCH'!$T:$T,AA$406,'BAZA DANYCH'!$K:$K,$C595,'BAZA DANYCH'!$A:$A,$A595,'BAZA DANYCH'!$F:$F,STATYSTYKI!$B595)</f>
        <v>0</v>
      </c>
      <c r="AB595" s="85">
        <f>SUMIFS('BAZA DANYCH'!$AA:$AA,'BAZA DANYCH'!$T:$T,AB$406,'BAZA DANYCH'!$K:$K,$C595,'BAZA DANYCH'!$A:$A,$A595,'BAZA DANYCH'!$F:$F,STATYSTYKI!$B595)</f>
        <v>10</v>
      </c>
      <c r="AC595" s="85">
        <f>SUMIFS('BAZA DANYCH'!$AA:$AA,'BAZA DANYCH'!$T:$T,AC$406,'BAZA DANYCH'!$K:$K,$C595,'BAZA DANYCH'!$A:$A,$A595,'BAZA DANYCH'!$F:$F,STATYSTYKI!$B595)</f>
        <v>0</v>
      </c>
      <c r="AD595" s="85">
        <f>SUMIFS('BAZA DANYCH'!$AA:$AA,'BAZA DANYCH'!$T:$T,AD$406,'BAZA DANYCH'!$K:$K,$C595,'BAZA DANYCH'!$A:$A,$A595,'BAZA DANYCH'!$F:$F,STATYSTYKI!$B595)</f>
        <v>0</v>
      </c>
      <c r="AE595" s="85">
        <f>SUMIFS('BAZA DANYCH'!$AA:$AA,'BAZA DANYCH'!$T:$T,AE$406,'BAZA DANYCH'!$K:$K,$C595,'BAZA DANYCH'!$A:$A,$A595,'BAZA DANYCH'!$F:$F,STATYSTYKI!$B595)</f>
        <v>18</v>
      </c>
      <c r="AF595" s="85">
        <f>SUMIFS('BAZA DANYCH'!$AA:$AA,'BAZA DANYCH'!$T:$T,AF$406,'BAZA DANYCH'!$K:$K,$C595,'BAZA DANYCH'!$A:$A,$A595,'BAZA DANYCH'!$F:$F,STATYSTYKI!$B595)</f>
        <v>36</v>
      </c>
      <c r="AG595" s="85">
        <f>SUMIFS('BAZA DANYCH'!$AA:$AA,'BAZA DANYCH'!$T:$T,AG$406,'BAZA DANYCH'!$K:$K,$C595,'BAZA DANYCH'!$A:$A,$A595,'BAZA DANYCH'!$F:$F,STATYSTYKI!$B595)</f>
        <v>0</v>
      </c>
      <c r="AH595" s="85">
        <f>SUMIFS('BAZA DANYCH'!$AA:$AA,'BAZA DANYCH'!$T:$T,AH$406,'BAZA DANYCH'!$K:$K,$C595,'BAZA DANYCH'!$A:$A,$A595,'BAZA DANYCH'!$F:$F,STATYSTYKI!$B595)</f>
        <v>10</v>
      </c>
      <c r="AI595" s="85">
        <f>SUMIFS('BAZA DANYCH'!$AA:$AA,'BAZA DANYCH'!$T:$T,AI$406,'BAZA DANYCH'!$K:$K,$C595,'BAZA DANYCH'!$A:$A,$A595,'BAZA DANYCH'!$F:$F,STATYSTYKI!$B595)</f>
        <v>20</v>
      </c>
      <c r="AJ595" s="85">
        <f>SUMIFS('BAZA DANYCH'!$AA:$AA,'BAZA DANYCH'!$T:$T,AJ$406,'BAZA DANYCH'!$K:$K,$C595,'BAZA DANYCH'!$A:$A,$A595,'BAZA DANYCH'!$F:$F,STATYSTYKI!$B595)</f>
        <v>0</v>
      </c>
    </row>
    <row r="596" spans="1:36" x14ac:dyDescent="0.2">
      <c r="A596" s="87" t="str">
        <f t="shared" ref="A596:C596" si="227">A389</f>
        <v>Środa Śląska</v>
      </c>
      <c r="B596" s="87" t="str">
        <f t="shared" si="227"/>
        <v>rk_19_DK94</v>
      </c>
      <c r="C596" s="87" t="str">
        <f t="shared" si="227"/>
        <v xml:space="preserve"> Szkolny</v>
      </c>
      <c r="D596" s="129">
        <f t="shared" si="199"/>
        <v>152</v>
      </c>
      <c r="E596" s="85">
        <f>SUMIFS('BAZA DANYCH'!$AA:$AA,'BAZA DANYCH'!$T:$T,E$406,'BAZA DANYCH'!$K:$K,$C596,'BAZA DANYCH'!$A:$A,$A596,'BAZA DANYCH'!$F:$F,STATYSTYKI!$B596)</f>
        <v>0</v>
      </c>
      <c r="F596" s="85">
        <f>SUMIFS('BAZA DANYCH'!$AA:$AA,'BAZA DANYCH'!$T:$T,F$406,'BAZA DANYCH'!$K:$K,$C596,'BAZA DANYCH'!$A:$A,$A596,'BAZA DANYCH'!$F:$F,STATYSTYKI!$B596)</f>
        <v>0</v>
      </c>
      <c r="G596" s="85">
        <f>SUMIFS('BAZA DANYCH'!$AA:$AA,'BAZA DANYCH'!$T:$T,G$406,'BAZA DANYCH'!$K:$K,$C596,'BAZA DANYCH'!$A:$A,$A596,'BAZA DANYCH'!$F:$F,STATYSTYKI!$B596)</f>
        <v>0</v>
      </c>
      <c r="H596" s="85">
        <f>SUMIFS('BAZA DANYCH'!$AA:$AA,'BAZA DANYCH'!$T:$T,H$406,'BAZA DANYCH'!$K:$K,$C596,'BAZA DANYCH'!$A:$A,$A596,'BAZA DANYCH'!$F:$F,STATYSTYKI!$B596)</f>
        <v>28</v>
      </c>
      <c r="I596" s="85">
        <f>SUMIFS('BAZA DANYCH'!$AA:$AA,'BAZA DANYCH'!$T:$T,I$406,'BAZA DANYCH'!$K:$K,$C596,'BAZA DANYCH'!$A:$A,$A596,'BAZA DANYCH'!$F:$F,STATYSTYKI!$B596)</f>
        <v>0</v>
      </c>
      <c r="J596" s="85">
        <f>SUMIFS('BAZA DANYCH'!$AA:$AA,'BAZA DANYCH'!$T:$T,J$406,'BAZA DANYCH'!$K:$K,$C596,'BAZA DANYCH'!$A:$A,$A596,'BAZA DANYCH'!$F:$F,STATYSTYKI!$B596)</f>
        <v>0</v>
      </c>
      <c r="K596" s="85">
        <f>SUMIFS('BAZA DANYCH'!$AA:$AA,'BAZA DANYCH'!$T:$T,K$406,'BAZA DANYCH'!$K:$K,$C596,'BAZA DANYCH'!$A:$A,$A596,'BAZA DANYCH'!$F:$F,STATYSTYKI!$B596)</f>
        <v>6</v>
      </c>
      <c r="L596" s="85">
        <f>SUMIFS('BAZA DANYCH'!$AA:$AA,'BAZA DANYCH'!$T:$T,L$406,'BAZA DANYCH'!$K:$K,$C596,'BAZA DANYCH'!$A:$A,$A596,'BAZA DANYCH'!$F:$F,STATYSTYKI!$B596)</f>
        <v>0</v>
      </c>
      <c r="M596" s="85">
        <f>SUMIFS('BAZA DANYCH'!$AA:$AA,'BAZA DANYCH'!$T:$T,M$406,'BAZA DANYCH'!$K:$K,$C596,'BAZA DANYCH'!$A:$A,$A596,'BAZA DANYCH'!$F:$F,STATYSTYKI!$B596)</f>
        <v>0</v>
      </c>
      <c r="N596" s="85">
        <f>SUMIFS('BAZA DANYCH'!$AA:$AA,'BAZA DANYCH'!$T:$T,N$406,'BAZA DANYCH'!$K:$K,$C596,'BAZA DANYCH'!$A:$A,$A596,'BAZA DANYCH'!$F:$F,STATYSTYKI!$B596)</f>
        <v>0</v>
      </c>
      <c r="O596" s="85">
        <f>SUMIFS('BAZA DANYCH'!$AA:$AA,'BAZA DANYCH'!$T:$T,O$406,'BAZA DANYCH'!$K:$K,$C596,'BAZA DANYCH'!$A:$A,$A596,'BAZA DANYCH'!$F:$F,STATYSTYKI!$B596)</f>
        <v>0</v>
      </c>
      <c r="P596" s="85">
        <f>SUMIFS('BAZA DANYCH'!$AA:$AA,'BAZA DANYCH'!$T:$T,P$406,'BAZA DANYCH'!$K:$K,$C596,'BAZA DANYCH'!$A:$A,$A596,'BAZA DANYCH'!$F:$F,STATYSTYKI!$B596)</f>
        <v>6</v>
      </c>
      <c r="Q596" s="85">
        <f>SUMIFS('BAZA DANYCH'!$AA:$AA,'BAZA DANYCH'!$T:$T,Q$406,'BAZA DANYCH'!$K:$K,$C596,'BAZA DANYCH'!$A:$A,$A596,'BAZA DANYCH'!$F:$F,STATYSTYKI!$B596)</f>
        <v>28</v>
      </c>
      <c r="R596" s="85">
        <f>SUMIFS('BAZA DANYCH'!$AA:$AA,'BAZA DANYCH'!$T:$T,R$406,'BAZA DANYCH'!$K:$K,$C596,'BAZA DANYCH'!$A:$A,$A596,'BAZA DANYCH'!$F:$F,STATYSTYKI!$B596)</f>
        <v>0</v>
      </c>
      <c r="S596" s="85">
        <f>SUMIFS('BAZA DANYCH'!$AA:$AA,'BAZA DANYCH'!$T:$T,S$406,'BAZA DANYCH'!$K:$K,$C596,'BAZA DANYCH'!$A:$A,$A596,'BAZA DANYCH'!$F:$F,STATYSTYKI!$B596)</f>
        <v>6</v>
      </c>
      <c r="T596" s="85">
        <f>SUMIFS('BAZA DANYCH'!$AA:$AA,'BAZA DANYCH'!$T:$T,T$406,'BAZA DANYCH'!$K:$K,$C596,'BAZA DANYCH'!$A:$A,$A596,'BAZA DANYCH'!$F:$F,STATYSTYKI!$B596)</f>
        <v>0</v>
      </c>
      <c r="U596" s="85">
        <f>SUMIFS('BAZA DANYCH'!$AA:$AA,'BAZA DANYCH'!$T:$T,U$406,'BAZA DANYCH'!$K:$K,$C596,'BAZA DANYCH'!$A:$A,$A596,'BAZA DANYCH'!$F:$F,STATYSTYKI!$B596)</f>
        <v>0</v>
      </c>
      <c r="V596" s="85">
        <f>SUMIFS('BAZA DANYCH'!$AA:$AA,'BAZA DANYCH'!$T:$T,V$406,'BAZA DANYCH'!$K:$K,$C596,'BAZA DANYCH'!$A:$A,$A596,'BAZA DANYCH'!$F:$F,STATYSTYKI!$B596)</f>
        <v>0</v>
      </c>
      <c r="W596" s="85">
        <f>SUMIFS('BAZA DANYCH'!$AA:$AA,'BAZA DANYCH'!$T:$T,W$406,'BAZA DANYCH'!$K:$K,$C596,'BAZA DANYCH'!$A:$A,$A596,'BAZA DANYCH'!$F:$F,STATYSTYKI!$B596)</f>
        <v>78</v>
      </c>
      <c r="X596" s="85">
        <f>SUMIFS('BAZA DANYCH'!$AA:$AA,'BAZA DANYCH'!$T:$T,X$406,'BAZA DANYCH'!$K:$K,$C596,'BAZA DANYCH'!$A:$A,$A596,'BAZA DANYCH'!$F:$F,STATYSTYKI!$B596)</f>
        <v>0</v>
      </c>
      <c r="Y596" s="85">
        <f>SUMIFS('BAZA DANYCH'!$AA:$AA,'BAZA DANYCH'!$T:$T,Y$406,'BAZA DANYCH'!$K:$K,$C596,'BAZA DANYCH'!$A:$A,$A596,'BAZA DANYCH'!$F:$F,STATYSTYKI!$B596)</f>
        <v>0</v>
      </c>
      <c r="Z596" s="85">
        <f>SUMIFS('BAZA DANYCH'!$AA:$AA,'BAZA DANYCH'!$T:$T,Z$406,'BAZA DANYCH'!$K:$K,$C596,'BAZA DANYCH'!$A:$A,$A596,'BAZA DANYCH'!$F:$F,STATYSTYKI!$B596)</f>
        <v>0</v>
      </c>
      <c r="AA596" s="85">
        <f>SUMIFS('BAZA DANYCH'!$AA:$AA,'BAZA DANYCH'!$T:$T,AA$406,'BAZA DANYCH'!$K:$K,$C596,'BAZA DANYCH'!$A:$A,$A596,'BAZA DANYCH'!$F:$F,STATYSTYKI!$B596)</f>
        <v>0</v>
      </c>
      <c r="AB596" s="85">
        <f>SUMIFS('BAZA DANYCH'!$AA:$AA,'BAZA DANYCH'!$T:$T,AB$406,'BAZA DANYCH'!$K:$K,$C596,'BAZA DANYCH'!$A:$A,$A596,'BAZA DANYCH'!$F:$F,STATYSTYKI!$B596)</f>
        <v>0</v>
      </c>
      <c r="AC596" s="85">
        <f>SUMIFS('BAZA DANYCH'!$AA:$AA,'BAZA DANYCH'!$T:$T,AC$406,'BAZA DANYCH'!$K:$K,$C596,'BAZA DANYCH'!$A:$A,$A596,'BAZA DANYCH'!$F:$F,STATYSTYKI!$B596)</f>
        <v>0</v>
      </c>
      <c r="AD596" s="85">
        <f>SUMIFS('BAZA DANYCH'!$AA:$AA,'BAZA DANYCH'!$T:$T,AD$406,'BAZA DANYCH'!$K:$K,$C596,'BAZA DANYCH'!$A:$A,$A596,'BAZA DANYCH'!$F:$F,STATYSTYKI!$B596)</f>
        <v>0</v>
      </c>
      <c r="AE596" s="85">
        <f>SUMIFS('BAZA DANYCH'!$AA:$AA,'BAZA DANYCH'!$T:$T,AE$406,'BAZA DANYCH'!$K:$K,$C596,'BAZA DANYCH'!$A:$A,$A596,'BAZA DANYCH'!$F:$F,STATYSTYKI!$B596)</f>
        <v>0</v>
      </c>
      <c r="AF596" s="85">
        <f>SUMIFS('BAZA DANYCH'!$AA:$AA,'BAZA DANYCH'!$T:$T,AF$406,'BAZA DANYCH'!$K:$K,$C596,'BAZA DANYCH'!$A:$A,$A596,'BAZA DANYCH'!$F:$F,STATYSTYKI!$B596)</f>
        <v>0</v>
      </c>
      <c r="AG596" s="85">
        <f>SUMIFS('BAZA DANYCH'!$AA:$AA,'BAZA DANYCH'!$T:$T,AG$406,'BAZA DANYCH'!$K:$K,$C596,'BAZA DANYCH'!$A:$A,$A596,'BAZA DANYCH'!$F:$F,STATYSTYKI!$B596)</f>
        <v>0</v>
      </c>
      <c r="AH596" s="85">
        <f>SUMIFS('BAZA DANYCH'!$AA:$AA,'BAZA DANYCH'!$T:$T,AH$406,'BAZA DANYCH'!$K:$K,$C596,'BAZA DANYCH'!$A:$A,$A596,'BAZA DANYCH'!$F:$F,STATYSTYKI!$B596)</f>
        <v>0</v>
      </c>
      <c r="AI596" s="85">
        <f>SUMIFS('BAZA DANYCH'!$AA:$AA,'BAZA DANYCH'!$T:$T,AI$406,'BAZA DANYCH'!$K:$K,$C596,'BAZA DANYCH'!$A:$A,$A596,'BAZA DANYCH'!$F:$F,STATYSTYKI!$B596)</f>
        <v>0</v>
      </c>
      <c r="AJ596" s="85">
        <f>SUMIFS('BAZA DANYCH'!$AA:$AA,'BAZA DANYCH'!$T:$T,AJ$406,'BAZA DANYCH'!$K:$K,$C596,'BAZA DANYCH'!$A:$A,$A596,'BAZA DANYCH'!$F:$F,STATYSTYKI!$B596)</f>
        <v>0</v>
      </c>
    </row>
    <row r="597" spans="1:36" x14ac:dyDescent="0.2">
      <c r="A597" s="87" t="str">
        <f t="shared" ref="A597:C597" si="228">A390</f>
        <v>Środa Śląska</v>
      </c>
      <c r="B597" s="87" t="str">
        <f t="shared" si="228"/>
        <v>rk_19_DK94</v>
      </c>
      <c r="C597" s="87" t="str">
        <f t="shared" si="228"/>
        <v>brak danych</v>
      </c>
      <c r="D597" s="129">
        <f t="shared" si="199"/>
        <v>0</v>
      </c>
      <c r="E597" s="85">
        <f>SUMIFS('BAZA DANYCH'!$AA:$AA,'BAZA DANYCH'!$T:$T,E$406,'BAZA DANYCH'!$K:$K,$C597,'BAZA DANYCH'!$A:$A,$A597,'BAZA DANYCH'!$F:$F,STATYSTYKI!$B597)</f>
        <v>0</v>
      </c>
      <c r="F597" s="85">
        <f>SUMIFS('BAZA DANYCH'!$AA:$AA,'BAZA DANYCH'!$T:$T,F$406,'BAZA DANYCH'!$K:$K,$C597,'BAZA DANYCH'!$A:$A,$A597,'BAZA DANYCH'!$F:$F,STATYSTYKI!$B597)</f>
        <v>0</v>
      </c>
      <c r="G597" s="85">
        <f>SUMIFS('BAZA DANYCH'!$AA:$AA,'BAZA DANYCH'!$T:$T,G$406,'BAZA DANYCH'!$K:$K,$C597,'BAZA DANYCH'!$A:$A,$A597,'BAZA DANYCH'!$F:$F,STATYSTYKI!$B597)</f>
        <v>0</v>
      </c>
      <c r="H597" s="85">
        <f>SUMIFS('BAZA DANYCH'!$AA:$AA,'BAZA DANYCH'!$T:$T,H$406,'BAZA DANYCH'!$K:$K,$C597,'BAZA DANYCH'!$A:$A,$A597,'BAZA DANYCH'!$F:$F,STATYSTYKI!$B597)</f>
        <v>0</v>
      </c>
      <c r="I597" s="85">
        <f>SUMIFS('BAZA DANYCH'!$AA:$AA,'BAZA DANYCH'!$T:$T,I$406,'BAZA DANYCH'!$K:$K,$C597,'BAZA DANYCH'!$A:$A,$A597,'BAZA DANYCH'!$F:$F,STATYSTYKI!$B597)</f>
        <v>0</v>
      </c>
      <c r="J597" s="85">
        <f>SUMIFS('BAZA DANYCH'!$AA:$AA,'BAZA DANYCH'!$T:$T,J$406,'BAZA DANYCH'!$K:$K,$C597,'BAZA DANYCH'!$A:$A,$A597,'BAZA DANYCH'!$F:$F,STATYSTYKI!$B597)</f>
        <v>0</v>
      </c>
      <c r="K597" s="85">
        <f>SUMIFS('BAZA DANYCH'!$AA:$AA,'BAZA DANYCH'!$T:$T,K$406,'BAZA DANYCH'!$K:$K,$C597,'BAZA DANYCH'!$A:$A,$A597,'BAZA DANYCH'!$F:$F,STATYSTYKI!$B597)</f>
        <v>0</v>
      </c>
      <c r="L597" s="85">
        <f>SUMIFS('BAZA DANYCH'!$AA:$AA,'BAZA DANYCH'!$T:$T,L$406,'BAZA DANYCH'!$K:$K,$C597,'BAZA DANYCH'!$A:$A,$A597,'BAZA DANYCH'!$F:$F,STATYSTYKI!$B597)</f>
        <v>0</v>
      </c>
      <c r="M597" s="85">
        <f>SUMIFS('BAZA DANYCH'!$AA:$AA,'BAZA DANYCH'!$T:$T,M$406,'BAZA DANYCH'!$K:$K,$C597,'BAZA DANYCH'!$A:$A,$A597,'BAZA DANYCH'!$F:$F,STATYSTYKI!$B597)</f>
        <v>0</v>
      </c>
      <c r="N597" s="85">
        <f>SUMIFS('BAZA DANYCH'!$AA:$AA,'BAZA DANYCH'!$T:$T,N$406,'BAZA DANYCH'!$K:$K,$C597,'BAZA DANYCH'!$A:$A,$A597,'BAZA DANYCH'!$F:$F,STATYSTYKI!$B597)</f>
        <v>0</v>
      </c>
      <c r="O597" s="85">
        <f>SUMIFS('BAZA DANYCH'!$AA:$AA,'BAZA DANYCH'!$T:$T,O$406,'BAZA DANYCH'!$K:$K,$C597,'BAZA DANYCH'!$A:$A,$A597,'BAZA DANYCH'!$F:$F,STATYSTYKI!$B597)</f>
        <v>0</v>
      </c>
      <c r="P597" s="85">
        <f>SUMIFS('BAZA DANYCH'!$AA:$AA,'BAZA DANYCH'!$T:$T,P$406,'BAZA DANYCH'!$K:$K,$C597,'BAZA DANYCH'!$A:$A,$A597,'BAZA DANYCH'!$F:$F,STATYSTYKI!$B597)</f>
        <v>0</v>
      </c>
      <c r="Q597" s="85">
        <f>SUMIFS('BAZA DANYCH'!$AA:$AA,'BAZA DANYCH'!$T:$T,Q$406,'BAZA DANYCH'!$K:$K,$C597,'BAZA DANYCH'!$A:$A,$A597,'BAZA DANYCH'!$F:$F,STATYSTYKI!$B597)</f>
        <v>0</v>
      </c>
      <c r="R597" s="85">
        <f>SUMIFS('BAZA DANYCH'!$AA:$AA,'BAZA DANYCH'!$T:$T,R$406,'BAZA DANYCH'!$K:$K,$C597,'BAZA DANYCH'!$A:$A,$A597,'BAZA DANYCH'!$F:$F,STATYSTYKI!$B597)</f>
        <v>0</v>
      </c>
      <c r="S597" s="85">
        <f>SUMIFS('BAZA DANYCH'!$AA:$AA,'BAZA DANYCH'!$T:$T,S$406,'BAZA DANYCH'!$K:$K,$C597,'BAZA DANYCH'!$A:$A,$A597,'BAZA DANYCH'!$F:$F,STATYSTYKI!$B597)</f>
        <v>0</v>
      </c>
      <c r="T597" s="85">
        <f>SUMIFS('BAZA DANYCH'!$AA:$AA,'BAZA DANYCH'!$T:$T,T$406,'BAZA DANYCH'!$K:$K,$C597,'BAZA DANYCH'!$A:$A,$A597,'BAZA DANYCH'!$F:$F,STATYSTYKI!$B597)</f>
        <v>0</v>
      </c>
      <c r="U597" s="85">
        <f>SUMIFS('BAZA DANYCH'!$AA:$AA,'BAZA DANYCH'!$T:$T,U$406,'BAZA DANYCH'!$K:$K,$C597,'BAZA DANYCH'!$A:$A,$A597,'BAZA DANYCH'!$F:$F,STATYSTYKI!$B597)</f>
        <v>0</v>
      </c>
      <c r="V597" s="85">
        <f>SUMIFS('BAZA DANYCH'!$AA:$AA,'BAZA DANYCH'!$T:$T,V$406,'BAZA DANYCH'!$K:$K,$C597,'BAZA DANYCH'!$A:$A,$A597,'BAZA DANYCH'!$F:$F,STATYSTYKI!$B597)</f>
        <v>0</v>
      </c>
      <c r="W597" s="85">
        <f>SUMIFS('BAZA DANYCH'!$AA:$AA,'BAZA DANYCH'!$T:$T,W$406,'BAZA DANYCH'!$K:$K,$C597,'BAZA DANYCH'!$A:$A,$A597,'BAZA DANYCH'!$F:$F,STATYSTYKI!$B597)</f>
        <v>0</v>
      </c>
      <c r="X597" s="85">
        <f>SUMIFS('BAZA DANYCH'!$AA:$AA,'BAZA DANYCH'!$T:$T,X$406,'BAZA DANYCH'!$K:$K,$C597,'BAZA DANYCH'!$A:$A,$A597,'BAZA DANYCH'!$F:$F,STATYSTYKI!$B597)</f>
        <v>0</v>
      </c>
      <c r="Y597" s="85">
        <f>SUMIFS('BAZA DANYCH'!$AA:$AA,'BAZA DANYCH'!$T:$T,Y$406,'BAZA DANYCH'!$K:$K,$C597,'BAZA DANYCH'!$A:$A,$A597,'BAZA DANYCH'!$F:$F,STATYSTYKI!$B597)</f>
        <v>0</v>
      </c>
      <c r="Z597" s="85">
        <f>SUMIFS('BAZA DANYCH'!$AA:$AA,'BAZA DANYCH'!$T:$T,Z$406,'BAZA DANYCH'!$K:$K,$C597,'BAZA DANYCH'!$A:$A,$A597,'BAZA DANYCH'!$F:$F,STATYSTYKI!$B597)</f>
        <v>0</v>
      </c>
      <c r="AA597" s="85">
        <f>SUMIFS('BAZA DANYCH'!$AA:$AA,'BAZA DANYCH'!$T:$T,AA$406,'BAZA DANYCH'!$K:$K,$C597,'BAZA DANYCH'!$A:$A,$A597,'BAZA DANYCH'!$F:$F,STATYSTYKI!$B597)</f>
        <v>0</v>
      </c>
      <c r="AB597" s="85">
        <f>SUMIFS('BAZA DANYCH'!$AA:$AA,'BAZA DANYCH'!$T:$T,AB$406,'BAZA DANYCH'!$K:$K,$C597,'BAZA DANYCH'!$A:$A,$A597,'BAZA DANYCH'!$F:$F,STATYSTYKI!$B597)</f>
        <v>0</v>
      </c>
      <c r="AC597" s="85">
        <f>SUMIFS('BAZA DANYCH'!$AA:$AA,'BAZA DANYCH'!$T:$T,AC$406,'BAZA DANYCH'!$K:$K,$C597,'BAZA DANYCH'!$A:$A,$A597,'BAZA DANYCH'!$F:$F,STATYSTYKI!$B597)</f>
        <v>0</v>
      </c>
      <c r="AD597" s="85">
        <f>SUMIFS('BAZA DANYCH'!$AA:$AA,'BAZA DANYCH'!$T:$T,AD$406,'BAZA DANYCH'!$K:$K,$C597,'BAZA DANYCH'!$A:$A,$A597,'BAZA DANYCH'!$F:$F,STATYSTYKI!$B597)</f>
        <v>0</v>
      </c>
      <c r="AE597" s="85">
        <f>SUMIFS('BAZA DANYCH'!$AA:$AA,'BAZA DANYCH'!$T:$T,AE$406,'BAZA DANYCH'!$K:$K,$C597,'BAZA DANYCH'!$A:$A,$A597,'BAZA DANYCH'!$F:$F,STATYSTYKI!$B597)</f>
        <v>0</v>
      </c>
      <c r="AF597" s="85">
        <f>SUMIFS('BAZA DANYCH'!$AA:$AA,'BAZA DANYCH'!$T:$T,AF$406,'BAZA DANYCH'!$K:$K,$C597,'BAZA DANYCH'!$A:$A,$A597,'BAZA DANYCH'!$F:$F,STATYSTYKI!$B597)</f>
        <v>0</v>
      </c>
      <c r="AG597" s="85">
        <f>SUMIFS('BAZA DANYCH'!$AA:$AA,'BAZA DANYCH'!$T:$T,AG$406,'BAZA DANYCH'!$K:$K,$C597,'BAZA DANYCH'!$A:$A,$A597,'BAZA DANYCH'!$F:$F,STATYSTYKI!$B597)</f>
        <v>0</v>
      </c>
      <c r="AH597" s="85">
        <f>SUMIFS('BAZA DANYCH'!$AA:$AA,'BAZA DANYCH'!$T:$T,AH$406,'BAZA DANYCH'!$K:$K,$C597,'BAZA DANYCH'!$A:$A,$A597,'BAZA DANYCH'!$F:$F,STATYSTYKI!$B597)</f>
        <v>0</v>
      </c>
      <c r="AI597" s="85">
        <f>SUMIFS('BAZA DANYCH'!$AA:$AA,'BAZA DANYCH'!$T:$T,AI$406,'BAZA DANYCH'!$K:$K,$C597,'BAZA DANYCH'!$A:$A,$A597,'BAZA DANYCH'!$F:$F,STATYSTYKI!$B597)</f>
        <v>0</v>
      </c>
      <c r="AJ597" s="85">
        <f>SUMIFS('BAZA DANYCH'!$AA:$AA,'BAZA DANYCH'!$T:$T,AJ$406,'BAZA DANYCH'!$K:$K,$C597,'BAZA DANYCH'!$A:$A,$A597,'BAZA DANYCH'!$F:$F,STATYSTYKI!$B597)</f>
        <v>0</v>
      </c>
    </row>
    <row r="598" spans="1:36" x14ac:dyDescent="0.2">
      <c r="A598" s="87" t="str">
        <f t="shared" ref="A598:C598" si="229">A391</f>
        <v>Środa Śląska</v>
      </c>
      <c r="B598" s="87" t="str">
        <f t="shared" si="229"/>
        <v>rk_19_DK94</v>
      </c>
      <c r="C598" s="87" t="str">
        <f t="shared" si="229"/>
        <v>Polbus</v>
      </c>
      <c r="D598" s="129">
        <f t="shared" si="199"/>
        <v>0</v>
      </c>
      <c r="E598" s="85">
        <f>SUMIFS('BAZA DANYCH'!$AA:$AA,'BAZA DANYCH'!$T:$T,E$406,'BAZA DANYCH'!$K:$K,$C598,'BAZA DANYCH'!$A:$A,$A598,'BAZA DANYCH'!$F:$F,STATYSTYKI!$B598)</f>
        <v>0</v>
      </c>
      <c r="F598" s="85">
        <f>SUMIFS('BAZA DANYCH'!$AA:$AA,'BAZA DANYCH'!$T:$T,F$406,'BAZA DANYCH'!$K:$K,$C598,'BAZA DANYCH'!$A:$A,$A598,'BAZA DANYCH'!$F:$F,STATYSTYKI!$B598)</f>
        <v>0</v>
      </c>
      <c r="G598" s="85">
        <f>SUMIFS('BAZA DANYCH'!$AA:$AA,'BAZA DANYCH'!$T:$T,G$406,'BAZA DANYCH'!$K:$K,$C598,'BAZA DANYCH'!$A:$A,$A598,'BAZA DANYCH'!$F:$F,STATYSTYKI!$B598)</f>
        <v>0</v>
      </c>
      <c r="H598" s="85">
        <f>SUMIFS('BAZA DANYCH'!$AA:$AA,'BAZA DANYCH'!$T:$T,H$406,'BAZA DANYCH'!$K:$K,$C598,'BAZA DANYCH'!$A:$A,$A598,'BAZA DANYCH'!$F:$F,STATYSTYKI!$B598)</f>
        <v>0</v>
      </c>
      <c r="I598" s="85">
        <f>SUMIFS('BAZA DANYCH'!$AA:$AA,'BAZA DANYCH'!$T:$T,I$406,'BAZA DANYCH'!$K:$K,$C598,'BAZA DANYCH'!$A:$A,$A598,'BAZA DANYCH'!$F:$F,STATYSTYKI!$B598)</f>
        <v>0</v>
      </c>
      <c r="J598" s="85">
        <f>SUMIFS('BAZA DANYCH'!$AA:$AA,'BAZA DANYCH'!$T:$T,J$406,'BAZA DANYCH'!$K:$K,$C598,'BAZA DANYCH'!$A:$A,$A598,'BAZA DANYCH'!$F:$F,STATYSTYKI!$B598)</f>
        <v>0</v>
      </c>
      <c r="K598" s="85">
        <f>SUMIFS('BAZA DANYCH'!$AA:$AA,'BAZA DANYCH'!$T:$T,K$406,'BAZA DANYCH'!$K:$K,$C598,'BAZA DANYCH'!$A:$A,$A598,'BAZA DANYCH'!$F:$F,STATYSTYKI!$B598)</f>
        <v>0</v>
      </c>
      <c r="L598" s="85">
        <f>SUMIFS('BAZA DANYCH'!$AA:$AA,'BAZA DANYCH'!$T:$T,L$406,'BAZA DANYCH'!$K:$K,$C598,'BAZA DANYCH'!$A:$A,$A598,'BAZA DANYCH'!$F:$F,STATYSTYKI!$B598)</f>
        <v>0</v>
      </c>
      <c r="M598" s="85">
        <f>SUMIFS('BAZA DANYCH'!$AA:$AA,'BAZA DANYCH'!$T:$T,M$406,'BAZA DANYCH'!$K:$K,$C598,'BAZA DANYCH'!$A:$A,$A598,'BAZA DANYCH'!$F:$F,STATYSTYKI!$B598)</f>
        <v>0</v>
      </c>
      <c r="N598" s="85">
        <f>SUMIFS('BAZA DANYCH'!$AA:$AA,'BAZA DANYCH'!$T:$T,N$406,'BAZA DANYCH'!$K:$K,$C598,'BAZA DANYCH'!$A:$A,$A598,'BAZA DANYCH'!$F:$F,STATYSTYKI!$B598)</f>
        <v>0</v>
      </c>
      <c r="O598" s="85">
        <f>SUMIFS('BAZA DANYCH'!$AA:$AA,'BAZA DANYCH'!$T:$T,O$406,'BAZA DANYCH'!$K:$K,$C598,'BAZA DANYCH'!$A:$A,$A598,'BAZA DANYCH'!$F:$F,STATYSTYKI!$B598)</f>
        <v>0</v>
      </c>
      <c r="P598" s="85">
        <f>SUMIFS('BAZA DANYCH'!$AA:$AA,'BAZA DANYCH'!$T:$T,P$406,'BAZA DANYCH'!$K:$K,$C598,'BAZA DANYCH'!$A:$A,$A598,'BAZA DANYCH'!$F:$F,STATYSTYKI!$B598)</f>
        <v>0</v>
      </c>
      <c r="Q598" s="85">
        <f>SUMIFS('BAZA DANYCH'!$AA:$AA,'BAZA DANYCH'!$T:$T,Q$406,'BAZA DANYCH'!$K:$K,$C598,'BAZA DANYCH'!$A:$A,$A598,'BAZA DANYCH'!$F:$F,STATYSTYKI!$B598)</f>
        <v>0</v>
      </c>
      <c r="R598" s="85">
        <f>SUMIFS('BAZA DANYCH'!$AA:$AA,'BAZA DANYCH'!$T:$T,R$406,'BAZA DANYCH'!$K:$K,$C598,'BAZA DANYCH'!$A:$A,$A598,'BAZA DANYCH'!$F:$F,STATYSTYKI!$B598)</f>
        <v>0</v>
      </c>
      <c r="S598" s="85">
        <f>SUMIFS('BAZA DANYCH'!$AA:$AA,'BAZA DANYCH'!$T:$T,S$406,'BAZA DANYCH'!$K:$K,$C598,'BAZA DANYCH'!$A:$A,$A598,'BAZA DANYCH'!$F:$F,STATYSTYKI!$B598)</f>
        <v>0</v>
      </c>
      <c r="T598" s="85">
        <f>SUMIFS('BAZA DANYCH'!$AA:$AA,'BAZA DANYCH'!$T:$T,T$406,'BAZA DANYCH'!$K:$K,$C598,'BAZA DANYCH'!$A:$A,$A598,'BAZA DANYCH'!$F:$F,STATYSTYKI!$B598)</f>
        <v>0</v>
      </c>
      <c r="U598" s="85">
        <f>SUMIFS('BAZA DANYCH'!$AA:$AA,'BAZA DANYCH'!$T:$T,U$406,'BAZA DANYCH'!$K:$K,$C598,'BAZA DANYCH'!$A:$A,$A598,'BAZA DANYCH'!$F:$F,STATYSTYKI!$B598)</f>
        <v>0</v>
      </c>
      <c r="V598" s="85">
        <f>SUMIFS('BAZA DANYCH'!$AA:$AA,'BAZA DANYCH'!$T:$T,V$406,'BAZA DANYCH'!$K:$K,$C598,'BAZA DANYCH'!$A:$A,$A598,'BAZA DANYCH'!$F:$F,STATYSTYKI!$B598)</f>
        <v>0</v>
      </c>
      <c r="W598" s="85">
        <f>SUMIFS('BAZA DANYCH'!$AA:$AA,'BAZA DANYCH'!$T:$T,W$406,'BAZA DANYCH'!$K:$K,$C598,'BAZA DANYCH'!$A:$A,$A598,'BAZA DANYCH'!$F:$F,STATYSTYKI!$B598)</f>
        <v>0</v>
      </c>
      <c r="X598" s="85">
        <f>SUMIFS('BAZA DANYCH'!$AA:$AA,'BAZA DANYCH'!$T:$T,X$406,'BAZA DANYCH'!$K:$K,$C598,'BAZA DANYCH'!$A:$A,$A598,'BAZA DANYCH'!$F:$F,STATYSTYKI!$B598)</f>
        <v>0</v>
      </c>
      <c r="Y598" s="85">
        <f>SUMIFS('BAZA DANYCH'!$AA:$AA,'BAZA DANYCH'!$T:$T,Y$406,'BAZA DANYCH'!$K:$K,$C598,'BAZA DANYCH'!$A:$A,$A598,'BAZA DANYCH'!$F:$F,STATYSTYKI!$B598)</f>
        <v>0</v>
      </c>
      <c r="Z598" s="85">
        <f>SUMIFS('BAZA DANYCH'!$AA:$AA,'BAZA DANYCH'!$T:$T,Z$406,'BAZA DANYCH'!$K:$K,$C598,'BAZA DANYCH'!$A:$A,$A598,'BAZA DANYCH'!$F:$F,STATYSTYKI!$B598)</f>
        <v>0</v>
      </c>
      <c r="AA598" s="85">
        <f>SUMIFS('BAZA DANYCH'!$AA:$AA,'BAZA DANYCH'!$T:$T,AA$406,'BAZA DANYCH'!$K:$K,$C598,'BAZA DANYCH'!$A:$A,$A598,'BAZA DANYCH'!$F:$F,STATYSTYKI!$B598)</f>
        <v>0</v>
      </c>
      <c r="AB598" s="85">
        <f>SUMIFS('BAZA DANYCH'!$AA:$AA,'BAZA DANYCH'!$T:$T,AB$406,'BAZA DANYCH'!$K:$K,$C598,'BAZA DANYCH'!$A:$A,$A598,'BAZA DANYCH'!$F:$F,STATYSTYKI!$B598)</f>
        <v>0</v>
      </c>
      <c r="AC598" s="85">
        <f>SUMIFS('BAZA DANYCH'!$AA:$AA,'BAZA DANYCH'!$T:$T,AC$406,'BAZA DANYCH'!$K:$K,$C598,'BAZA DANYCH'!$A:$A,$A598,'BAZA DANYCH'!$F:$F,STATYSTYKI!$B598)</f>
        <v>0</v>
      </c>
      <c r="AD598" s="85">
        <f>SUMIFS('BAZA DANYCH'!$AA:$AA,'BAZA DANYCH'!$T:$T,AD$406,'BAZA DANYCH'!$K:$K,$C598,'BAZA DANYCH'!$A:$A,$A598,'BAZA DANYCH'!$F:$F,STATYSTYKI!$B598)</f>
        <v>0</v>
      </c>
      <c r="AE598" s="85">
        <f>SUMIFS('BAZA DANYCH'!$AA:$AA,'BAZA DANYCH'!$T:$T,AE$406,'BAZA DANYCH'!$K:$K,$C598,'BAZA DANYCH'!$A:$A,$A598,'BAZA DANYCH'!$F:$F,STATYSTYKI!$B598)</f>
        <v>0</v>
      </c>
      <c r="AF598" s="85">
        <f>SUMIFS('BAZA DANYCH'!$AA:$AA,'BAZA DANYCH'!$T:$T,AF$406,'BAZA DANYCH'!$K:$K,$C598,'BAZA DANYCH'!$A:$A,$A598,'BAZA DANYCH'!$F:$F,STATYSTYKI!$B598)</f>
        <v>0</v>
      </c>
      <c r="AG598" s="85">
        <f>SUMIFS('BAZA DANYCH'!$AA:$AA,'BAZA DANYCH'!$T:$T,AG$406,'BAZA DANYCH'!$K:$K,$C598,'BAZA DANYCH'!$A:$A,$A598,'BAZA DANYCH'!$F:$F,STATYSTYKI!$B598)</f>
        <v>0</v>
      </c>
      <c r="AH598" s="85">
        <f>SUMIFS('BAZA DANYCH'!$AA:$AA,'BAZA DANYCH'!$T:$T,AH$406,'BAZA DANYCH'!$K:$K,$C598,'BAZA DANYCH'!$A:$A,$A598,'BAZA DANYCH'!$F:$F,STATYSTYKI!$B598)</f>
        <v>0</v>
      </c>
      <c r="AI598" s="85">
        <f>SUMIFS('BAZA DANYCH'!$AA:$AA,'BAZA DANYCH'!$T:$T,AI$406,'BAZA DANYCH'!$K:$K,$C598,'BAZA DANYCH'!$A:$A,$A598,'BAZA DANYCH'!$F:$F,STATYSTYKI!$B598)</f>
        <v>0</v>
      </c>
      <c r="AJ598" s="85">
        <f>SUMIFS('BAZA DANYCH'!$AA:$AA,'BAZA DANYCH'!$T:$T,AJ$406,'BAZA DANYCH'!$K:$K,$C598,'BAZA DANYCH'!$A:$A,$A598,'BAZA DANYCH'!$F:$F,STATYSTYKI!$B598)</f>
        <v>0</v>
      </c>
    </row>
    <row r="599" spans="1:36" x14ac:dyDescent="0.2">
      <c r="A599" s="87" t="str">
        <f t="shared" ref="A599:C599" si="230">A392</f>
        <v>Środa Śląska</v>
      </c>
      <c r="B599" s="87" t="str">
        <f t="shared" si="230"/>
        <v>rk_19_DK94</v>
      </c>
      <c r="C599" s="87" t="str">
        <f t="shared" si="230"/>
        <v>Exodus</v>
      </c>
      <c r="D599" s="129">
        <f t="shared" si="199"/>
        <v>56</v>
      </c>
      <c r="E599" s="85">
        <f>SUMIFS('BAZA DANYCH'!$AA:$AA,'BAZA DANYCH'!$T:$T,E$406,'BAZA DANYCH'!$K:$K,$C599,'BAZA DANYCH'!$A:$A,$A599,'BAZA DANYCH'!$F:$F,STATYSTYKI!$B599)</f>
        <v>0</v>
      </c>
      <c r="F599" s="85">
        <f>SUMIFS('BAZA DANYCH'!$AA:$AA,'BAZA DANYCH'!$T:$T,F$406,'BAZA DANYCH'!$K:$K,$C599,'BAZA DANYCH'!$A:$A,$A599,'BAZA DANYCH'!$F:$F,STATYSTYKI!$B599)</f>
        <v>0</v>
      </c>
      <c r="G599" s="85">
        <f>SUMIFS('BAZA DANYCH'!$AA:$AA,'BAZA DANYCH'!$T:$T,G$406,'BAZA DANYCH'!$K:$K,$C599,'BAZA DANYCH'!$A:$A,$A599,'BAZA DANYCH'!$F:$F,STATYSTYKI!$B599)</f>
        <v>0</v>
      </c>
      <c r="H599" s="85">
        <f>SUMIFS('BAZA DANYCH'!$AA:$AA,'BAZA DANYCH'!$T:$T,H$406,'BAZA DANYCH'!$K:$K,$C599,'BAZA DANYCH'!$A:$A,$A599,'BAZA DANYCH'!$F:$F,STATYSTYKI!$B599)</f>
        <v>0</v>
      </c>
      <c r="I599" s="85">
        <f>SUMIFS('BAZA DANYCH'!$AA:$AA,'BAZA DANYCH'!$T:$T,I$406,'BAZA DANYCH'!$K:$K,$C599,'BAZA DANYCH'!$A:$A,$A599,'BAZA DANYCH'!$F:$F,STATYSTYKI!$B599)</f>
        <v>0</v>
      </c>
      <c r="J599" s="85">
        <f>SUMIFS('BAZA DANYCH'!$AA:$AA,'BAZA DANYCH'!$T:$T,J$406,'BAZA DANYCH'!$K:$K,$C599,'BAZA DANYCH'!$A:$A,$A599,'BAZA DANYCH'!$F:$F,STATYSTYKI!$B599)</f>
        <v>0</v>
      </c>
      <c r="K599" s="85">
        <f>SUMIFS('BAZA DANYCH'!$AA:$AA,'BAZA DANYCH'!$T:$T,K$406,'BAZA DANYCH'!$K:$K,$C599,'BAZA DANYCH'!$A:$A,$A599,'BAZA DANYCH'!$F:$F,STATYSTYKI!$B599)</f>
        <v>0</v>
      </c>
      <c r="L599" s="85">
        <f>SUMIFS('BAZA DANYCH'!$AA:$AA,'BAZA DANYCH'!$T:$T,L$406,'BAZA DANYCH'!$K:$K,$C599,'BAZA DANYCH'!$A:$A,$A599,'BAZA DANYCH'!$F:$F,STATYSTYKI!$B599)</f>
        <v>0</v>
      </c>
      <c r="M599" s="85">
        <f>SUMIFS('BAZA DANYCH'!$AA:$AA,'BAZA DANYCH'!$T:$T,M$406,'BAZA DANYCH'!$K:$K,$C599,'BAZA DANYCH'!$A:$A,$A599,'BAZA DANYCH'!$F:$F,STATYSTYKI!$B599)</f>
        <v>0</v>
      </c>
      <c r="N599" s="85">
        <f>SUMIFS('BAZA DANYCH'!$AA:$AA,'BAZA DANYCH'!$T:$T,N$406,'BAZA DANYCH'!$K:$K,$C599,'BAZA DANYCH'!$A:$A,$A599,'BAZA DANYCH'!$F:$F,STATYSTYKI!$B599)</f>
        <v>0</v>
      </c>
      <c r="O599" s="85">
        <f>SUMIFS('BAZA DANYCH'!$AA:$AA,'BAZA DANYCH'!$T:$T,O$406,'BAZA DANYCH'!$K:$K,$C599,'BAZA DANYCH'!$A:$A,$A599,'BAZA DANYCH'!$F:$F,STATYSTYKI!$B599)</f>
        <v>0</v>
      </c>
      <c r="P599" s="85">
        <f>SUMIFS('BAZA DANYCH'!$AA:$AA,'BAZA DANYCH'!$T:$T,P$406,'BAZA DANYCH'!$K:$K,$C599,'BAZA DANYCH'!$A:$A,$A599,'BAZA DANYCH'!$F:$F,STATYSTYKI!$B599)</f>
        <v>0</v>
      </c>
      <c r="Q599" s="85">
        <f>SUMIFS('BAZA DANYCH'!$AA:$AA,'BAZA DANYCH'!$T:$T,Q$406,'BAZA DANYCH'!$K:$K,$C599,'BAZA DANYCH'!$A:$A,$A599,'BAZA DANYCH'!$F:$F,STATYSTYKI!$B599)</f>
        <v>0</v>
      </c>
      <c r="R599" s="85">
        <f>SUMIFS('BAZA DANYCH'!$AA:$AA,'BAZA DANYCH'!$T:$T,R$406,'BAZA DANYCH'!$K:$K,$C599,'BAZA DANYCH'!$A:$A,$A599,'BAZA DANYCH'!$F:$F,STATYSTYKI!$B599)</f>
        <v>0</v>
      </c>
      <c r="S599" s="85">
        <f>SUMIFS('BAZA DANYCH'!$AA:$AA,'BAZA DANYCH'!$T:$T,S$406,'BAZA DANYCH'!$K:$K,$C599,'BAZA DANYCH'!$A:$A,$A599,'BAZA DANYCH'!$F:$F,STATYSTYKI!$B599)</f>
        <v>28</v>
      </c>
      <c r="T599" s="85">
        <f>SUMIFS('BAZA DANYCH'!$AA:$AA,'BAZA DANYCH'!$T:$T,T$406,'BAZA DANYCH'!$K:$K,$C599,'BAZA DANYCH'!$A:$A,$A599,'BAZA DANYCH'!$F:$F,STATYSTYKI!$B599)</f>
        <v>0</v>
      </c>
      <c r="U599" s="85">
        <f>SUMIFS('BAZA DANYCH'!$AA:$AA,'BAZA DANYCH'!$T:$T,U$406,'BAZA DANYCH'!$K:$K,$C599,'BAZA DANYCH'!$A:$A,$A599,'BAZA DANYCH'!$F:$F,STATYSTYKI!$B599)</f>
        <v>0</v>
      </c>
      <c r="V599" s="85">
        <f>SUMIFS('BAZA DANYCH'!$AA:$AA,'BAZA DANYCH'!$T:$T,V$406,'BAZA DANYCH'!$K:$K,$C599,'BAZA DANYCH'!$A:$A,$A599,'BAZA DANYCH'!$F:$F,STATYSTYKI!$B599)</f>
        <v>0</v>
      </c>
      <c r="W599" s="85">
        <f>SUMIFS('BAZA DANYCH'!$AA:$AA,'BAZA DANYCH'!$T:$T,W$406,'BAZA DANYCH'!$K:$K,$C599,'BAZA DANYCH'!$A:$A,$A599,'BAZA DANYCH'!$F:$F,STATYSTYKI!$B599)</f>
        <v>0</v>
      </c>
      <c r="X599" s="85">
        <f>SUMIFS('BAZA DANYCH'!$AA:$AA,'BAZA DANYCH'!$T:$T,X$406,'BAZA DANYCH'!$K:$K,$C599,'BAZA DANYCH'!$A:$A,$A599,'BAZA DANYCH'!$F:$F,STATYSTYKI!$B599)</f>
        <v>0</v>
      </c>
      <c r="Y599" s="85">
        <f>SUMIFS('BAZA DANYCH'!$AA:$AA,'BAZA DANYCH'!$T:$T,Y$406,'BAZA DANYCH'!$K:$K,$C599,'BAZA DANYCH'!$A:$A,$A599,'BAZA DANYCH'!$F:$F,STATYSTYKI!$B599)</f>
        <v>0</v>
      </c>
      <c r="Z599" s="85">
        <f>SUMIFS('BAZA DANYCH'!$AA:$AA,'BAZA DANYCH'!$T:$T,Z$406,'BAZA DANYCH'!$K:$K,$C599,'BAZA DANYCH'!$A:$A,$A599,'BAZA DANYCH'!$F:$F,STATYSTYKI!$B599)</f>
        <v>0</v>
      </c>
      <c r="AA599" s="85">
        <f>SUMIFS('BAZA DANYCH'!$AA:$AA,'BAZA DANYCH'!$T:$T,AA$406,'BAZA DANYCH'!$K:$K,$C599,'BAZA DANYCH'!$A:$A,$A599,'BAZA DANYCH'!$F:$F,STATYSTYKI!$B599)</f>
        <v>0</v>
      </c>
      <c r="AB599" s="85">
        <f>SUMIFS('BAZA DANYCH'!$AA:$AA,'BAZA DANYCH'!$T:$T,AB$406,'BAZA DANYCH'!$K:$K,$C599,'BAZA DANYCH'!$A:$A,$A599,'BAZA DANYCH'!$F:$F,STATYSTYKI!$B599)</f>
        <v>0</v>
      </c>
      <c r="AC599" s="85">
        <f>SUMIFS('BAZA DANYCH'!$AA:$AA,'BAZA DANYCH'!$T:$T,AC$406,'BAZA DANYCH'!$K:$K,$C599,'BAZA DANYCH'!$A:$A,$A599,'BAZA DANYCH'!$F:$F,STATYSTYKI!$B599)</f>
        <v>0</v>
      </c>
      <c r="AD599" s="85">
        <f>SUMIFS('BAZA DANYCH'!$AA:$AA,'BAZA DANYCH'!$T:$T,AD$406,'BAZA DANYCH'!$K:$K,$C599,'BAZA DANYCH'!$A:$A,$A599,'BAZA DANYCH'!$F:$F,STATYSTYKI!$B599)</f>
        <v>0</v>
      </c>
      <c r="AE599" s="85">
        <f>SUMIFS('BAZA DANYCH'!$AA:$AA,'BAZA DANYCH'!$T:$T,AE$406,'BAZA DANYCH'!$K:$K,$C599,'BAZA DANYCH'!$A:$A,$A599,'BAZA DANYCH'!$F:$F,STATYSTYKI!$B599)</f>
        <v>0</v>
      </c>
      <c r="AF599" s="85">
        <f>SUMIFS('BAZA DANYCH'!$AA:$AA,'BAZA DANYCH'!$T:$T,AF$406,'BAZA DANYCH'!$K:$K,$C599,'BAZA DANYCH'!$A:$A,$A599,'BAZA DANYCH'!$F:$F,STATYSTYKI!$B599)</f>
        <v>0</v>
      </c>
      <c r="AG599" s="85">
        <f>SUMIFS('BAZA DANYCH'!$AA:$AA,'BAZA DANYCH'!$T:$T,AG$406,'BAZA DANYCH'!$K:$K,$C599,'BAZA DANYCH'!$A:$A,$A599,'BAZA DANYCH'!$F:$F,STATYSTYKI!$B599)</f>
        <v>0</v>
      </c>
      <c r="AH599" s="85">
        <f>SUMIFS('BAZA DANYCH'!$AA:$AA,'BAZA DANYCH'!$T:$T,AH$406,'BAZA DANYCH'!$K:$K,$C599,'BAZA DANYCH'!$A:$A,$A599,'BAZA DANYCH'!$F:$F,STATYSTYKI!$B599)</f>
        <v>0</v>
      </c>
      <c r="AI599" s="85">
        <f>SUMIFS('BAZA DANYCH'!$AA:$AA,'BAZA DANYCH'!$T:$T,AI$406,'BAZA DANYCH'!$K:$K,$C599,'BAZA DANYCH'!$A:$A,$A599,'BAZA DANYCH'!$F:$F,STATYSTYKI!$B599)</f>
        <v>0</v>
      </c>
      <c r="AJ599" s="85">
        <f>SUMIFS('BAZA DANYCH'!$AA:$AA,'BAZA DANYCH'!$T:$T,AJ$406,'BAZA DANYCH'!$K:$K,$C599,'BAZA DANYCH'!$A:$A,$A599,'BAZA DANYCH'!$F:$F,STATYSTYKI!$B599)</f>
        <v>28</v>
      </c>
    </row>
    <row r="600" spans="1:36" x14ac:dyDescent="0.2">
      <c r="A600" s="87" t="str">
        <f t="shared" ref="A600:C600" si="231">A393</f>
        <v>Środa Śląska</v>
      </c>
      <c r="B600" s="87" t="str">
        <f t="shared" si="231"/>
        <v>rk_19_DK94</v>
      </c>
      <c r="C600" s="87" t="str">
        <f t="shared" si="231"/>
        <v>Mercus Logistyka</v>
      </c>
      <c r="D600" s="129">
        <f t="shared" ref="D600:D607" si="232">SUM(E600:T600,U600:AJ600,)</f>
        <v>56</v>
      </c>
      <c r="E600" s="85">
        <f>SUMIFS('BAZA DANYCH'!$AA:$AA,'BAZA DANYCH'!$T:$T,E$406,'BAZA DANYCH'!$K:$K,$C600,'BAZA DANYCH'!$A:$A,$A600,'BAZA DANYCH'!$F:$F,STATYSTYKI!$B600)</f>
        <v>0</v>
      </c>
      <c r="F600" s="85">
        <f>SUMIFS('BAZA DANYCH'!$AA:$AA,'BAZA DANYCH'!$T:$T,F$406,'BAZA DANYCH'!$K:$K,$C600,'BAZA DANYCH'!$A:$A,$A600,'BAZA DANYCH'!$F:$F,STATYSTYKI!$B600)</f>
        <v>0</v>
      </c>
      <c r="G600" s="85">
        <f>SUMIFS('BAZA DANYCH'!$AA:$AA,'BAZA DANYCH'!$T:$T,G$406,'BAZA DANYCH'!$K:$K,$C600,'BAZA DANYCH'!$A:$A,$A600,'BAZA DANYCH'!$F:$F,STATYSTYKI!$B600)</f>
        <v>0</v>
      </c>
      <c r="H600" s="85">
        <f>SUMIFS('BAZA DANYCH'!$AA:$AA,'BAZA DANYCH'!$T:$T,H$406,'BAZA DANYCH'!$K:$K,$C600,'BAZA DANYCH'!$A:$A,$A600,'BAZA DANYCH'!$F:$F,STATYSTYKI!$B600)</f>
        <v>0</v>
      </c>
      <c r="I600" s="85">
        <f>SUMIFS('BAZA DANYCH'!$AA:$AA,'BAZA DANYCH'!$T:$T,I$406,'BAZA DANYCH'!$K:$K,$C600,'BAZA DANYCH'!$A:$A,$A600,'BAZA DANYCH'!$F:$F,STATYSTYKI!$B600)</f>
        <v>0</v>
      </c>
      <c r="J600" s="85">
        <f>SUMIFS('BAZA DANYCH'!$AA:$AA,'BAZA DANYCH'!$T:$T,J$406,'BAZA DANYCH'!$K:$K,$C600,'BAZA DANYCH'!$A:$A,$A600,'BAZA DANYCH'!$F:$F,STATYSTYKI!$B600)</f>
        <v>0</v>
      </c>
      <c r="K600" s="85">
        <f>SUMIFS('BAZA DANYCH'!$AA:$AA,'BAZA DANYCH'!$T:$T,K$406,'BAZA DANYCH'!$K:$K,$C600,'BAZA DANYCH'!$A:$A,$A600,'BAZA DANYCH'!$F:$F,STATYSTYKI!$B600)</f>
        <v>0</v>
      </c>
      <c r="L600" s="85">
        <f>SUMIFS('BAZA DANYCH'!$AA:$AA,'BAZA DANYCH'!$T:$T,L$406,'BAZA DANYCH'!$K:$K,$C600,'BAZA DANYCH'!$A:$A,$A600,'BAZA DANYCH'!$F:$F,STATYSTYKI!$B600)</f>
        <v>0</v>
      </c>
      <c r="M600" s="85">
        <f>SUMIFS('BAZA DANYCH'!$AA:$AA,'BAZA DANYCH'!$T:$T,M$406,'BAZA DANYCH'!$K:$K,$C600,'BAZA DANYCH'!$A:$A,$A600,'BAZA DANYCH'!$F:$F,STATYSTYKI!$B600)</f>
        <v>0</v>
      </c>
      <c r="N600" s="85">
        <f>SUMIFS('BAZA DANYCH'!$AA:$AA,'BAZA DANYCH'!$T:$T,N$406,'BAZA DANYCH'!$K:$K,$C600,'BAZA DANYCH'!$A:$A,$A600,'BAZA DANYCH'!$F:$F,STATYSTYKI!$B600)</f>
        <v>0</v>
      </c>
      <c r="O600" s="85">
        <f>SUMIFS('BAZA DANYCH'!$AA:$AA,'BAZA DANYCH'!$T:$T,O$406,'BAZA DANYCH'!$K:$K,$C600,'BAZA DANYCH'!$A:$A,$A600,'BAZA DANYCH'!$F:$F,STATYSTYKI!$B600)</f>
        <v>0</v>
      </c>
      <c r="P600" s="85">
        <f>SUMIFS('BAZA DANYCH'!$AA:$AA,'BAZA DANYCH'!$T:$T,P$406,'BAZA DANYCH'!$K:$K,$C600,'BAZA DANYCH'!$A:$A,$A600,'BAZA DANYCH'!$F:$F,STATYSTYKI!$B600)</f>
        <v>0</v>
      </c>
      <c r="Q600" s="85">
        <f>SUMIFS('BAZA DANYCH'!$AA:$AA,'BAZA DANYCH'!$T:$T,Q$406,'BAZA DANYCH'!$K:$K,$C600,'BAZA DANYCH'!$A:$A,$A600,'BAZA DANYCH'!$F:$F,STATYSTYKI!$B600)</f>
        <v>0</v>
      </c>
      <c r="R600" s="85">
        <f>SUMIFS('BAZA DANYCH'!$AA:$AA,'BAZA DANYCH'!$T:$T,R$406,'BAZA DANYCH'!$K:$K,$C600,'BAZA DANYCH'!$A:$A,$A600,'BAZA DANYCH'!$F:$F,STATYSTYKI!$B600)</f>
        <v>0</v>
      </c>
      <c r="S600" s="85">
        <f>SUMIFS('BAZA DANYCH'!$AA:$AA,'BAZA DANYCH'!$T:$T,S$406,'BAZA DANYCH'!$K:$K,$C600,'BAZA DANYCH'!$A:$A,$A600,'BAZA DANYCH'!$F:$F,STATYSTYKI!$B600)</f>
        <v>6</v>
      </c>
      <c r="T600" s="85">
        <f>SUMIFS('BAZA DANYCH'!$AA:$AA,'BAZA DANYCH'!$T:$T,T$406,'BAZA DANYCH'!$K:$K,$C600,'BAZA DANYCH'!$A:$A,$A600,'BAZA DANYCH'!$F:$F,STATYSTYKI!$B600)</f>
        <v>0</v>
      </c>
      <c r="U600" s="85">
        <f>SUMIFS('BAZA DANYCH'!$AA:$AA,'BAZA DANYCH'!$T:$T,U$406,'BAZA DANYCH'!$K:$K,$C600,'BAZA DANYCH'!$A:$A,$A600,'BAZA DANYCH'!$F:$F,STATYSTYKI!$B600)</f>
        <v>0</v>
      </c>
      <c r="V600" s="85">
        <f>SUMIFS('BAZA DANYCH'!$AA:$AA,'BAZA DANYCH'!$T:$T,V$406,'BAZA DANYCH'!$K:$K,$C600,'BAZA DANYCH'!$A:$A,$A600,'BAZA DANYCH'!$F:$F,STATYSTYKI!$B600)</f>
        <v>0</v>
      </c>
      <c r="W600" s="85">
        <f>SUMIFS('BAZA DANYCH'!$AA:$AA,'BAZA DANYCH'!$T:$T,W$406,'BAZA DANYCH'!$K:$K,$C600,'BAZA DANYCH'!$A:$A,$A600,'BAZA DANYCH'!$F:$F,STATYSTYKI!$B600)</f>
        <v>0</v>
      </c>
      <c r="X600" s="85">
        <f>SUMIFS('BAZA DANYCH'!$AA:$AA,'BAZA DANYCH'!$T:$T,X$406,'BAZA DANYCH'!$K:$K,$C600,'BAZA DANYCH'!$A:$A,$A600,'BAZA DANYCH'!$F:$F,STATYSTYKI!$B600)</f>
        <v>0</v>
      </c>
      <c r="Y600" s="85">
        <f>SUMIFS('BAZA DANYCH'!$AA:$AA,'BAZA DANYCH'!$T:$T,Y$406,'BAZA DANYCH'!$K:$K,$C600,'BAZA DANYCH'!$A:$A,$A600,'BAZA DANYCH'!$F:$F,STATYSTYKI!$B600)</f>
        <v>0</v>
      </c>
      <c r="Z600" s="85">
        <f>SUMIFS('BAZA DANYCH'!$AA:$AA,'BAZA DANYCH'!$T:$T,Z$406,'BAZA DANYCH'!$K:$K,$C600,'BAZA DANYCH'!$A:$A,$A600,'BAZA DANYCH'!$F:$F,STATYSTYKI!$B600)</f>
        <v>0</v>
      </c>
      <c r="AA600" s="85">
        <f>SUMIFS('BAZA DANYCH'!$AA:$AA,'BAZA DANYCH'!$T:$T,AA$406,'BAZA DANYCH'!$K:$K,$C600,'BAZA DANYCH'!$A:$A,$A600,'BAZA DANYCH'!$F:$F,STATYSTYKI!$B600)</f>
        <v>0</v>
      </c>
      <c r="AB600" s="85">
        <f>SUMIFS('BAZA DANYCH'!$AA:$AA,'BAZA DANYCH'!$T:$T,AB$406,'BAZA DANYCH'!$K:$K,$C600,'BAZA DANYCH'!$A:$A,$A600,'BAZA DANYCH'!$F:$F,STATYSTYKI!$B600)</f>
        <v>0</v>
      </c>
      <c r="AC600" s="85">
        <f>SUMIFS('BAZA DANYCH'!$AA:$AA,'BAZA DANYCH'!$T:$T,AC$406,'BAZA DANYCH'!$K:$K,$C600,'BAZA DANYCH'!$A:$A,$A600,'BAZA DANYCH'!$F:$F,STATYSTYKI!$B600)</f>
        <v>0</v>
      </c>
      <c r="AD600" s="85">
        <f>SUMIFS('BAZA DANYCH'!$AA:$AA,'BAZA DANYCH'!$T:$T,AD$406,'BAZA DANYCH'!$K:$K,$C600,'BAZA DANYCH'!$A:$A,$A600,'BAZA DANYCH'!$F:$F,STATYSTYKI!$B600)</f>
        <v>0</v>
      </c>
      <c r="AE600" s="85">
        <f>SUMIFS('BAZA DANYCH'!$AA:$AA,'BAZA DANYCH'!$T:$T,AE$406,'BAZA DANYCH'!$K:$K,$C600,'BAZA DANYCH'!$A:$A,$A600,'BAZA DANYCH'!$F:$F,STATYSTYKI!$B600)</f>
        <v>50</v>
      </c>
      <c r="AF600" s="85">
        <f>SUMIFS('BAZA DANYCH'!$AA:$AA,'BAZA DANYCH'!$T:$T,AF$406,'BAZA DANYCH'!$K:$K,$C600,'BAZA DANYCH'!$A:$A,$A600,'BAZA DANYCH'!$F:$F,STATYSTYKI!$B600)</f>
        <v>0</v>
      </c>
      <c r="AG600" s="85">
        <f>SUMIFS('BAZA DANYCH'!$AA:$AA,'BAZA DANYCH'!$T:$T,AG$406,'BAZA DANYCH'!$K:$K,$C600,'BAZA DANYCH'!$A:$A,$A600,'BAZA DANYCH'!$F:$F,STATYSTYKI!$B600)</f>
        <v>0</v>
      </c>
      <c r="AH600" s="85">
        <f>SUMIFS('BAZA DANYCH'!$AA:$AA,'BAZA DANYCH'!$T:$T,AH$406,'BAZA DANYCH'!$K:$K,$C600,'BAZA DANYCH'!$A:$A,$A600,'BAZA DANYCH'!$F:$F,STATYSTYKI!$B600)</f>
        <v>0</v>
      </c>
      <c r="AI600" s="85">
        <f>SUMIFS('BAZA DANYCH'!$AA:$AA,'BAZA DANYCH'!$T:$T,AI$406,'BAZA DANYCH'!$K:$K,$C600,'BAZA DANYCH'!$A:$A,$A600,'BAZA DANYCH'!$F:$F,STATYSTYKI!$B600)</f>
        <v>0</v>
      </c>
      <c r="AJ600" s="85">
        <f>SUMIFS('BAZA DANYCH'!$AA:$AA,'BAZA DANYCH'!$T:$T,AJ$406,'BAZA DANYCH'!$K:$K,$C600,'BAZA DANYCH'!$A:$A,$A600,'BAZA DANYCH'!$F:$F,STATYSTYKI!$B600)</f>
        <v>0</v>
      </c>
    </row>
    <row r="601" spans="1:36" x14ac:dyDescent="0.2">
      <c r="A601" s="87" t="str">
        <f t="shared" ref="A601:C601" si="233">A394</f>
        <v>Środa Śląska</v>
      </c>
      <c r="B601" s="87" t="str">
        <f t="shared" si="233"/>
        <v>rk_19_DK94</v>
      </c>
      <c r="C601" s="87" t="str">
        <f t="shared" si="233"/>
        <v>Royal Class</v>
      </c>
      <c r="D601" s="129">
        <f t="shared" si="232"/>
        <v>6</v>
      </c>
      <c r="E601" s="85">
        <f>SUMIFS('BAZA DANYCH'!$AA:$AA,'BAZA DANYCH'!$T:$T,E$406,'BAZA DANYCH'!$K:$K,$C601,'BAZA DANYCH'!$A:$A,$A601,'BAZA DANYCH'!$F:$F,STATYSTYKI!$B601)</f>
        <v>0</v>
      </c>
      <c r="F601" s="85">
        <f>SUMIFS('BAZA DANYCH'!$AA:$AA,'BAZA DANYCH'!$T:$T,F$406,'BAZA DANYCH'!$K:$K,$C601,'BAZA DANYCH'!$A:$A,$A601,'BAZA DANYCH'!$F:$F,STATYSTYKI!$B601)</f>
        <v>0</v>
      </c>
      <c r="G601" s="85">
        <f>SUMIFS('BAZA DANYCH'!$AA:$AA,'BAZA DANYCH'!$T:$T,G$406,'BAZA DANYCH'!$K:$K,$C601,'BAZA DANYCH'!$A:$A,$A601,'BAZA DANYCH'!$F:$F,STATYSTYKI!$B601)</f>
        <v>0</v>
      </c>
      <c r="H601" s="85">
        <f>SUMIFS('BAZA DANYCH'!$AA:$AA,'BAZA DANYCH'!$T:$T,H$406,'BAZA DANYCH'!$K:$K,$C601,'BAZA DANYCH'!$A:$A,$A601,'BAZA DANYCH'!$F:$F,STATYSTYKI!$B601)</f>
        <v>0</v>
      </c>
      <c r="I601" s="85">
        <f>SUMIFS('BAZA DANYCH'!$AA:$AA,'BAZA DANYCH'!$T:$T,I$406,'BAZA DANYCH'!$K:$K,$C601,'BAZA DANYCH'!$A:$A,$A601,'BAZA DANYCH'!$F:$F,STATYSTYKI!$B601)</f>
        <v>0</v>
      </c>
      <c r="J601" s="85">
        <f>SUMIFS('BAZA DANYCH'!$AA:$AA,'BAZA DANYCH'!$T:$T,J$406,'BAZA DANYCH'!$K:$K,$C601,'BAZA DANYCH'!$A:$A,$A601,'BAZA DANYCH'!$F:$F,STATYSTYKI!$B601)</f>
        <v>0</v>
      </c>
      <c r="K601" s="85">
        <f>SUMIFS('BAZA DANYCH'!$AA:$AA,'BAZA DANYCH'!$T:$T,K$406,'BAZA DANYCH'!$K:$K,$C601,'BAZA DANYCH'!$A:$A,$A601,'BAZA DANYCH'!$F:$F,STATYSTYKI!$B601)</f>
        <v>0</v>
      </c>
      <c r="L601" s="85">
        <f>SUMIFS('BAZA DANYCH'!$AA:$AA,'BAZA DANYCH'!$T:$T,L$406,'BAZA DANYCH'!$K:$K,$C601,'BAZA DANYCH'!$A:$A,$A601,'BAZA DANYCH'!$F:$F,STATYSTYKI!$B601)</f>
        <v>0</v>
      </c>
      <c r="M601" s="85">
        <f>SUMIFS('BAZA DANYCH'!$AA:$AA,'BAZA DANYCH'!$T:$T,M$406,'BAZA DANYCH'!$K:$K,$C601,'BAZA DANYCH'!$A:$A,$A601,'BAZA DANYCH'!$F:$F,STATYSTYKI!$B601)</f>
        <v>0</v>
      </c>
      <c r="N601" s="85">
        <f>SUMIFS('BAZA DANYCH'!$AA:$AA,'BAZA DANYCH'!$T:$T,N$406,'BAZA DANYCH'!$K:$K,$C601,'BAZA DANYCH'!$A:$A,$A601,'BAZA DANYCH'!$F:$F,STATYSTYKI!$B601)</f>
        <v>0</v>
      </c>
      <c r="O601" s="85">
        <f>SUMIFS('BAZA DANYCH'!$AA:$AA,'BAZA DANYCH'!$T:$T,O$406,'BAZA DANYCH'!$K:$K,$C601,'BAZA DANYCH'!$A:$A,$A601,'BAZA DANYCH'!$F:$F,STATYSTYKI!$B601)</f>
        <v>0</v>
      </c>
      <c r="P601" s="85">
        <f>SUMIFS('BAZA DANYCH'!$AA:$AA,'BAZA DANYCH'!$T:$T,P$406,'BAZA DANYCH'!$K:$K,$C601,'BAZA DANYCH'!$A:$A,$A601,'BAZA DANYCH'!$F:$F,STATYSTYKI!$B601)</f>
        <v>0</v>
      </c>
      <c r="Q601" s="85">
        <f>SUMIFS('BAZA DANYCH'!$AA:$AA,'BAZA DANYCH'!$T:$T,Q$406,'BAZA DANYCH'!$K:$K,$C601,'BAZA DANYCH'!$A:$A,$A601,'BAZA DANYCH'!$F:$F,STATYSTYKI!$B601)</f>
        <v>0</v>
      </c>
      <c r="R601" s="85">
        <f>SUMIFS('BAZA DANYCH'!$AA:$AA,'BAZA DANYCH'!$T:$T,R$406,'BAZA DANYCH'!$K:$K,$C601,'BAZA DANYCH'!$A:$A,$A601,'BAZA DANYCH'!$F:$F,STATYSTYKI!$B601)</f>
        <v>0</v>
      </c>
      <c r="S601" s="85">
        <f>SUMIFS('BAZA DANYCH'!$AA:$AA,'BAZA DANYCH'!$T:$T,S$406,'BAZA DANYCH'!$K:$K,$C601,'BAZA DANYCH'!$A:$A,$A601,'BAZA DANYCH'!$F:$F,STATYSTYKI!$B601)</f>
        <v>0</v>
      </c>
      <c r="T601" s="85">
        <f>SUMIFS('BAZA DANYCH'!$AA:$AA,'BAZA DANYCH'!$T:$T,T$406,'BAZA DANYCH'!$K:$K,$C601,'BAZA DANYCH'!$A:$A,$A601,'BAZA DANYCH'!$F:$F,STATYSTYKI!$B601)</f>
        <v>0</v>
      </c>
      <c r="U601" s="85">
        <f>SUMIFS('BAZA DANYCH'!$AA:$AA,'BAZA DANYCH'!$T:$T,U$406,'BAZA DANYCH'!$K:$K,$C601,'BAZA DANYCH'!$A:$A,$A601,'BAZA DANYCH'!$F:$F,STATYSTYKI!$B601)</f>
        <v>0</v>
      </c>
      <c r="V601" s="85">
        <f>SUMIFS('BAZA DANYCH'!$AA:$AA,'BAZA DANYCH'!$T:$T,V$406,'BAZA DANYCH'!$K:$K,$C601,'BAZA DANYCH'!$A:$A,$A601,'BAZA DANYCH'!$F:$F,STATYSTYKI!$B601)</f>
        <v>0</v>
      </c>
      <c r="W601" s="85">
        <f>SUMIFS('BAZA DANYCH'!$AA:$AA,'BAZA DANYCH'!$T:$T,W$406,'BAZA DANYCH'!$K:$K,$C601,'BAZA DANYCH'!$A:$A,$A601,'BAZA DANYCH'!$F:$F,STATYSTYKI!$B601)</f>
        <v>0</v>
      </c>
      <c r="X601" s="85">
        <f>SUMIFS('BAZA DANYCH'!$AA:$AA,'BAZA DANYCH'!$T:$T,X$406,'BAZA DANYCH'!$K:$K,$C601,'BAZA DANYCH'!$A:$A,$A601,'BAZA DANYCH'!$F:$F,STATYSTYKI!$B601)</f>
        <v>6</v>
      </c>
      <c r="Y601" s="85">
        <f>SUMIFS('BAZA DANYCH'!$AA:$AA,'BAZA DANYCH'!$T:$T,Y$406,'BAZA DANYCH'!$K:$K,$C601,'BAZA DANYCH'!$A:$A,$A601,'BAZA DANYCH'!$F:$F,STATYSTYKI!$B601)</f>
        <v>0</v>
      </c>
      <c r="Z601" s="85">
        <f>SUMIFS('BAZA DANYCH'!$AA:$AA,'BAZA DANYCH'!$T:$T,Z$406,'BAZA DANYCH'!$K:$K,$C601,'BAZA DANYCH'!$A:$A,$A601,'BAZA DANYCH'!$F:$F,STATYSTYKI!$B601)</f>
        <v>0</v>
      </c>
      <c r="AA601" s="85">
        <f>SUMIFS('BAZA DANYCH'!$AA:$AA,'BAZA DANYCH'!$T:$T,AA$406,'BAZA DANYCH'!$K:$K,$C601,'BAZA DANYCH'!$A:$A,$A601,'BAZA DANYCH'!$F:$F,STATYSTYKI!$B601)</f>
        <v>0</v>
      </c>
      <c r="AB601" s="85">
        <f>SUMIFS('BAZA DANYCH'!$AA:$AA,'BAZA DANYCH'!$T:$T,AB$406,'BAZA DANYCH'!$K:$K,$C601,'BAZA DANYCH'!$A:$A,$A601,'BAZA DANYCH'!$F:$F,STATYSTYKI!$B601)</f>
        <v>0</v>
      </c>
      <c r="AC601" s="85">
        <f>SUMIFS('BAZA DANYCH'!$AA:$AA,'BAZA DANYCH'!$T:$T,AC$406,'BAZA DANYCH'!$K:$K,$C601,'BAZA DANYCH'!$A:$A,$A601,'BAZA DANYCH'!$F:$F,STATYSTYKI!$B601)</f>
        <v>0</v>
      </c>
      <c r="AD601" s="85">
        <f>SUMIFS('BAZA DANYCH'!$AA:$AA,'BAZA DANYCH'!$T:$T,AD$406,'BAZA DANYCH'!$K:$K,$C601,'BAZA DANYCH'!$A:$A,$A601,'BAZA DANYCH'!$F:$F,STATYSTYKI!$B601)</f>
        <v>0</v>
      </c>
      <c r="AE601" s="85">
        <f>SUMIFS('BAZA DANYCH'!$AA:$AA,'BAZA DANYCH'!$T:$T,AE$406,'BAZA DANYCH'!$K:$K,$C601,'BAZA DANYCH'!$A:$A,$A601,'BAZA DANYCH'!$F:$F,STATYSTYKI!$B601)</f>
        <v>0</v>
      </c>
      <c r="AF601" s="85">
        <f>SUMIFS('BAZA DANYCH'!$AA:$AA,'BAZA DANYCH'!$T:$T,AF$406,'BAZA DANYCH'!$K:$K,$C601,'BAZA DANYCH'!$A:$A,$A601,'BAZA DANYCH'!$F:$F,STATYSTYKI!$B601)</f>
        <v>0</v>
      </c>
      <c r="AG601" s="85">
        <f>SUMIFS('BAZA DANYCH'!$AA:$AA,'BAZA DANYCH'!$T:$T,AG$406,'BAZA DANYCH'!$K:$K,$C601,'BAZA DANYCH'!$A:$A,$A601,'BAZA DANYCH'!$F:$F,STATYSTYKI!$B601)</f>
        <v>0</v>
      </c>
      <c r="AH601" s="85">
        <f>SUMIFS('BAZA DANYCH'!$AA:$AA,'BAZA DANYCH'!$T:$T,AH$406,'BAZA DANYCH'!$K:$K,$C601,'BAZA DANYCH'!$A:$A,$A601,'BAZA DANYCH'!$F:$F,STATYSTYKI!$B601)</f>
        <v>0</v>
      </c>
      <c r="AI601" s="85">
        <f>SUMIFS('BAZA DANYCH'!$AA:$AA,'BAZA DANYCH'!$T:$T,AI$406,'BAZA DANYCH'!$K:$K,$C601,'BAZA DANYCH'!$A:$A,$A601,'BAZA DANYCH'!$F:$F,STATYSTYKI!$B601)</f>
        <v>0</v>
      </c>
      <c r="AJ601" s="85">
        <f>SUMIFS('BAZA DANYCH'!$AA:$AA,'BAZA DANYCH'!$T:$T,AJ$406,'BAZA DANYCH'!$K:$K,$C601,'BAZA DANYCH'!$A:$A,$A601,'BAZA DANYCH'!$F:$F,STATYSTYKI!$B601)</f>
        <v>0</v>
      </c>
    </row>
    <row r="602" spans="1:36" x14ac:dyDescent="0.2">
      <c r="A602" s="87" t="str">
        <f t="shared" ref="A602:C602" si="234">A395</f>
        <v>Środa Śląska</v>
      </c>
      <c r="B602" s="87" t="str">
        <f t="shared" si="234"/>
        <v>rk_19_DK94</v>
      </c>
      <c r="C602" s="87" t="str">
        <f t="shared" si="234"/>
        <v>PKS Gorzów Wielkopolski</v>
      </c>
      <c r="D602" s="129">
        <f t="shared" si="232"/>
        <v>28</v>
      </c>
      <c r="E602" s="85">
        <f>SUMIFS('BAZA DANYCH'!$AA:$AA,'BAZA DANYCH'!$T:$T,E$406,'BAZA DANYCH'!$K:$K,$C602,'BAZA DANYCH'!$A:$A,$A602,'BAZA DANYCH'!$F:$F,STATYSTYKI!$B602)</f>
        <v>0</v>
      </c>
      <c r="F602" s="85">
        <f>SUMIFS('BAZA DANYCH'!$AA:$AA,'BAZA DANYCH'!$T:$T,F$406,'BAZA DANYCH'!$K:$K,$C602,'BAZA DANYCH'!$A:$A,$A602,'BAZA DANYCH'!$F:$F,STATYSTYKI!$B602)</f>
        <v>0</v>
      </c>
      <c r="G602" s="85">
        <f>SUMIFS('BAZA DANYCH'!$AA:$AA,'BAZA DANYCH'!$T:$T,G$406,'BAZA DANYCH'!$K:$K,$C602,'BAZA DANYCH'!$A:$A,$A602,'BAZA DANYCH'!$F:$F,STATYSTYKI!$B602)</f>
        <v>0</v>
      </c>
      <c r="H602" s="85">
        <f>SUMIFS('BAZA DANYCH'!$AA:$AA,'BAZA DANYCH'!$T:$T,H$406,'BAZA DANYCH'!$K:$K,$C602,'BAZA DANYCH'!$A:$A,$A602,'BAZA DANYCH'!$F:$F,STATYSTYKI!$B602)</f>
        <v>0</v>
      </c>
      <c r="I602" s="85">
        <f>SUMIFS('BAZA DANYCH'!$AA:$AA,'BAZA DANYCH'!$T:$T,I$406,'BAZA DANYCH'!$K:$K,$C602,'BAZA DANYCH'!$A:$A,$A602,'BAZA DANYCH'!$F:$F,STATYSTYKI!$B602)</f>
        <v>0</v>
      </c>
      <c r="J602" s="85">
        <f>SUMIFS('BAZA DANYCH'!$AA:$AA,'BAZA DANYCH'!$T:$T,J$406,'BAZA DANYCH'!$K:$K,$C602,'BAZA DANYCH'!$A:$A,$A602,'BAZA DANYCH'!$F:$F,STATYSTYKI!$B602)</f>
        <v>0</v>
      </c>
      <c r="K602" s="85">
        <f>SUMIFS('BAZA DANYCH'!$AA:$AA,'BAZA DANYCH'!$T:$T,K$406,'BAZA DANYCH'!$K:$K,$C602,'BAZA DANYCH'!$A:$A,$A602,'BAZA DANYCH'!$F:$F,STATYSTYKI!$B602)</f>
        <v>0</v>
      </c>
      <c r="L602" s="85">
        <f>SUMIFS('BAZA DANYCH'!$AA:$AA,'BAZA DANYCH'!$T:$T,L$406,'BAZA DANYCH'!$K:$K,$C602,'BAZA DANYCH'!$A:$A,$A602,'BAZA DANYCH'!$F:$F,STATYSTYKI!$B602)</f>
        <v>0</v>
      </c>
      <c r="M602" s="85">
        <f>SUMIFS('BAZA DANYCH'!$AA:$AA,'BAZA DANYCH'!$T:$T,M$406,'BAZA DANYCH'!$K:$K,$C602,'BAZA DANYCH'!$A:$A,$A602,'BAZA DANYCH'!$F:$F,STATYSTYKI!$B602)</f>
        <v>0</v>
      </c>
      <c r="N602" s="85">
        <f>SUMIFS('BAZA DANYCH'!$AA:$AA,'BAZA DANYCH'!$T:$T,N$406,'BAZA DANYCH'!$K:$K,$C602,'BAZA DANYCH'!$A:$A,$A602,'BAZA DANYCH'!$F:$F,STATYSTYKI!$B602)</f>
        <v>0</v>
      </c>
      <c r="O602" s="85">
        <f>SUMIFS('BAZA DANYCH'!$AA:$AA,'BAZA DANYCH'!$T:$T,O$406,'BAZA DANYCH'!$K:$K,$C602,'BAZA DANYCH'!$A:$A,$A602,'BAZA DANYCH'!$F:$F,STATYSTYKI!$B602)</f>
        <v>0</v>
      </c>
      <c r="P602" s="85">
        <f>SUMIFS('BAZA DANYCH'!$AA:$AA,'BAZA DANYCH'!$T:$T,P$406,'BAZA DANYCH'!$K:$K,$C602,'BAZA DANYCH'!$A:$A,$A602,'BAZA DANYCH'!$F:$F,STATYSTYKI!$B602)</f>
        <v>0</v>
      </c>
      <c r="Q602" s="85">
        <f>SUMIFS('BAZA DANYCH'!$AA:$AA,'BAZA DANYCH'!$T:$T,Q$406,'BAZA DANYCH'!$K:$K,$C602,'BAZA DANYCH'!$A:$A,$A602,'BAZA DANYCH'!$F:$F,STATYSTYKI!$B602)</f>
        <v>0</v>
      </c>
      <c r="R602" s="85">
        <f>SUMIFS('BAZA DANYCH'!$AA:$AA,'BAZA DANYCH'!$T:$T,R$406,'BAZA DANYCH'!$K:$K,$C602,'BAZA DANYCH'!$A:$A,$A602,'BAZA DANYCH'!$F:$F,STATYSTYKI!$B602)</f>
        <v>0</v>
      </c>
      <c r="S602" s="85">
        <f>SUMIFS('BAZA DANYCH'!$AA:$AA,'BAZA DANYCH'!$T:$T,S$406,'BAZA DANYCH'!$K:$K,$C602,'BAZA DANYCH'!$A:$A,$A602,'BAZA DANYCH'!$F:$F,STATYSTYKI!$B602)</f>
        <v>0</v>
      </c>
      <c r="T602" s="85">
        <f>SUMIFS('BAZA DANYCH'!$AA:$AA,'BAZA DANYCH'!$T:$T,T$406,'BAZA DANYCH'!$K:$K,$C602,'BAZA DANYCH'!$A:$A,$A602,'BAZA DANYCH'!$F:$F,STATYSTYKI!$B602)</f>
        <v>0</v>
      </c>
      <c r="U602" s="85">
        <f>SUMIFS('BAZA DANYCH'!$AA:$AA,'BAZA DANYCH'!$T:$T,U$406,'BAZA DANYCH'!$K:$K,$C602,'BAZA DANYCH'!$A:$A,$A602,'BAZA DANYCH'!$F:$F,STATYSTYKI!$B602)</f>
        <v>0</v>
      </c>
      <c r="V602" s="85">
        <f>SUMIFS('BAZA DANYCH'!$AA:$AA,'BAZA DANYCH'!$T:$T,V$406,'BAZA DANYCH'!$K:$K,$C602,'BAZA DANYCH'!$A:$A,$A602,'BAZA DANYCH'!$F:$F,STATYSTYKI!$B602)</f>
        <v>0</v>
      </c>
      <c r="W602" s="85">
        <f>SUMIFS('BAZA DANYCH'!$AA:$AA,'BAZA DANYCH'!$T:$T,W$406,'BAZA DANYCH'!$K:$K,$C602,'BAZA DANYCH'!$A:$A,$A602,'BAZA DANYCH'!$F:$F,STATYSTYKI!$B602)</f>
        <v>0</v>
      </c>
      <c r="X602" s="85">
        <f>SUMIFS('BAZA DANYCH'!$AA:$AA,'BAZA DANYCH'!$T:$T,X$406,'BAZA DANYCH'!$K:$K,$C602,'BAZA DANYCH'!$A:$A,$A602,'BAZA DANYCH'!$F:$F,STATYSTYKI!$B602)</f>
        <v>0</v>
      </c>
      <c r="Y602" s="85">
        <f>SUMIFS('BAZA DANYCH'!$AA:$AA,'BAZA DANYCH'!$T:$T,Y$406,'BAZA DANYCH'!$K:$K,$C602,'BAZA DANYCH'!$A:$A,$A602,'BAZA DANYCH'!$F:$F,STATYSTYKI!$B602)</f>
        <v>0</v>
      </c>
      <c r="Z602" s="85">
        <f>SUMIFS('BAZA DANYCH'!$AA:$AA,'BAZA DANYCH'!$T:$T,Z$406,'BAZA DANYCH'!$K:$K,$C602,'BAZA DANYCH'!$A:$A,$A602,'BAZA DANYCH'!$F:$F,STATYSTYKI!$B602)</f>
        <v>0</v>
      </c>
      <c r="AA602" s="85">
        <f>SUMIFS('BAZA DANYCH'!$AA:$AA,'BAZA DANYCH'!$T:$T,AA$406,'BAZA DANYCH'!$K:$K,$C602,'BAZA DANYCH'!$A:$A,$A602,'BAZA DANYCH'!$F:$F,STATYSTYKI!$B602)</f>
        <v>0</v>
      </c>
      <c r="AB602" s="85">
        <f>SUMIFS('BAZA DANYCH'!$AA:$AA,'BAZA DANYCH'!$T:$T,AB$406,'BAZA DANYCH'!$K:$K,$C602,'BAZA DANYCH'!$A:$A,$A602,'BAZA DANYCH'!$F:$F,STATYSTYKI!$B602)</f>
        <v>28</v>
      </c>
      <c r="AC602" s="85">
        <f>SUMIFS('BAZA DANYCH'!$AA:$AA,'BAZA DANYCH'!$T:$T,AC$406,'BAZA DANYCH'!$K:$K,$C602,'BAZA DANYCH'!$A:$A,$A602,'BAZA DANYCH'!$F:$F,STATYSTYKI!$B602)</f>
        <v>0</v>
      </c>
      <c r="AD602" s="85">
        <f>SUMIFS('BAZA DANYCH'!$AA:$AA,'BAZA DANYCH'!$T:$T,AD$406,'BAZA DANYCH'!$K:$K,$C602,'BAZA DANYCH'!$A:$A,$A602,'BAZA DANYCH'!$F:$F,STATYSTYKI!$B602)</f>
        <v>0</v>
      </c>
      <c r="AE602" s="85">
        <f>SUMIFS('BAZA DANYCH'!$AA:$AA,'BAZA DANYCH'!$T:$T,AE$406,'BAZA DANYCH'!$K:$K,$C602,'BAZA DANYCH'!$A:$A,$A602,'BAZA DANYCH'!$F:$F,STATYSTYKI!$B602)</f>
        <v>0</v>
      </c>
      <c r="AF602" s="85">
        <f>SUMIFS('BAZA DANYCH'!$AA:$AA,'BAZA DANYCH'!$T:$T,AF$406,'BAZA DANYCH'!$K:$K,$C602,'BAZA DANYCH'!$A:$A,$A602,'BAZA DANYCH'!$F:$F,STATYSTYKI!$B602)</f>
        <v>0</v>
      </c>
      <c r="AG602" s="85">
        <f>SUMIFS('BAZA DANYCH'!$AA:$AA,'BAZA DANYCH'!$T:$T,AG$406,'BAZA DANYCH'!$K:$K,$C602,'BAZA DANYCH'!$A:$A,$A602,'BAZA DANYCH'!$F:$F,STATYSTYKI!$B602)</f>
        <v>0</v>
      </c>
      <c r="AH602" s="85">
        <f>SUMIFS('BAZA DANYCH'!$AA:$AA,'BAZA DANYCH'!$T:$T,AH$406,'BAZA DANYCH'!$K:$K,$C602,'BAZA DANYCH'!$A:$A,$A602,'BAZA DANYCH'!$F:$F,STATYSTYKI!$B602)</f>
        <v>0</v>
      </c>
      <c r="AI602" s="85">
        <f>SUMIFS('BAZA DANYCH'!$AA:$AA,'BAZA DANYCH'!$T:$T,AI$406,'BAZA DANYCH'!$K:$K,$C602,'BAZA DANYCH'!$A:$A,$A602,'BAZA DANYCH'!$F:$F,STATYSTYKI!$B602)</f>
        <v>0</v>
      </c>
      <c r="AJ602" s="85">
        <f>SUMIFS('BAZA DANYCH'!$AA:$AA,'BAZA DANYCH'!$T:$T,AJ$406,'BAZA DANYCH'!$K:$K,$C602,'BAZA DANYCH'!$A:$A,$A602,'BAZA DANYCH'!$F:$F,STATYSTYKI!$B602)</f>
        <v>0</v>
      </c>
    </row>
    <row r="603" spans="1:36" x14ac:dyDescent="0.2">
      <c r="A603" s="87" t="str">
        <f t="shared" ref="A603:C603" si="235">A396</f>
        <v>Środa Śląska</v>
      </c>
      <c r="B603" s="87" t="str">
        <f t="shared" si="235"/>
        <v>rk_19_DK94</v>
      </c>
      <c r="C603" s="87" t="str">
        <f t="shared" si="235"/>
        <v>PKS Kamień Pomorski</v>
      </c>
      <c r="D603" s="129">
        <f t="shared" si="232"/>
        <v>78</v>
      </c>
      <c r="E603" s="85">
        <f>SUMIFS('BAZA DANYCH'!$AA:$AA,'BAZA DANYCH'!$T:$T,E$406,'BAZA DANYCH'!$K:$K,$C603,'BAZA DANYCH'!$A:$A,$A603,'BAZA DANYCH'!$F:$F,STATYSTYKI!$B603)</f>
        <v>0</v>
      </c>
      <c r="F603" s="85">
        <f>SUMIFS('BAZA DANYCH'!$AA:$AA,'BAZA DANYCH'!$T:$T,F$406,'BAZA DANYCH'!$K:$K,$C603,'BAZA DANYCH'!$A:$A,$A603,'BAZA DANYCH'!$F:$F,STATYSTYKI!$B603)</f>
        <v>0</v>
      </c>
      <c r="G603" s="85">
        <f>SUMIFS('BAZA DANYCH'!$AA:$AA,'BAZA DANYCH'!$T:$T,G$406,'BAZA DANYCH'!$K:$K,$C603,'BAZA DANYCH'!$A:$A,$A603,'BAZA DANYCH'!$F:$F,STATYSTYKI!$B603)</f>
        <v>0</v>
      </c>
      <c r="H603" s="85">
        <f>SUMIFS('BAZA DANYCH'!$AA:$AA,'BAZA DANYCH'!$T:$T,H$406,'BAZA DANYCH'!$K:$K,$C603,'BAZA DANYCH'!$A:$A,$A603,'BAZA DANYCH'!$F:$F,STATYSTYKI!$B603)</f>
        <v>0</v>
      </c>
      <c r="I603" s="85">
        <f>SUMIFS('BAZA DANYCH'!$AA:$AA,'BAZA DANYCH'!$T:$T,I$406,'BAZA DANYCH'!$K:$K,$C603,'BAZA DANYCH'!$A:$A,$A603,'BAZA DANYCH'!$F:$F,STATYSTYKI!$B603)</f>
        <v>0</v>
      </c>
      <c r="J603" s="85">
        <f>SUMIFS('BAZA DANYCH'!$AA:$AA,'BAZA DANYCH'!$T:$T,J$406,'BAZA DANYCH'!$K:$K,$C603,'BAZA DANYCH'!$A:$A,$A603,'BAZA DANYCH'!$F:$F,STATYSTYKI!$B603)</f>
        <v>0</v>
      </c>
      <c r="K603" s="85">
        <f>SUMIFS('BAZA DANYCH'!$AA:$AA,'BAZA DANYCH'!$T:$T,K$406,'BAZA DANYCH'!$K:$K,$C603,'BAZA DANYCH'!$A:$A,$A603,'BAZA DANYCH'!$F:$F,STATYSTYKI!$B603)</f>
        <v>0</v>
      </c>
      <c r="L603" s="85">
        <f>SUMIFS('BAZA DANYCH'!$AA:$AA,'BAZA DANYCH'!$T:$T,L$406,'BAZA DANYCH'!$K:$K,$C603,'BAZA DANYCH'!$A:$A,$A603,'BAZA DANYCH'!$F:$F,STATYSTYKI!$B603)</f>
        <v>0</v>
      </c>
      <c r="M603" s="85">
        <f>SUMIFS('BAZA DANYCH'!$AA:$AA,'BAZA DANYCH'!$T:$T,M$406,'BAZA DANYCH'!$K:$K,$C603,'BAZA DANYCH'!$A:$A,$A603,'BAZA DANYCH'!$F:$F,STATYSTYKI!$B603)</f>
        <v>0</v>
      </c>
      <c r="N603" s="85">
        <f>SUMIFS('BAZA DANYCH'!$AA:$AA,'BAZA DANYCH'!$T:$T,N$406,'BAZA DANYCH'!$K:$K,$C603,'BAZA DANYCH'!$A:$A,$A603,'BAZA DANYCH'!$F:$F,STATYSTYKI!$B603)</f>
        <v>0</v>
      </c>
      <c r="O603" s="85">
        <f>SUMIFS('BAZA DANYCH'!$AA:$AA,'BAZA DANYCH'!$T:$T,O$406,'BAZA DANYCH'!$K:$K,$C603,'BAZA DANYCH'!$A:$A,$A603,'BAZA DANYCH'!$F:$F,STATYSTYKI!$B603)</f>
        <v>0</v>
      </c>
      <c r="P603" s="85">
        <f>SUMIFS('BAZA DANYCH'!$AA:$AA,'BAZA DANYCH'!$T:$T,P$406,'BAZA DANYCH'!$K:$K,$C603,'BAZA DANYCH'!$A:$A,$A603,'BAZA DANYCH'!$F:$F,STATYSTYKI!$B603)</f>
        <v>0</v>
      </c>
      <c r="Q603" s="85">
        <f>SUMIFS('BAZA DANYCH'!$AA:$AA,'BAZA DANYCH'!$T:$T,Q$406,'BAZA DANYCH'!$K:$K,$C603,'BAZA DANYCH'!$A:$A,$A603,'BAZA DANYCH'!$F:$F,STATYSTYKI!$B603)</f>
        <v>0</v>
      </c>
      <c r="R603" s="85">
        <f>SUMIFS('BAZA DANYCH'!$AA:$AA,'BAZA DANYCH'!$T:$T,R$406,'BAZA DANYCH'!$K:$K,$C603,'BAZA DANYCH'!$A:$A,$A603,'BAZA DANYCH'!$F:$F,STATYSTYKI!$B603)</f>
        <v>0</v>
      </c>
      <c r="S603" s="85">
        <f>SUMIFS('BAZA DANYCH'!$AA:$AA,'BAZA DANYCH'!$T:$T,S$406,'BAZA DANYCH'!$K:$K,$C603,'BAZA DANYCH'!$A:$A,$A603,'BAZA DANYCH'!$F:$F,STATYSTYKI!$B603)</f>
        <v>0</v>
      </c>
      <c r="T603" s="85">
        <f>SUMIFS('BAZA DANYCH'!$AA:$AA,'BAZA DANYCH'!$T:$T,T$406,'BAZA DANYCH'!$K:$K,$C603,'BAZA DANYCH'!$A:$A,$A603,'BAZA DANYCH'!$F:$F,STATYSTYKI!$B603)</f>
        <v>0</v>
      </c>
      <c r="U603" s="85">
        <f>SUMIFS('BAZA DANYCH'!$AA:$AA,'BAZA DANYCH'!$T:$T,U$406,'BAZA DANYCH'!$K:$K,$C603,'BAZA DANYCH'!$A:$A,$A603,'BAZA DANYCH'!$F:$F,STATYSTYKI!$B603)</f>
        <v>0</v>
      </c>
      <c r="V603" s="85">
        <f>SUMIFS('BAZA DANYCH'!$AA:$AA,'BAZA DANYCH'!$T:$T,V$406,'BAZA DANYCH'!$K:$K,$C603,'BAZA DANYCH'!$A:$A,$A603,'BAZA DANYCH'!$F:$F,STATYSTYKI!$B603)</f>
        <v>0</v>
      </c>
      <c r="W603" s="85">
        <f>SUMIFS('BAZA DANYCH'!$AA:$AA,'BAZA DANYCH'!$T:$T,W$406,'BAZA DANYCH'!$K:$K,$C603,'BAZA DANYCH'!$A:$A,$A603,'BAZA DANYCH'!$F:$F,STATYSTYKI!$B603)</f>
        <v>0</v>
      </c>
      <c r="X603" s="85">
        <f>SUMIFS('BAZA DANYCH'!$AA:$AA,'BAZA DANYCH'!$T:$T,X$406,'BAZA DANYCH'!$K:$K,$C603,'BAZA DANYCH'!$A:$A,$A603,'BAZA DANYCH'!$F:$F,STATYSTYKI!$B603)</f>
        <v>0</v>
      </c>
      <c r="Y603" s="85">
        <f>SUMIFS('BAZA DANYCH'!$AA:$AA,'BAZA DANYCH'!$T:$T,Y$406,'BAZA DANYCH'!$K:$K,$C603,'BAZA DANYCH'!$A:$A,$A603,'BAZA DANYCH'!$F:$F,STATYSTYKI!$B603)</f>
        <v>0</v>
      </c>
      <c r="Z603" s="85">
        <f>SUMIFS('BAZA DANYCH'!$AA:$AA,'BAZA DANYCH'!$T:$T,Z$406,'BAZA DANYCH'!$K:$K,$C603,'BAZA DANYCH'!$A:$A,$A603,'BAZA DANYCH'!$F:$F,STATYSTYKI!$B603)</f>
        <v>0</v>
      </c>
      <c r="AA603" s="85">
        <f>SUMIFS('BAZA DANYCH'!$AA:$AA,'BAZA DANYCH'!$T:$T,AA$406,'BAZA DANYCH'!$K:$K,$C603,'BAZA DANYCH'!$A:$A,$A603,'BAZA DANYCH'!$F:$F,STATYSTYKI!$B603)</f>
        <v>0</v>
      </c>
      <c r="AB603" s="85">
        <f>SUMIFS('BAZA DANYCH'!$AA:$AA,'BAZA DANYCH'!$T:$T,AB$406,'BAZA DANYCH'!$K:$K,$C603,'BAZA DANYCH'!$A:$A,$A603,'BAZA DANYCH'!$F:$F,STATYSTYKI!$B603)</f>
        <v>0</v>
      </c>
      <c r="AC603" s="85">
        <f>SUMIFS('BAZA DANYCH'!$AA:$AA,'BAZA DANYCH'!$T:$T,AC$406,'BAZA DANYCH'!$K:$K,$C603,'BAZA DANYCH'!$A:$A,$A603,'BAZA DANYCH'!$F:$F,STATYSTYKI!$B603)</f>
        <v>0</v>
      </c>
      <c r="AD603" s="85">
        <f>SUMIFS('BAZA DANYCH'!$AA:$AA,'BAZA DANYCH'!$T:$T,AD$406,'BAZA DANYCH'!$K:$K,$C603,'BAZA DANYCH'!$A:$A,$A603,'BAZA DANYCH'!$F:$F,STATYSTYKI!$B603)</f>
        <v>78</v>
      </c>
      <c r="AE603" s="85">
        <f>SUMIFS('BAZA DANYCH'!$AA:$AA,'BAZA DANYCH'!$T:$T,AE$406,'BAZA DANYCH'!$K:$K,$C603,'BAZA DANYCH'!$A:$A,$A603,'BAZA DANYCH'!$F:$F,STATYSTYKI!$B603)</f>
        <v>0</v>
      </c>
      <c r="AF603" s="85">
        <f>SUMIFS('BAZA DANYCH'!$AA:$AA,'BAZA DANYCH'!$T:$T,AF$406,'BAZA DANYCH'!$K:$K,$C603,'BAZA DANYCH'!$A:$A,$A603,'BAZA DANYCH'!$F:$F,STATYSTYKI!$B603)</f>
        <v>0</v>
      </c>
      <c r="AG603" s="85">
        <f>SUMIFS('BAZA DANYCH'!$AA:$AA,'BAZA DANYCH'!$T:$T,AG$406,'BAZA DANYCH'!$K:$K,$C603,'BAZA DANYCH'!$A:$A,$A603,'BAZA DANYCH'!$F:$F,STATYSTYKI!$B603)</f>
        <v>0</v>
      </c>
      <c r="AH603" s="85">
        <f>SUMIFS('BAZA DANYCH'!$AA:$AA,'BAZA DANYCH'!$T:$T,AH$406,'BAZA DANYCH'!$K:$K,$C603,'BAZA DANYCH'!$A:$A,$A603,'BAZA DANYCH'!$F:$F,STATYSTYKI!$B603)</f>
        <v>0</v>
      </c>
      <c r="AI603" s="85">
        <f>SUMIFS('BAZA DANYCH'!$AA:$AA,'BAZA DANYCH'!$T:$T,AI$406,'BAZA DANYCH'!$K:$K,$C603,'BAZA DANYCH'!$A:$A,$A603,'BAZA DANYCH'!$F:$F,STATYSTYKI!$B603)</f>
        <v>0</v>
      </c>
      <c r="AJ603" s="85">
        <f>SUMIFS('BAZA DANYCH'!$AA:$AA,'BAZA DANYCH'!$T:$T,AJ$406,'BAZA DANYCH'!$K:$K,$C603,'BAZA DANYCH'!$A:$A,$A603,'BAZA DANYCH'!$F:$F,STATYSTYKI!$B603)</f>
        <v>0</v>
      </c>
    </row>
    <row r="604" spans="1:36" x14ac:dyDescent="0.2">
      <c r="A604" s="87" t="str">
        <f t="shared" ref="A604:C604" si="236">A397</f>
        <v>Brzeg Dolny</v>
      </c>
      <c r="B604" s="87" t="str">
        <f t="shared" si="236"/>
        <v>rk_20_DW341</v>
      </c>
      <c r="C604" s="87" t="str">
        <f t="shared" si="236"/>
        <v>PKS Wołów</v>
      </c>
      <c r="D604" s="129">
        <f t="shared" si="232"/>
        <v>20</v>
      </c>
      <c r="E604" s="85">
        <f>SUMIFS('BAZA DANYCH'!$AA:$AA,'BAZA DANYCH'!$T:$T,E$406,'BAZA DANYCH'!$K:$K,$C604,'BAZA DANYCH'!$A:$A,$A604,'BAZA DANYCH'!$F:$F,STATYSTYKI!$B604)</f>
        <v>0</v>
      </c>
      <c r="F604" s="85">
        <f>SUMIFS('BAZA DANYCH'!$AA:$AA,'BAZA DANYCH'!$T:$T,F$406,'BAZA DANYCH'!$K:$K,$C604,'BAZA DANYCH'!$A:$A,$A604,'BAZA DANYCH'!$F:$F,STATYSTYKI!$B604)</f>
        <v>0</v>
      </c>
      <c r="G604" s="85">
        <f>SUMIFS('BAZA DANYCH'!$AA:$AA,'BAZA DANYCH'!$T:$T,G$406,'BAZA DANYCH'!$K:$K,$C604,'BAZA DANYCH'!$A:$A,$A604,'BAZA DANYCH'!$F:$F,STATYSTYKI!$B604)</f>
        <v>0</v>
      </c>
      <c r="H604" s="85">
        <f>SUMIFS('BAZA DANYCH'!$AA:$AA,'BAZA DANYCH'!$T:$T,H$406,'BAZA DANYCH'!$K:$K,$C604,'BAZA DANYCH'!$A:$A,$A604,'BAZA DANYCH'!$F:$F,STATYSTYKI!$B604)</f>
        <v>0</v>
      </c>
      <c r="I604" s="85">
        <f>SUMIFS('BAZA DANYCH'!$AA:$AA,'BAZA DANYCH'!$T:$T,I$406,'BAZA DANYCH'!$K:$K,$C604,'BAZA DANYCH'!$A:$A,$A604,'BAZA DANYCH'!$F:$F,STATYSTYKI!$B604)</f>
        <v>0</v>
      </c>
      <c r="J604" s="85">
        <f>SUMIFS('BAZA DANYCH'!$AA:$AA,'BAZA DANYCH'!$T:$T,J$406,'BAZA DANYCH'!$K:$K,$C604,'BAZA DANYCH'!$A:$A,$A604,'BAZA DANYCH'!$F:$F,STATYSTYKI!$B604)</f>
        <v>10</v>
      </c>
      <c r="K604" s="85">
        <f>SUMIFS('BAZA DANYCH'!$AA:$AA,'BAZA DANYCH'!$T:$T,K$406,'BAZA DANYCH'!$K:$K,$C604,'BAZA DANYCH'!$A:$A,$A604,'BAZA DANYCH'!$F:$F,STATYSTYKI!$B604)</f>
        <v>0</v>
      </c>
      <c r="L604" s="85">
        <f>SUMIFS('BAZA DANYCH'!$AA:$AA,'BAZA DANYCH'!$T:$T,L$406,'BAZA DANYCH'!$K:$K,$C604,'BAZA DANYCH'!$A:$A,$A604,'BAZA DANYCH'!$F:$F,STATYSTYKI!$B604)</f>
        <v>0</v>
      </c>
      <c r="M604" s="85">
        <f>SUMIFS('BAZA DANYCH'!$AA:$AA,'BAZA DANYCH'!$T:$T,M$406,'BAZA DANYCH'!$K:$K,$C604,'BAZA DANYCH'!$A:$A,$A604,'BAZA DANYCH'!$F:$F,STATYSTYKI!$B604)</f>
        <v>0</v>
      </c>
      <c r="N604" s="85">
        <f>SUMIFS('BAZA DANYCH'!$AA:$AA,'BAZA DANYCH'!$T:$T,N$406,'BAZA DANYCH'!$K:$K,$C604,'BAZA DANYCH'!$A:$A,$A604,'BAZA DANYCH'!$F:$F,STATYSTYKI!$B604)</f>
        <v>0</v>
      </c>
      <c r="O604" s="85">
        <f>SUMIFS('BAZA DANYCH'!$AA:$AA,'BAZA DANYCH'!$T:$T,O$406,'BAZA DANYCH'!$K:$K,$C604,'BAZA DANYCH'!$A:$A,$A604,'BAZA DANYCH'!$F:$F,STATYSTYKI!$B604)</f>
        <v>0</v>
      </c>
      <c r="P604" s="85">
        <f>SUMIFS('BAZA DANYCH'!$AA:$AA,'BAZA DANYCH'!$T:$T,P$406,'BAZA DANYCH'!$K:$K,$C604,'BAZA DANYCH'!$A:$A,$A604,'BAZA DANYCH'!$F:$F,STATYSTYKI!$B604)</f>
        <v>0</v>
      </c>
      <c r="Q604" s="85">
        <f>SUMIFS('BAZA DANYCH'!$AA:$AA,'BAZA DANYCH'!$T:$T,Q$406,'BAZA DANYCH'!$K:$K,$C604,'BAZA DANYCH'!$A:$A,$A604,'BAZA DANYCH'!$F:$F,STATYSTYKI!$B604)</f>
        <v>0</v>
      </c>
      <c r="R604" s="85">
        <f>SUMIFS('BAZA DANYCH'!$AA:$AA,'BAZA DANYCH'!$T:$T,R$406,'BAZA DANYCH'!$K:$K,$C604,'BAZA DANYCH'!$A:$A,$A604,'BAZA DANYCH'!$F:$F,STATYSTYKI!$B604)</f>
        <v>0</v>
      </c>
      <c r="S604" s="85">
        <f>SUMIFS('BAZA DANYCH'!$AA:$AA,'BAZA DANYCH'!$T:$T,S$406,'BAZA DANYCH'!$K:$K,$C604,'BAZA DANYCH'!$A:$A,$A604,'BAZA DANYCH'!$F:$F,STATYSTYKI!$B604)</f>
        <v>0</v>
      </c>
      <c r="T604" s="85">
        <f>SUMIFS('BAZA DANYCH'!$AA:$AA,'BAZA DANYCH'!$T:$T,T$406,'BAZA DANYCH'!$K:$K,$C604,'BAZA DANYCH'!$A:$A,$A604,'BAZA DANYCH'!$F:$F,STATYSTYKI!$B604)</f>
        <v>0</v>
      </c>
      <c r="U604" s="85">
        <f>SUMIFS('BAZA DANYCH'!$AA:$AA,'BAZA DANYCH'!$T:$T,U$406,'BAZA DANYCH'!$K:$K,$C604,'BAZA DANYCH'!$A:$A,$A604,'BAZA DANYCH'!$F:$F,STATYSTYKI!$B604)</f>
        <v>0</v>
      </c>
      <c r="V604" s="85">
        <f>SUMIFS('BAZA DANYCH'!$AA:$AA,'BAZA DANYCH'!$T:$T,V$406,'BAZA DANYCH'!$K:$K,$C604,'BAZA DANYCH'!$A:$A,$A604,'BAZA DANYCH'!$F:$F,STATYSTYKI!$B604)</f>
        <v>0</v>
      </c>
      <c r="W604" s="85">
        <f>SUMIFS('BAZA DANYCH'!$AA:$AA,'BAZA DANYCH'!$T:$T,W$406,'BAZA DANYCH'!$K:$K,$C604,'BAZA DANYCH'!$A:$A,$A604,'BAZA DANYCH'!$F:$F,STATYSTYKI!$B604)</f>
        <v>10</v>
      </c>
      <c r="X604" s="85">
        <f>SUMIFS('BAZA DANYCH'!$AA:$AA,'BAZA DANYCH'!$T:$T,X$406,'BAZA DANYCH'!$K:$K,$C604,'BAZA DANYCH'!$A:$A,$A604,'BAZA DANYCH'!$F:$F,STATYSTYKI!$B604)</f>
        <v>0</v>
      </c>
      <c r="Y604" s="85">
        <f>SUMIFS('BAZA DANYCH'!$AA:$AA,'BAZA DANYCH'!$T:$T,Y$406,'BAZA DANYCH'!$K:$K,$C604,'BAZA DANYCH'!$A:$A,$A604,'BAZA DANYCH'!$F:$F,STATYSTYKI!$B604)</f>
        <v>0</v>
      </c>
      <c r="Z604" s="85">
        <f>SUMIFS('BAZA DANYCH'!$AA:$AA,'BAZA DANYCH'!$T:$T,Z$406,'BAZA DANYCH'!$K:$K,$C604,'BAZA DANYCH'!$A:$A,$A604,'BAZA DANYCH'!$F:$F,STATYSTYKI!$B604)</f>
        <v>0</v>
      </c>
      <c r="AA604" s="85">
        <f>SUMIFS('BAZA DANYCH'!$AA:$AA,'BAZA DANYCH'!$T:$T,AA$406,'BAZA DANYCH'!$K:$K,$C604,'BAZA DANYCH'!$A:$A,$A604,'BAZA DANYCH'!$F:$F,STATYSTYKI!$B604)</f>
        <v>0</v>
      </c>
      <c r="AB604" s="85">
        <f>SUMIFS('BAZA DANYCH'!$AA:$AA,'BAZA DANYCH'!$T:$T,AB$406,'BAZA DANYCH'!$K:$K,$C604,'BAZA DANYCH'!$A:$A,$A604,'BAZA DANYCH'!$F:$F,STATYSTYKI!$B604)</f>
        <v>0</v>
      </c>
      <c r="AC604" s="85">
        <f>SUMIFS('BAZA DANYCH'!$AA:$AA,'BAZA DANYCH'!$T:$T,AC$406,'BAZA DANYCH'!$K:$K,$C604,'BAZA DANYCH'!$A:$A,$A604,'BAZA DANYCH'!$F:$F,STATYSTYKI!$B604)</f>
        <v>0</v>
      </c>
      <c r="AD604" s="85">
        <f>SUMIFS('BAZA DANYCH'!$AA:$AA,'BAZA DANYCH'!$T:$T,AD$406,'BAZA DANYCH'!$K:$K,$C604,'BAZA DANYCH'!$A:$A,$A604,'BAZA DANYCH'!$F:$F,STATYSTYKI!$B604)</f>
        <v>0</v>
      </c>
      <c r="AE604" s="85">
        <f>SUMIFS('BAZA DANYCH'!$AA:$AA,'BAZA DANYCH'!$T:$T,AE$406,'BAZA DANYCH'!$K:$K,$C604,'BAZA DANYCH'!$A:$A,$A604,'BAZA DANYCH'!$F:$F,STATYSTYKI!$B604)</f>
        <v>0</v>
      </c>
      <c r="AF604" s="85">
        <f>SUMIFS('BAZA DANYCH'!$AA:$AA,'BAZA DANYCH'!$T:$T,AF$406,'BAZA DANYCH'!$K:$K,$C604,'BAZA DANYCH'!$A:$A,$A604,'BAZA DANYCH'!$F:$F,STATYSTYKI!$B604)</f>
        <v>0</v>
      </c>
      <c r="AG604" s="85">
        <f>SUMIFS('BAZA DANYCH'!$AA:$AA,'BAZA DANYCH'!$T:$T,AG$406,'BAZA DANYCH'!$K:$K,$C604,'BAZA DANYCH'!$A:$A,$A604,'BAZA DANYCH'!$F:$F,STATYSTYKI!$B604)</f>
        <v>0</v>
      </c>
      <c r="AH604" s="85">
        <f>SUMIFS('BAZA DANYCH'!$AA:$AA,'BAZA DANYCH'!$T:$T,AH$406,'BAZA DANYCH'!$K:$K,$C604,'BAZA DANYCH'!$A:$A,$A604,'BAZA DANYCH'!$F:$F,STATYSTYKI!$B604)</f>
        <v>0</v>
      </c>
      <c r="AI604" s="85">
        <f>SUMIFS('BAZA DANYCH'!$AA:$AA,'BAZA DANYCH'!$T:$T,AI$406,'BAZA DANYCH'!$K:$K,$C604,'BAZA DANYCH'!$A:$A,$A604,'BAZA DANYCH'!$F:$F,STATYSTYKI!$B604)</f>
        <v>0</v>
      </c>
      <c r="AJ604" s="85">
        <f>SUMIFS('BAZA DANYCH'!$AA:$AA,'BAZA DANYCH'!$T:$T,AJ$406,'BAZA DANYCH'!$K:$K,$C604,'BAZA DANYCH'!$A:$A,$A604,'BAZA DANYCH'!$F:$F,STATYSTYKI!$B604)</f>
        <v>0</v>
      </c>
    </row>
    <row r="605" spans="1:36" x14ac:dyDescent="0.2">
      <c r="A605" s="87" t="str">
        <f t="shared" ref="A605:C605" si="237">A398</f>
        <v>Brzeg Dolny</v>
      </c>
      <c r="B605" s="87" t="str">
        <f t="shared" si="237"/>
        <v>rk_21_DW340</v>
      </c>
      <c r="C605" s="87" t="str">
        <f t="shared" si="237"/>
        <v>brak danych</v>
      </c>
      <c r="D605" s="129">
        <f t="shared" si="232"/>
        <v>28</v>
      </c>
      <c r="E605" s="85">
        <f>SUMIFS('BAZA DANYCH'!$AA:$AA,'BAZA DANYCH'!$T:$T,E$406,'BAZA DANYCH'!$K:$K,$C605,'BAZA DANYCH'!$A:$A,$A605,'BAZA DANYCH'!$F:$F,STATYSTYKI!$B605)</f>
        <v>0</v>
      </c>
      <c r="F605" s="85">
        <f>SUMIFS('BAZA DANYCH'!$AA:$AA,'BAZA DANYCH'!$T:$T,F$406,'BAZA DANYCH'!$K:$K,$C605,'BAZA DANYCH'!$A:$A,$A605,'BAZA DANYCH'!$F:$F,STATYSTYKI!$B605)</f>
        <v>0</v>
      </c>
      <c r="G605" s="85">
        <f>SUMIFS('BAZA DANYCH'!$AA:$AA,'BAZA DANYCH'!$T:$T,G$406,'BAZA DANYCH'!$K:$K,$C605,'BAZA DANYCH'!$A:$A,$A605,'BAZA DANYCH'!$F:$F,STATYSTYKI!$B605)</f>
        <v>28</v>
      </c>
      <c r="H605" s="85">
        <f>SUMIFS('BAZA DANYCH'!$AA:$AA,'BAZA DANYCH'!$T:$T,H$406,'BAZA DANYCH'!$K:$K,$C605,'BAZA DANYCH'!$A:$A,$A605,'BAZA DANYCH'!$F:$F,STATYSTYKI!$B605)</f>
        <v>0</v>
      </c>
      <c r="I605" s="85">
        <f>SUMIFS('BAZA DANYCH'!$AA:$AA,'BAZA DANYCH'!$T:$T,I$406,'BAZA DANYCH'!$K:$K,$C605,'BAZA DANYCH'!$A:$A,$A605,'BAZA DANYCH'!$F:$F,STATYSTYKI!$B605)</f>
        <v>0</v>
      </c>
      <c r="J605" s="85">
        <f>SUMIFS('BAZA DANYCH'!$AA:$AA,'BAZA DANYCH'!$T:$T,J$406,'BAZA DANYCH'!$K:$K,$C605,'BAZA DANYCH'!$A:$A,$A605,'BAZA DANYCH'!$F:$F,STATYSTYKI!$B605)</f>
        <v>0</v>
      </c>
      <c r="K605" s="85">
        <f>SUMIFS('BAZA DANYCH'!$AA:$AA,'BAZA DANYCH'!$T:$T,K$406,'BAZA DANYCH'!$K:$K,$C605,'BAZA DANYCH'!$A:$A,$A605,'BAZA DANYCH'!$F:$F,STATYSTYKI!$B605)</f>
        <v>0</v>
      </c>
      <c r="L605" s="85">
        <f>SUMIFS('BAZA DANYCH'!$AA:$AA,'BAZA DANYCH'!$T:$T,L$406,'BAZA DANYCH'!$K:$K,$C605,'BAZA DANYCH'!$A:$A,$A605,'BAZA DANYCH'!$F:$F,STATYSTYKI!$B605)</f>
        <v>0</v>
      </c>
      <c r="M605" s="85">
        <f>SUMIFS('BAZA DANYCH'!$AA:$AA,'BAZA DANYCH'!$T:$T,M$406,'BAZA DANYCH'!$K:$K,$C605,'BAZA DANYCH'!$A:$A,$A605,'BAZA DANYCH'!$F:$F,STATYSTYKI!$B605)</f>
        <v>0</v>
      </c>
      <c r="N605" s="85">
        <f>SUMIFS('BAZA DANYCH'!$AA:$AA,'BAZA DANYCH'!$T:$T,N$406,'BAZA DANYCH'!$K:$K,$C605,'BAZA DANYCH'!$A:$A,$A605,'BAZA DANYCH'!$F:$F,STATYSTYKI!$B605)</f>
        <v>0</v>
      </c>
      <c r="O605" s="85">
        <f>SUMIFS('BAZA DANYCH'!$AA:$AA,'BAZA DANYCH'!$T:$T,O$406,'BAZA DANYCH'!$K:$K,$C605,'BAZA DANYCH'!$A:$A,$A605,'BAZA DANYCH'!$F:$F,STATYSTYKI!$B605)</f>
        <v>0</v>
      </c>
      <c r="P605" s="85">
        <f>SUMIFS('BAZA DANYCH'!$AA:$AA,'BAZA DANYCH'!$T:$T,P$406,'BAZA DANYCH'!$K:$K,$C605,'BAZA DANYCH'!$A:$A,$A605,'BAZA DANYCH'!$F:$F,STATYSTYKI!$B605)</f>
        <v>0</v>
      </c>
      <c r="Q605" s="85">
        <f>SUMIFS('BAZA DANYCH'!$AA:$AA,'BAZA DANYCH'!$T:$T,Q$406,'BAZA DANYCH'!$K:$K,$C605,'BAZA DANYCH'!$A:$A,$A605,'BAZA DANYCH'!$F:$F,STATYSTYKI!$B605)</f>
        <v>0</v>
      </c>
      <c r="R605" s="85">
        <f>SUMIFS('BAZA DANYCH'!$AA:$AA,'BAZA DANYCH'!$T:$T,R$406,'BAZA DANYCH'!$K:$K,$C605,'BAZA DANYCH'!$A:$A,$A605,'BAZA DANYCH'!$F:$F,STATYSTYKI!$B605)</f>
        <v>0</v>
      </c>
      <c r="S605" s="85">
        <f>SUMIFS('BAZA DANYCH'!$AA:$AA,'BAZA DANYCH'!$T:$T,S$406,'BAZA DANYCH'!$K:$K,$C605,'BAZA DANYCH'!$A:$A,$A605,'BAZA DANYCH'!$F:$F,STATYSTYKI!$B605)</f>
        <v>0</v>
      </c>
      <c r="T605" s="85">
        <f>SUMIFS('BAZA DANYCH'!$AA:$AA,'BAZA DANYCH'!$T:$T,T$406,'BAZA DANYCH'!$K:$K,$C605,'BAZA DANYCH'!$A:$A,$A605,'BAZA DANYCH'!$F:$F,STATYSTYKI!$B605)</f>
        <v>0</v>
      </c>
      <c r="U605" s="85">
        <f>SUMIFS('BAZA DANYCH'!$AA:$AA,'BAZA DANYCH'!$T:$T,U$406,'BAZA DANYCH'!$K:$K,$C605,'BAZA DANYCH'!$A:$A,$A605,'BAZA DANYCH'!$F:$F,STATYSTYKI!$B605)</f>
        <v>0</v>
      </c>
      <c r="V605" s="85">
        <f>SUMIFS('BAZA DANYCH'!$AA:$AA,'BAZA DANYCH'!$T:$T,V$406,'BAZA DANYCH'!$K:$K,$C605,'BAZA DANYCH'!$A:$A,$A605,'BAZA DANYCH'!$F:$F,STATYSTYKI!$B605)</f>
        <v>0</v>
      </c>
      <c r="W605" s="85">
        <f>SUMIFS('BAZA DANYCH'!$AA:$AA,'BAZA DANYCH'!$T:$T,W$406,'BAZA DANYCH'!$K:$K,$C605,'BAZA DANYCH'!$A:$A,$A605,'BAZA DANYCH'!$F:$F,STATYSTYKI!$B605)</f>
        <v>0</v>
      </c>
      <c r="X605" s="85">
        <f>SUMIFS('BAZA DANYCH'!$AA:$AA,'BAZA DANYCH'!$T:$T,X$406,'BAZA DANYCH'!$K:$K,$C605,'BAZA DANYCH'!$A:$A,$A605,'BAZA DANYCH'!$F:$F,STATYSTYKI!$B605)</f>
        <v>0</v>
      </c>
      <c r="Y605" s="85">
        <f>SUMIFS('BAZA DANYCH'!$AA:$AA,'BAZA DANYCH'!$T:$T,Y$406,'BAZA DANYCH'!$K:$K,$C605,'BAZA DANYCH'!$A:$A,$A605,'BAZA DANYCH'!$F:$F,STATYSTYKI!$B605)</f>
        <v>0</v>
      </c>
      <c r="Z605" s="85">
        <f>SUMIFS('BAZA DANYCH'!$AA:$AA,'BAZA DANYCH'!$T:$T,Z$406,'BAZA DANYCH'!$K:$K,$C605,'BAZA DANYCH'!$A:$A,$A605,'BAZA DANYCH'!$F:$F,STATYSTYKI!$B605)</f>
        <v>0</v>
      </c>
      <c r="AA605" s="85">
        <f>SUMIFS('BAZA DANYCH'!$AA:$AA,'BAZA DANYCH'!$T:$T,AA$406,'BAZA DANYCH'!$K:$K,$C605,'BAZA DANYCH'!$A:$A,$A605,'BAZA DANYCH'!$F:$F,STATYSTYKI!$B605)</f>
        <v>0</v>
      </c>
      <c r="AB605" s="85">
        <f>SUMIFS('BAZA DANYCH'!$AA:$AA,'BAZA DANYCH'!$T:$T,AB$406,'BAZA DANYCH'!$K:$K,$C605,'BAZA DANYCH'!$A:$A,$A605,'BAZA DANYCH'!$F:$F,STATYSTYKI!$B605)</f>
        <v>0</v>
      </c>
      <c r="AC605" s="85">
        <f>SUMIFS('BAZA DANYCH'!$AA:$AA,'BAZA DANYCH'!$T:$T,AC$406,'BAZA DANYCH'!$K:$K,$C605,'BAZA DANYCH'!$A:$A,$A605,'BAZA DANYCH'!$F:$F,STATYSTYKI!$B605)</f>
        <v>0</v>
      </c>
      <c r="AD605" s="85">
        <f>SUMIFS('BAZA DANYCH'!$AA:$AA,'BAZA DANYCH'!$T:$T,AD$406,'BAZA DANYCH'!$K:$K,$C605,'BAZA DANYCH'!$A:$A,$A605,'BAZA DANYCH'!$F:$F,STATYSTYKI!$B605)</f>
        <v>0</v>
      </c>
      <c r="AE605" s="85">
        <f>SUMIFS('BAZA DANYCH'!$AA:$AA,'BAZA DANYCH'!$T:$T,AE$406,'BAZA DANYCH'!$K:$K,$C605,'BAZA DANYCH'!$A:$A,$A605,'BAZA DANYCH'!$F:$F,STATYSTYKI!$B605)</f>
        <v>0</v>
      </c>
      <c r="AF605" s="85">
        <f>SUMIFS('BAZA DANYCH'!$AA:$AA,'BAZA DANYCH'!$T:$T,AF$406,'BAZA DANYCH'!$K:$K,$C605,'BAZA DANYCH'!$A:$A,$A605,'BAZA DANYCH'!$F:$F,STATYSTYKI!$B605)</f>
        <v>0</v>
      </c>
      <c r="AG605" s="85">
        <f>SUMIFS('BAZA DANYCH'!$AA:$AA,'BAZA DANYCH'!$T:$T,AG$406,'BAZA DANYCH'!$K:$K,$C605,'BAZA DANYCH'!$A:$A,$A605,'BAZA DANYCH'!$F:$F,STATYSTYKI!$B605)</f>
        <v>0</v>
      </c>
      <c r="AH605" s="85">
        <f>SUMIFS('BAZA DANYCH'!$AA:$AA,'BAZA DANYCH'!$T:$T,AH$406,'BAZA DANYCH'!$K:$K,$C605,'BAZA DANYCH'!$A:$A,$A605,'BAZA DANYCH'!$F:$F,STATYSTYKI!$B605)</f>
        <v>0</v>
      </c>
      <c r="AI605" s="85">
        <f>SUMIFS('BAZA DANYCH'!$AA:$AA,'BAZA DANYCH'!$T:$T,AI$406,'BAZA DANYCH'!$K:$K,$C605,'BAZA DANYCH'!$A:$A,$A605,'BAZA DANYCH'!$F:$F,STATYSTYKI!$B605)</f>
        <v>0</v>
      </c>
      <c r="AJ605" s="85">
        <f>SUMIFS('BAZA DANYCH'!$AA:$AA,'BAZA DANYCH'!$T:$T,AJ$406,'BAZA DANYCH'!$K:$K,$C605,'BAZA DANYCH'!$A:$A,$A605,'BAZA DANYCH'!$F:$F,STATYSTYKI!$B605)</f>
        <v>0</v>
      </c>
    </row>
    <row r="606" spans="1:36" x14ac:dyDescent="0.2">
      <c r="A606" s="87" t="str">
        <f t="shared" ref="A606:C606" si="238">A399</f>
        <v>Brzeg Dolny</v>
      </c>
      <c r="B606" s="87" t="str">
        <f t="shared" si="238"/>
        <v>rk_21_DW340</v>
      </c>
      <c r="C606" s="87" t="str">
        <f t="shared" si="238"/>
        <v>PKS Wołów</v>
      </c>
      <c r="D606" s="129">
        <f t="shared" si="232"/>
        <v>50</v>
      </c>
      <c r="E606" s="85">
        <f>SUMIFS('BAZA DANYCH'!$AA:$AA,'BAZA DANYCH'!$T:$T,E$406,'BAZA DANYCH'!$K:$K,$C606,'BAZA DANYCH'!$A:$A,$A606,'BAZA DANYCH'!$F:$F,STATYSTYKI!$B606)</f>
        <v>0</v>
      </c>
      <c r="F606" s="85">
        <f>SUMIFS('BAZA DANYCH'!$AA:$AA,'BAZA DANYCH'!$T:$T,F$406,'BAZA DANYCH'!$K:$K,$C606,'BAZA DANYCH'!$A:$A,$A606,'BAZA DANYCH'!$F:$F,STATYSTYKI!$B606)</f>
        <v>0</v>
      </c>
      <c r="G606" s="85">
        <f>SUMIFS('BAZA DANYCH'!$AA:$AA,'BAZA DANYCH'!$T:$T,G$406,'BAZA DANYCH'!$K:$K,$C606,'BAZA DANYCH'!$A:$A,$A606,'BAZA DANYCH'!$F:$F,STATYSTYKI!$B606)</f>
        <v>0</v>
      </c>
      <c r="H606" s="85">
        <f>SUMIFS('BAZA DANYCH'!$AA:$AA,'BAZA DANYCH'!$T:$T,H$406,'BAZA DANYCH'!$K:$K,$C606,'BAZA DANYCH'!$A:$A,$A606,'BAZA DANYCH'!$F:$F,STATYSTYKI!$B606)</f>
        <v>0</v>
      </c>
      <c r="I606" s="85">
        <f>SUMIFS('BAZA DANYCH'!$AA:$AA,'BAZA DANYCH'!$T:$T,I$406,'BAZA DANYCH'!$K:$K,$C606,'BAZA DANYCH'!$A:$A,$A606,'BAZA DANYCH'!$F:$F,STATYSTYKI!$B606)</f>
        <v>0</v>
      </c>
      <c r="J606" s="85">
        <f>SUMIFS('BAZA DANYCH'!$AA:$AA,'BAZA DANYCH'!$T:$T,J$406,'BAZA DANYCH'!$K:$K,$C606,'BAZA DANYCH'!$A:$A,$A606,'BAZA DANYCH'!$F:$F,STATYSTYKI!$B606)</f>
        <v>0</v>
      </c>
      <c r="K606" s="85">
        <f>SUMIFS('BAZA DANYCH'!$AA:$AA,'BAZA DANYCH'!$T:$T,K$406,'BAZA DANYCH'!$K:$K,$C606,'BAZA DANYCH'!$A:$A,$A606,'BAZA DANYCH'!$F:$F,STATYSTYKI!$B606)</f>
        <v>28</v>
      </c>
      <c r="L606" s="85">
        <f>SUMIFS('BAZA DANYCH'!$AA:$AA,'BAZA DANYCH'!$T:$T,L$406,'BAZA DANYCH'!$K:$K,$C606,'BAZA DANYCH'!$A:$A,$A606,'BAZA DANYCH'!$F:$F,STATYSTYKI!$B606)</f>
        <v>0</v>
      </c>
      <c r="M606" s="85">
        <f>SUMIFS('BAZA DANYCH'!$AA:$AA,'BAZA DANYCH'!$T:$T,M$406,'BAZA DANYCH'!$K:$K,$C606,'BAZA DANYCH'!$A:$A,$A606,'BAZA DANYCH'!$F:$F,STATYSTYKI!$B606)</f>
        <v>0</v>
      </c>
      <c r="N606" s="85">
        <f>SUMIFS('BAZA DANYCH'!$AA:$AA,'BAZA DANYCH'!$T:$T,N$406,'BAZA DANYCH'!$K:$K,$C606,'BAZA DANYCH'!$A:$A,$A606,'BAZA DANYCH'!$F:$F,STATYSTYKI!$B606)</f>
        <v>0</v>
      </c>
      <c r="O606" s="85">
        <f>SUMIFS('BAZA DANYCH'!$AA:$AA,'BAZA DANYCH'!$T:$T,O$406,'BAZA DANYCH'!$K:$K,$C606,'BAZA DANYCH'!$A:$A,$A606,'BAZA DANYCH'!$F:$F,STATYSTYKI!$B606)</f>
        <v>0</v>
      </c>
      <c r="P606" s="85">
        <f>SUMIFS('BAZA DANYCH'!$AA:$AA,'BAZA DANYCH'!$T:$T,P$406,'BAZA DANYCH'!$K:$K,$C606,'BAZA DANYCH'!$A:$A,$A606,'BAZA DANYCH'!$F:$F,STATYSTYKI!$B606)</f>
        <v>0</v>
      </c>
      <c r="Q606" s="85">
        <f>SUMIFS('BAZA DANYCH'!$AA:$AA,'BAZA DANYCH'!$T:$T,Q$406,'BAZA DANYCH'!$K:$K,$C606,'BAZA DANYCH'!$A:$A,$A606,'BAZA DANYCH'!$F:$F,STATYSTYKI!$B606)</f>
        <v>0</v>
      </c>
      <c r="R606" s="85">
        <f>SUMIFS('BAZA DANYCH'!$AA:$AA,'BAZA DANYCH'!$T:$T,R$406,'BAZA DANYCH'!$K:$K,$C606,'BAZA DANYCH'!$A:$A,$A606,'BAZA DANYCH'!$F:$F,STATYSTYKI!$B606)</f>
        <v>0</v>
      </c>
      <c r="S606" s="85">
        <f>SUMIFS('BAZA DANYCH'!$AA:$AA,'BAZA DANYCH'!$T:$T,S$406,'BAZA DANYCH'!$K:$K,$C606,'BAZA DANYCH'!$A:$A,$A606,'BAZA DANYCH'!$F:$F,STATYSTYKI!$B606)</f>
        <v>0</v>
      </c>
      <c r="T606" s="85">
        <f>SUMIFS('BAZA DANYCH'!$AA:$AA,'BAZA DANYCH'!$T:$T,T$406,'BAZA DANYCH'!$K:$K,$C606,'BAZA DANYCH'!$A:$A,$A606,'BAZA DANYCH'!$F:$F,STATYSTYKI!$B606)</f>
        <v>0</v>
      </c>
      <c r="U606" s="85">
        <f>SUMIFS('BAZA DANYCH'!$AA:$AA,'BAZA DANYCH'!$T:$T,U$406,'BAZA DANYCH'!$K:$K,$C606,'BAZA DANYCH'!$A:$A,$A606,'BAZA DANYCH'!$F:$F,STATYSTYKI!$B606)</f>
        <v>0</v>
      </c>
      <c r="V606" s="85">
        <f>SUMIFS('BAZA DANYCH'!$AA:$AA,'BAZA DANYCH'!$T:$T,V$406,'BAZA DANYCH'!$K:$K,$C606,'BAZA DANYCH'!$A:$A,$A606,'BAZA DANYCH'!$F:$F,STATYSTYKI!$B606)</f>
        <v>6</v>
      </c>
      <c r="W606" s="85">
        <f>SUMIFS('BAZA DANYCH'!$AA:$AA,'BAZA DANYCH'!$T:$T,W$406,'BAZA DANYCH'!$K:$K,$C606,'BAZA DANYCH'!$A:$A,$A606,'BAZA DANYCH'!$F:$F,STATYSTYKI!$B606)</f>
        <v>0</v>
      </c>
      <c r="X606" s="85">
        <f>SUMIFS('BAZA DANYCH'!$AA:$AA,'BAZA DANYCH'!$T:$T,X$406,'BAZA DANYCH'!$K:$K,$C606,'BAZA DANYCH'!$A:$A,$A606,'BAZA DANYCH'!$F:$F,STATYSTYKI!$B606)</f>
        <v>0</v>
      </c>
      <c r="Y606" s="85">
        <f>SUMIFS('BAZA DANYCH'!$AA:$AA,'BAZA DANYCH'!$T:$T,Y$406,'BAZA DANYCH'!$K:$K,$C606,'BAZA DANYCH'!$A:$A,$A606,'BAZA DANYCH'!$F:$F,STATYSTYKI!$B606)</f>
        <v>6</v>
      </c>
      <c r="Z606" s="85">
        <f>SUMIFS('BAZA DANYCH'!$AA:$AA,'BAZA DANYCH'!$T:$T,Z$406,'BAZA DANYCH'!$K:$K,$C606,'BAZA DANYCH'!$A:$A,$A606,'BAZA DANYCH'!$F:$F,STATYSTYKI!$B606)</f>
        <v>10</v>
      </c>
      <c r="AA606" s="85">
        <f>SUMIFS('BAZA DANYCH'!$AA:$AA,'BAZA DANYCH'!$T:$T,AA$406,'BAZA DANYCH'!$K:$K,$C606,'BAZA DANYCH'!$A:$A,$A606,'BAZA DANYCH'!$F:$F,STATYSTYKI!$B606)</f>
        <v>0</v>
      </c>
      <c r="AB606" s="85">
        <f>SUMIFS('BAZA DANYCH'!$AA:$AA,'BAZA DANYCH'!$T:$T,AB$406,'BAZA DANYCH'!$K:$K,$C606,'BAZA DANYCH'!$A:$A,$A606,'BAZA DANYCH'!$F:$F,STATYSTYKI!$B606)</f>
        <v>0</v>
      </c>
      <c r="AC606" s="85">
        <f>SUMIFS('BAZA DANYCH'!$AA:$AA,'BAZA DANYCH'!$T:$T,AC$406,'BAZA DANYCH'!$K:$K,$C606,'BAZA DANYCH'!$A:$A,$A606,'BAZA DANYCH'!$F:$F,STATYSTYKI!$B606)</f>
        <v>0</v>
      </c>
      <c r="AD606" s="85">
        <f>SUMIFS('BAZA DANYCH'!$AA:$AA,'BAZA DANYCH'!$T:$T,AD$406,'BAZA DANYCH'!$K:$K,$C606,'BAZA DANYCH'!$A:$A,$A606,'BAZA DANYCH'!$F:$F,STATYSTYKI!$B606)</f>
        <v>0</v>
      </c>
      <c r="AE606" s="85">
        <f>SUMIFS('BAZA DANYCH'!$AA:$AA,'BAZA DANYCH'!$T:$T,AE$406,'BAZA DANYCH'!$K:$K,$C606,'BAZA DANYCH'!$A:$A,$A606,'BAZA DANYCH'!$F:$F,STATYSTYKI!$B606)</f>
        <v>0</v>
      </c>
      <c r="AF606" s="85">
        <f>SUMIFS('BAZA DANYCH'!$AA:$AA,'BAZA DANYCH'!$T:$T,AF$406,'BAZA DANYCH'!$K:$K,$C606,'BAZA DANYCH'!$A:$A,$A606,'BAZA DANYCH'!$F:$F,STATYSTYKI!$B606)</f>
        <v>0</v>
      </c>
      <c r="AG606" s="85">
        <f>SUMIFS('BAZA DANYCH'!$AA:$AA,'BAZA DANYCH'!$T:$T,AG$406,'BAZA DANYCH'!$K:$K,$C606,'BAZA DANYCH'!$A:$A,$A606,'BAZA DANYCH'!$F:$F,STATYSTYKI!$B606)</f>
        <v>0</v>
      </c>
      <c r="AH606" s="85">
        <f>SUMIFS('BAZA DANYCH'!$AA:$AA,'BAZA DANYCH'!$T:$T,AH$406,'BAZA DANYCH'!$K:$K,$C606,'BAZA DANYCH'!$A:$A,$A606,'BAZA DANYCH'!$F:$F,STATYSTYKI!$B606)</f>
        <v>0</v>
      </c>
      <c r="AI606" s="85">
        <f>SUMIFS('BAZA DANYCH'!$AA:$AA,'BAZA DANYCH'!$T:$T,AI$406,'BAZA DANYCH'!$K:$K,$C606,'BAZA DANYCH'!$A:$A,$A606,'BAZA DANYCH'!$F:$F,STATYSTYKI!$B606)</f>
        <v>0</v>
      </c>
      <c r="AJ606" s="85">
        <f>SUMIFS('BAZA DANYCH'!$AA:$AA,'BAZA DANYCH'!$T:$T,AJ$406,'BAZA DANYCH'!$K:$K,$C606,'BAZA DANYCH'!$A:$A,$A606,'BAZA DANYCH'!$F:$F,STATYSTYKI!$B606)</f>
        <v>0</v>
      </c>
    </row>
    <row r="607" spans="1:36" ht="13.5" thickBot="1" x14ac:dyDescent="0.25">
      <c r="A607" s="87" t="str">
        <f t="shared" ref="A607:C607" si="239">A400</f>
        <v>Brzeg Dolny</v>
      </c>
      <c r="B607" s="87" t="str">
        <f t="shared" si="239"/>
        <v>rk_21_DW340</v>
      </c>
      <c r="C607" s="87" t="str">
        <f t="shared" si="239"/>
        <v>Euroline</v>
      </c>
      <c r="D607" s="129">
        <f t="shared" si="232"/>
        <v>18</v>
      </c>
      <c r="E607" s="85">
        <f>SUMIFS('BAZA DANYCH'!$AA:$AA,'BAZA DANYCH'!$T:$T,E$406,'BAZA DANYCH'!$K:$K,$C607,'BAZA DANYCH'!$A:$A,$A607,'BAZA DANYCH'!$F:$F,STATYSTYKI!$B607)</f>
        <v>0</v>
      </c>
      <c r="F607" s="85">
        <f>SUMIFS('BAZA DANYCH'!$AA:$AA,'BAZA DANYCH'!$T:$T,F$406,'BAZA DANYCH'!$K:$K,$C607,'BAZA DANYCH'!$A:$A,$A607,'BAZA DANYCH'!$F:$F,STATYSTYKI!$B607)</f>
        <v>0</v>
      </c>
      <c r="G607" s="85">
        <f>SUMIFS('BAZA DANYCH'!$AA:$AA,'BAZA DANYCH'!$T:$T,G$406,'BAZA DANYCH'!$K:$K,$C607,'BAZA DANYCH'!$A:$A,$A607,'BAZA DANYCH'!$F:$F,STATYSTYKI!$B607)</f>
        <v>0</v>
      </c>
      <c r="H607" s="85">
        <f>SUMIFS('BAZA DANYCH'!$AA:$AA,'BAZA DANYCH'!$T:$T,H$406,'BAZA DANYCH'!$K:$K,$C607,'BAZA DANYCH'!$A:$A,$A607,'BAZA DANYCH'!$F:$F,STATYSTYKI!$B607)</f>
        <v>0</v>
      </c>
      <c r="I607" s="85">
        <f>SUMIFS('BAZA DANYCH'!$AA:$AA,'BAZA DANYCH'!$T:$T,I$406,'BAZA DANYCH'!$K:$K,$C607,'BAZA DANYCH'!$A:$A,$A607,'BAZA DANYCH'!$F:$F,STATYSTYKI!$B607)</f>
        <v>0</v>
      </c>
      <c r="J607" s="85">
        <f>SUMIFS('BAZA DANYCH'!$AA:$AA,'BAZA DANYCH'!$T:$T,J$406,'BAZA DANYCH'!$K:$K,$C607,'BAZA DANYCH'!$A:$A,$A607,'BAZA DANYCH'!$F:$F,STATYSTYKI!$B607)</f>
        <v>0</v>
      </c>
      <c r="K607" s="85">
        <f>SUMIFS('BAZA DANYCH'!$AA:$AA,'BAZA DANYCH'!$T:$T,K$406,'BAZA DANYCH'!$K:$K,$C607,'BAZA DANYCH'!$A:$A,$A607,'BAZA DANYCH'!$F:$F,STATYSTYKI!$B607)</f>
        <v>0</v>
      </c>
      <c r="L607" s="85">
        <f>SUMIFS('BAZA DANYCH'!$AA:$AA,'BAZA DANYCH'!$T:$T,L$406,'BAZA DANYCH'!$K:$K,$C607,'BAZA DANYCH'!$A:$A,$A607,'BAZA DANYCH'!$F:$F,STATYSTYKI!$B607)</f>
        <v>0</v>
      </c>
      <c r="M607" s="85">
        <f>SUMIFS('BAZA DANYCH'!$AA:$AA,'BAZA DANYCH'!$T:$T,M$406,'BAZA DANYCH'!$K:$K,$C607,'BAZA DANYCH'!$A:$A,$A607,'BAZA DANYCH'!$F:$F,STATYSTYKI!$B607)</f>
        <v>0</v>
      </c>
      <c r="N607" s="85">
        <f>SUMIFS('BAZA DANYCH'!$AA:$AA,'BAZA DANYCH'!$T:$T,N$406,'BAZA DANYCH'!$K:$K,$C607,'BAZA DANYCH'!$A:$A,$A607,'BAZA DANYCH'!$F:$F,STATYSTYKI!$B607)</f>
        <v>0</v>
      </c>
      <c r="O607" s="85">
        <f>SUMIFS('BAZA DANYCH'!$AA:$AA,'BAZA DANYCH'!$T:$T,O$406,'BAZA DANYCH'!$K:$K,$C607,'BAZA DANYCH'!$A:$A,$A607,'BAZA DANYCH'!$F:$F,STATYSTYKI!$B607)</f>
        <v>0</v>
      </c>
      <c r="P607" s="85">
        <f>SUMIFS('BAZA DANYCH'!$AA:$AA,'BAZA DANYCH'!$T:$T,P$406,'BAZA DANYCH'!$K:$K,$C607,'BAZA DANYCH'!$A:$A,$A607,'BAZA DANYCH'!$F:$F,STATYSTYKI!$B607)</f>
        <v>0</v>
      </c>
      <c r="Q607" s="85">
        <f>SUMIFS('BAZA DANYCH'!$AA:$AA,'BAZA DANYCH'!$T:$T,Q$406,'BAZA DANYCH'!$K:$K,$C607,'BAZA DANYCH'!$A:$A,$A607,'BAZA DANYCH'!$F:$F,STATYSTYKI!$B607)</f>
        <v>0</v>
      </c>
      <c r="R607" s="85">
        <f>SUMIFS('BAZA DANYCH'!$AA:$AA,'BAZA DANYCH'!$T:$T,R$406,'BAZA DANYCH'!$K:$K,$C607,'BAZA DANYCH'!$A:$A,$A607,'BAZA DANYCH'!$F:$F,STATYSTYKI!$B607)</f>
        <v>0</v>
      </c>
      <c r="S607" s="85">
        <f>SUMIFS('BAZA DANYCH'!$AA:$AA,'BAZA DANYCH'!$T:$T,S$406,'BAZA DANYCH'!$K:$K,$C607,'BAZA DANYCH'!$A:$A,$A607,'BAZA DANYCH'!$F:$F,STATYSTYKI!$B607)</f>
        <v>0</v>
      </c>
      <c r="T607" s="85">
        <f>SUMIFS('BAZA DANYCH'!$AA:$AA,'BAZA DANYCH'!$T:$T,T$406,'BAZA DANYCH'!$K:$K,$C607,'BAZA DANYCH'!$A:$A,$A607,'BAZA DANYCH'!$F:$F,STATYSTYKI!$B607)</f>
        <v>0</v>
      </c>
      <c r="U607" s="85">
        <f>SUMIFS('BAZA DANYCH'!$AA:$AA,'BAZA DANYCH'!$T:$T,U$406,'BAZA DANYCH'!$K:$K,$C607,'BAZA DANYCH'!$A:$A,$A607,'BAZA DANYCH'!$F:$F,STATYSTYKI!$B607)</f>
        <v>18</v>
      </c>
      <c r="V607" s="85">
        <f>SUMIFS('BAZA DANYCH'!$AA:$AA,'BAZA DANYCH'!$T:$T,V$406,'BAZA DANYCH'!$K:$K,$C607,'BAZA DANYCH'!$A:$A,$A607,'BAZA DANYCH'!$F:$F,STATYSTYKI!$B607)</f>
        <v>0</v>
      </c>
      <c r="W607" s="85">
        <f>SUMIFS('BAZA DANYCH'!$AA:$AA,'BAZA DANYCH'!$T:$T,W$406,'BAZA DANYCH'!$K:$K,$C607,'BAZA DANYCH'!$A:$A,$A607,'BAZA DANYCH'!$F:$F,STATYSTYKI!$B607)</f>
        <v>0</v>
      </c>
      <c r="X607" s="85">
        <f>SUMIFS('BAZA DANYCH'!$AA:$AA,'BAZA DANYCH'!$T:$T,X$406,'BAZA DANYCH'!$K:$K,$C607,'BAZA DANYCH'!$A:$A,$A607,'BAZA DANYCH'!$F:$F,STATYSTYKI!$B607)</f>
        <v>0</v>
      </c>
      <c r="Y607" s="85">
        <f>SUMIFS('BAZA DANYCH'!$AA:$AA,'BAZA DANYCH'!$T:$T,Y$406,'BAZA DANYCH'!$K:$K,$C607,'BAZA DANYCH'!$A:$A,$A607,'BAZA DANYCH'!$F:$F,STATYSTYKI!$B607)</f>
        <v>0</v>
      </c>
      <c r="Z607" s="85">
        <f>SUMIFS('BAZA DANYCH'!$AA:$AA,'BAZA DANYCH'!$T:$T,Z$406,'BAZA DANYCH'!$K:$K,$C607,'BAZA DANYCH'!$A:$A,$A607,'BAZA DANYCH'!$F:$F,STATYSTYKI!$B607)</f>
        <v>0</v>
      </c>
      <c r="AA607" s="85">
        <f>SUMIFS('BAZA DANYCH'!$AA:$AA,'BAZA DANYCH'!$T:$T,AA$406,'BAZA DANYCH'!$K:$K,$C607,'BAZA DANYCH'!$A:$A,$A607,'BAZA DANYCH'!$F:$F,STATYSTYKI!$B607)</f>
        <v>0</v>
      </c>
      <c r="AB607" s="85">
        <f>SUMIFS('BAZA DANYCH'!$AA:$AA,'BAZA DANYCH'!$T:$T,AB$406,'BAZA DANYCH'!$K:$K,$C607,'BAZA DANYCH'!$A:$A,$A607,'BAZA DANYCH'!$F:$F,STATYSTYKI!$B607)</f>
        <v>0</v>
      </c>
      <c r="AC607" s="85">
        <f>SUMIFS('BAZA DANYCH'!$AA:$AA,'BAZA DANYCH'!$T:$T,AC$406,'BAZA DANYCH'!$K:$K,$C607,'BAZA DANYCH'!$A:$A,$A607,'BAZA DANYCH'!$F:$F,STATYSTYKI!$B607)</f>
        <v>0</v>
      </c>
      <c r="AD607" s="85">
        <f>SUMIFS('BAZA DANYCH'!$AA:$AA,'BAZA DANYCH'!$T:$T,AD$406,'BAZA DANYCH'!$K:$K,$C607,'BAZA DANYCH'!$A:$A,$A607,'BAZA DANYCH'!$F:$F,STATYSTYKI!$B607)</f>
        <v>0</v>
      </c>
      <c r="AE607" s="85">
        <f>SUMIFS('BAZA DANYCH'!$AA:$AA,'BAZA DANYCH'!$T:$T,AE$406,'BAZA DANYCH'!$K:$K,$C607,'BAZA DANYCH'!$A:$A,$A607,'BAZA DANYCH'!$F:$F,STATYSTYKI!$B607)</f>
        <v>0</v>
      </c>
      <c r="AF607" s="85">
        <f>SUMIFS('BAZA DANYCH'!$AA:$AA,'BAZA DANYCH'!$T:$T,AF$406,'BAZA DANYCH'!$K:$K,$C607,'BAZA DANYCH'!$A:$A,$A607,'BAZA DANYCH'!$F:$F,STATYSTYKI!$B607)</f>
        <v>0</v>
      </c>
      <c r="AG607" s="85">
        <f>SUMIFS('BAZA DANYCH'!$AA:$AA,'BAZA DANYCH'!$T:$T,AG$406,'BAZA DANYCH'!$K:$K,$C607,'BAZA DANYCH'!$A:$A,$A607,'BAZA DANYCH'!$F:$F,STATYSTYKI!$B607)</f>
        <v>0</v>
      </c>
      <c r="AH607" s="85">
        <f>SUMIFS('BAZA DANYCH'!$AA:$AA,'BAZA DANYCH'!$T:$T,AH$406,'BAZA DANYCH'!$K:$K,$C607,'BAZA DANYCH'!$A:$A,$A607,'BAZA DANYCH'!$F:$F,STATYSTYKI!$B607)</f>
        <v>0</v>
      </c>
      <c r="AI607" s="85">
        <f>SUMIFS('BAZA DANYCH'!$AA:$AA,'BAZA DANYCH'!$T:$T,AI$406,'BAZA DANYCH'!$K:$K,$C607,'BAZA DANYCH'!$A:$A,$A607,'BAZA DANYCH'!$F:$F,STATYSTYKI!$B607)</f>
        <v>0</v>
      </c>
      <c r="AJ607" s="85">
        <f>SUMIFS('BAZA DANYCH'!$AA:$AA,'BAZA DANYCH'!$T:$T,AJ$406,'BAZA DANYCH'!$K:$K,$C607,'BAZA DANYCH'!$A:$A,$A607,'BAZA DANYCH'!$F:$F,STATYSTYKI!$B607)</f>
        <v>0</v>
      </c>
    </row>
    <row r="608" spans="1:36" ht="14.25" thickTop="1" thickBot="1" x14ac:dyDescent="0.25">
      <c r="A608" s="209" t="str">
        <f>A401</f>
        <v>RAZEM</v>
      </c>
      <c r="B608" s="209"/>
      <c r="C608" s="209"/>
      <c r="D608" s="206">
        <f>SUM(D408:D607)</f>
        <v>11385</v>
      </c>
      <c r="E608" s="75">
        <f t="shared" ref="E608:T608" si="240">SUM(E408:E607)</f>
        <v>322</v>
      </c>
      <c r="F608" s="75">
        <f t="shared" si="240"/>
        <v>202</v>
      </c>
      <c r="G608" s="75">
        <f t="shared" si="240"/>
        <v>496</v>
      </c>
      <c r="H608" s="75">
        <f t="shared" si="240"/>
        <v>370</v>
      </c>
      <c r="I608" s="75">
        <f t="shared" si="240"/>
        <v>330</v>
      </c>
      <c r="J608" s="75">
        <f t="shared" si="240"/>
        <v>486</v>
      </c>
      <c r="K608" s="75">
        <f t="shared" si="240"/>
        <v>340</v>
      </c>
      <c r="L608" s="75">
        <f t="shared" si="240"/>
        <v>285</v>
      </c>
      <c r="M608" s="75">
        <f t="shared" si="240"/>
        <v>186</v>
      </c>
      <c r="N608" s="75">
        <f t="shared" si="240"/>
        <v>292</v>
      </c>
      <c r="O608" s="75">
        <f t="shared" si="240"/>
        <v>340</v>
      </c>
      <c r="P608" s="75">
        <f t="shared" si="240"/>
        <v>384</v>
      </c>
      <c r="Q608" s="75">
        <f t="shared" si="240"/>
        <v>328</v>
      </c>
      <c r="R608" s="75">
        <f t="shared" si="240"/>
        <v>316</v>
      </c>
      <c r="S608" s="75">
        <f t="shared" si="240"/>
        <v>120</v>
      </c>
      <c r="T608" s="75">
        <f t="shared" si="240"/>
        <v>132</v>
      </c>
      <c r="U608" s="75">
        <f t="shared" ref="U608:AJ608" si="241">SUM(U408:U607)</f>
        <v>280</v>
      </c>
      <c r="V608" s="75">
        <f t="shared" si="241"/>
        <v>262</v>
      </c>
      <c r="W608" s="75">
        <f t="shared" si="241"/>
        <v>768</v>
      </c>
      <c r="X608" s="75">
        <f t="shared" si="241"/>
        <v>306</v>
      </c>
      <c r="Y608" s="75">
        <f t="shared" si="241"/>
        <v>472</v>
      </c>
      <c r="Z608" s="75">
        <f t="shared" si="241"/>
        <v>351</v>
      </c>
      <c r="AA608" s="75">
        <f t="shared" si="241"/>
        <v>561</v>
      </c>
      <c r="AB608" s="75">
        <f t="shared" si="241"/>
        <v>330</v>
      </c>
      <c r="AC608" s="75">
        <f t="shared" si="241"/>
        <v>321</v>
      </c>
      <c r="AD608" s="75">
        <f t="shared" si="241"/>
        <v>497</v>
      </c>
      <c r="AE608" s="75">
        <f t="shared" si="241"/>
        <v>792</v>
      </c>
      <c r="AF608" s="75">
        <f t="shared" si="241"/>
        <v>164</v>
      </c>
      <c r="AG608" s="75">
        <f t="shared" si="241"/>
        <v>388</v>
      </c>
      <c r="AH608" s="75">
        <f t="shared" si="241"/>
        <v>128</v>
      </c>
      <c r="AI608" s="75">
        <f t="shared" si="241"/>
        <v>556</v>
      </c>
      <c r="AJ608" s="75">
        <f t="shared" si="241"/>
        <v>280</v>
      </c>
    </row>
    <row r="609" ht="13.5" thickTop="1" x14ac:dyDescent="0.2"/>
    <row r="625" spans="5:5" x14ac:dyDescent="0.2">
      <c r="E625" s="4" t="s">
        <v>163</v>
      </c>
    </row>
  </sheetData>
  <mergeCells count="23">
    <mergeCell ref="A406:A407"/>
    <mergeCell ref="A26:C26"/>
    <mergeCell ref="A4:A5"/>
    <mergeCell ref="B4:B5"/>
    <mergeCell ref="A25:B25"/>
    <mergeCell ref="A52:B52"/>
    <mergeCell ref="A199:A200"/>
    <mergeCell ref="A110:A111"/>
    <mergeCell ref="B57:B58"/>
    <mergeCell ref="A71:A72"/>
    <mergeCell ref="B199:B200"/>
    <mergeCell ref="B71:B72"/>
    <mergeCell ref="A31:A32"/>
    <mergeCell ref="B31:B32"/>
    <mergeCell ref="C406:C407"/>
    <mergeCell ref="B96:B97"/>
    <mergeCell ref="B406:B407"/>
    <mergeCell ref="C199:C200"/>
    <mergeCell ref="B180:B181"/>
    <mergeCell ref="B135:B136"/>
    <mergeCell ref="B110:B111"/>
    <mergeCell ref="B143:B144"/>
    <mergeCell ref="B188:B189"/>
  </mergeCells>
  <conditionalFormatting sqref="N85:N91 C73:M91 O73:P91">
    <cfRule type="colorScale" priority="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31:AJ131 D112:AI130">
    <cfRule type="colorScale" priority="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9:K69">
    <cfRule type="colorScale" priority="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9:C69">
    <cfRule type="colorScale" priority="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9:D69">
    <cfRule type="colorScale" priority="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9:K69">
    <cfRule type="colorScale" priority="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98:C108">
    <cfRule type="colorScale" priority="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98:AI108">
    <cfRule type="colorScale" priority="1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73:K91">
    <cfRule type="colorScale" priority="1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2:C131">
    <cfRule type="colorScale" priority="1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2:AI130">
    <cfRule type="colorScale" priority="1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F266"/>
  <sheetViews>
    <sheetView zoomScale="80" zoomScaleNormal="80" workbookViewId="0">
      <selection activeCell="K40" sqref="K40"/>
    </sheetView>
  </sheetViews>
  <sheetFormatPr defaultColWidth="8.85546875" defaultRowHeight="15" x14ac:dyDescent="0.25"/>
  <cols>
    <col min="1" max="2" width="20.7109375" style="50" customWidth="1"/>
    <col min="3" max="3" width="30.7109375" style="50" customWidth="1"/>
    <col min="4" max="4" width="15.7109375" style="50" customWidth="1"/>
    <col min="5" max="29" width="10.7109375" style="50" customWidth="1"/>
    <col min="30" max="35" width="8.85546875" style="50"/>
    <col min="36" max="37" width="20.7109375" style="50" customWidth="1"/>
    <col min="38" max="46" width="10.7109375" style="50" customWidth="1"/>
    <col min="47" max="49" width="20.7109375" style="50" customWidth="1"/>
    <col min="50" max="58" width="10.7109375" style="50" customWidth="1"/>
    <col min="59" max="59" width="8.85546875" style="50"/>
    <col min="60" max="84" width="15.7109375" style="50" customWidth="1"/>
    <col min="85" max="16384" width="8.85546875" style="50"/>
  </cols>
  <sheetData>
    <row r="1" spans="1:53" ht="19.5" x14ac:dyDescent="0.25">
      <c r="A1" s="259" t="s">
        <v>396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260"/>
      <c r="AC1" s="260"/>
      <c r="AD1" s="260"/>
      <c r="AE1" s="260"/>
      <c r="AF1" s="260"/>
      <c r="AG1" s="260"/>
      <c r="AH1" s="260"/>
      <c r="AI1" s="260"/>
      <c r="AJ1" s="260"/>
      <c r="AK1" s="260"/>
      <c r="AL1" s="260"/>
      <c r="AM1" s="260"/>
      <c r="AN1" s="260"/>
      <c r="AO1" s="260"/>
      <c r="AP1" s="260"/>
      <c r="AQ1" s="260"/>
      <c r="AR1" s="260"/>
      <c r="AS1" s="260"/>
      <c r="AT1" s="260"/>
      <c r="AU1" s="260"/>
      <c r="AV1" s="260"/>
      <c r="AW1" s="260"/>
      <c r="AX1" s="260"/>
      <c r="AY1" s="260"/>
      <c r="AZ1" s="260"/>
      <c r="BA1" s="260"/>
    </row>
    <row r="2" spans="1:53" x14ac:dyDescent="0.25">
      <c r="F2" s="50">
        <v>1</v>
      </c>
      <c r="G2" s="50">
        <v>2</v>
      </c>
      <c r="H2" s="50">
        <v>3</v>
      </c>
      <c r="I2" s="50">
        <v>4</v>
      </c>
      <c r="J2" s="50">
        <v>5</v>
      </c>
      <c r="K2" s="50">
        <v>6</v>
      </c>
      <c r="L2" s="50">
        <v>7</v>
      </c>
      <c r="M2" s="50">
        <v>8</v>
      </c>
      <c r="N2" s="50">
        <v>9</v>
      </c>
      <c r="O2" s="50">
        <v>10</v>
      </c>
      <c r="P2" s="50">
        <v>11</v>
      </c>
      <c r="Q2" s="50">
        <v>12</v>
      </c>
      <c r="R2" s="50">
        <v>13</v>
      </c>
      <c r="S2" s="50">
        <v>14</v>
      </c>
      <c r="T2" s="50">
        <v>15</v>
      </c>
      <c r="U2" s="50">
        <v>16</v>
      </c>
      <c r="V2" s="50">
        <v>17</v>
      </c>
      <c r="W2" s="50">
        <v>18</v>
      </c>
      <c r="X2" s="50">
        <v>19</v>
      </c>
      <c r="Y2" s="50">
        <v>20</v>
      </c>
      <c r="Z2" s="50">
        <v>21</v>
      </c>
      <c r="AA2" s="50">
        <v>22</v>
      </c>
      <c r="AB2" s="50">
        <v>23</v>
      </c>
    </row>
    <row r="3" spans="1:53" x14ac:dyDescent="0.25">
      <c r="B3" s="4"/>
      <c r="C3" s="4"/>
      <c r="D3" s="4"/>
      <c r="E3" s="261">
        <v>3.1746031746031746E-4</v>
      </c>
      <c r="F3" s="261">
        <v>7.9365079365079365E-5</v>
      </c>
      <c r="G3" s="261">
        <v>0</v>
      </c>
      <c r="H3" s="261">
        <v>2.380952380952381E-4</v>
      </c>
      <c r="I3" s="261">
        <v>2.2222222222222222E-3</v>
      </c>
      <c r="J3" s="261">
        <v>1.6111111111111111E-2</v>
      </c>
      <c r="K3" s="261">
        <v>5.1587301587301584E-2</v>
      </c>
      <c r="L3" s="261">
        <v>0.13992063492063492</v>
      </c>
      <c r="M3" s="261">
        <v>7.2380952380952379E-2</v>
      </c>
      <c r="N3" s="261">
        <v>5.7619047619047618E-2</v>
      </c>
      <c r="O3" s="261">
        <v>5.5238095238095239E-2</v>
      </c>
      <c r="P3" s="261">
        <v>5.1031746031746032E-2</v>
      </c>
      <c r="Q3" s="261">
        <v>4.9761904761904764E-2</v>
      </c>
      <c r="R3" s="261">
        <v>5.4365079365079366E-2</v>
      </c>
      <c r="S3" s="261">
        <v>7.0555555555555552E-2</v>
      </c>
      <c r="T3" s="261">
        <v>8.4523809523809529E-2</v>
      </c>
      <c r="U3" s="261">
        <v>9.5317460317460315E-2</v>
      </c>
      <c r="V3" s="261">
        <v>7.4682539682539684E-2</v>
      </c>
      <c r="W3" s="261">
        <v>5.4841269841269843E-2</v>
      </c>
      <c r="X3" s="261">
        <v>3.4682539682539683E-2</v>
      </c>
      <c r="Y3" s="261">
        <v>1.6666666666666666E-2</v>
      </c>
      <c r="Z3" s="261">
        <v>9.7619047619047616E-3</v>
      </c>
      <c r="AA3" s="261">
        <v>6.4285714285714285E-3</v>
      </c>
      <c r="AB3" s="261">
        <v>1.6666666666666668E-3</v>
      </c>
      <c r="AC3" s="261">
        <v>1.0000000000000002</v>
      </c>
    </row>
    <row r="4" spans="1:53" x14ac:dyDescent="0.25">
      <c r="B4" s="336" t="str">
        <f>[2]STATYSTYKI!A4</f>
        <v>Osiedle we Wrocławiu</v>
      </c>
      <c r="C4" s="336" t="str">
        <f>[2]STATYSTYKI!B4</f>
        <v>Punkt pomiarowy</v>
      </c>
      <c r="D4" s="337" t="s">
        <v>397</v>
      </c>
      <c r="E4" s="72">
        <v>6.6613381477509402E-16</v>
      </c>
      <c r="F4" s="72">
        <v>4.1666666666666699E-2</v>
      </c>
      <c r="G4" s="72">
        <v>8.3333333333333703E-2</v>
      </c>
      <c r="H4" s="72">
        <v>0.125000000000001</v>
      </c>
      <c r="I4" s="72">
        <v>0.16666666666666699</v>
      </c>
      <c r="J4" s="72">
        <v>0.20833333333333401</v>
      </c>
      <c r="K4" s="72">
        <v>0.25</v>
      </c>
      <c r="L4" s="72">
        <v>0.29166666666666702</v>
      </c>
      <c r="M4" s="72">
        <v>0.33333333333333298</v>
      </c>
      <c r="N4" s="72">
        <v>0.375</v>
      </c>
      <c r="O4" s="72">
        <v>0.41666666666666669</v>
      </c>
      <c r="P4" s="72">
        <v>0.45833333333333331</v>
      </c>
      <c r="Q4" s="72">
        <v>0.5</v>
      </c>
      <c r="R4" s="72">
        <v>0.54166666666666663</v>
      </c>
      <c r="S4" s="72">
        <v>0.58333333333333304</v>
      </c>
      <c r="T4" s="72">
        <v>0.625</v>
      </c>
      <c r="U4" s="72">
        <v>0.66666666666666696</v>
      </c>
      <c r="V4" s="72">
        <v>0.70833333333333304</v>
      </c>
      <c r="W4" s="72">
        <v>0.75</v>
      </c>
      <c r="X4" s="72">
        <v>0.79166666666666596</v>
      </c>
      <c r="Y4" s="72">
        <v>0.83333333333333304</v>
      </c>
      <c r="Z4" s="72">
        <v>0.875</v>
      </c>
      <c r="AA4" s="72">
        <v>0.91666666666666596</v>
      </c>
      <c r="AB4" s="72">
        <v>0.95833333333333304</v>
      </c>
      <c r="AC4" s="262"/>
    </row>
    <row r="5" spans="1:53" x14ac:dyDescent="0.25">
      <c r="B5" s="336"/>
      <c r="C5" s="336"/>
      <c r="D5" s="338"/>
      <c r="E5" s="72">
        <v>4.1666666666666297E-2</v>
      </c>
      <c r="F5" s="72">
        <v>8.3333333333333301E-2</v>
      </c>
      <c r="G5" s="72">
        <v>0.125</v>
      </c>
      <c r="H5" s="72">
        <v>0.16666666666666599</v>
      </c>
      <c r="I5" s="72">
        <v>0.20833333333333301</v>
      </c>
      <c r="J5" s="72">
        <v>0.25</v>
      </c>
      <c r="K5" s="72">
        <v>0.29166666666666602</v>
      </c>
      <c r="L5" s="72">
        <v>0.33333333333333298</v>
      </c>
      <c r="M5" s="72">
        <v>0.375</v>
      </c>
      <c r="N5" s="72">
        <v>0.41666666666666702</v>
      </c>
      <c r="O5" s="72">
        <v>0.45833333333333331</v>
      </c>
      <c r="P5" s="72">
        <v>0.5</v>
      </c>
      <c r="Q5" s="72">
        <v>0.54166666666666663</v>
      </c>
      <c r="R5" s="72">
        <v>0.58333333333333337</v>
      </c>
      <c r="S5" s="72">
        <v>0.625</v>
      </c>
      <c r="T5" s="72">
        <v>0.66666666666666696</v>
      </c>
      <c r="U5" s="72">
        <v>0.70833333333333304</v>
      </c>
      <c r="V5" s="72">
        <v>0.75</v>
      </c>
      <c r="W5" s="72">
        <v>0.79166666666666696</v>
      </c>
      <c r="X5" s="72">
        <v>0.83333333333333304</v>
      </c>
      <c r="Y5" s="72">
        <v>0.875</v>
      </c>
      <c r="Z5" s="72">
        <v>0.91666666666666696</v>
      </c>
      <c r="AA5" s="72">
        <v>0.95833333333333304</v>
      </c>
      <c r="AB5" s="72">
        <v>1</v>
      </c>
      <c r="AC5" s="262"/>
    </row>
    <row r="6" spans="1:53" x14ac:dyDescent="0.25">
      <c r="B6" s="263" t="str">
        <f>STATYSTYKI!A6</f>
        <v>Oborniki Śląskie</v>
      </c>
      <c r="C6" s="263" t="str">
        <f>STATYSTYKI!B6</f>
        <v>rk_01_DW342</v>
      </c>
      <c r="D6" s="264">
        <f>ROUND((SUM(STATYSTYKI!D6:K6)*100%)/SUM(STATYSTYKI!$D$3:$K$3),0)</f>
        <v>96</v>
      </c>
      <c r="E6" s="202">
        <f>ROUND($D6*E$3,0)</f>
        <v>0</v>
      </c>
      <c r="F6" s="202">
        <f t="shared" ref="F6:AB16" si="0">ROUND($D6*F$3,0)</f>
        <v>0</v>
      </c>
      <c r="G6" s="202">
        <f t="shared" si="0"/>
        <v>0</v>
      </c>
      <c r="H6" s="202">
        <f t="shared" si="0"/>
        <v>0</v>
      </c>
      <c r="I6" s="202">
        <f t="shared" si="0"/>
        <v>0</v>
      </c>
      <c r="J6" s="202">
        <f t="shared" si="0"/>
        <v>2</v>
      </c>
      <c r="K6" s="202">
        <f t="shared" si="0"/>
        <v>5</v>
      </c>
      <c r="L6" s="202">
        <f t="shared" si="0"/>
        <v>13</v>
      </c>
      <c r="M6" s="202">
        <f t="shared" si="0"/>
        <v>7</v>
      </c>
      <c r="N6" s="202">
        <f t="shared" si="0"/>
        <v>6</v>
      </c>
      <c r="O6" s="202">
        <f t="shared" si="0"/>
        <v>5</v>
      </c>
      <c r="P6" s="202">
        <f t="shared" si="0"/>
        <v>5</v>
      </c>
      <c r="Q6" s="202">
        <f t="shared" si="0"/>
        <v>5</v>
      </c>
      <c r="R6" s="202">
        <f t="shared" si="0"/>
        <v>5</v>
      </c>
      <c r="S6" s="202">
        <f t="shared" si="0"/>
        <v>7</v>
      </c>
      <c r="T6" s="202">
        <f t="shared" si="0"/>
        <v>8</v>
      </c>
      <c r="U6" s="202">
        <f t="shared" si="0"/>
        <v>9</v>
      </c>
      <c r="V6" s="202">
        <f t="shared" si="0"/>
        <v>7</v>
      </c>
      <c r="W6" s="202">
        <f t="shared" si="0"/>
        <v>5</v>
      </c>
      <c r="X6" s="202">
        <f t="shared" si="0"/>
        <v>3</v>
      </c>
      <c r="Y6" s="202">
        <f t="shared" si="0"/>
        <v>2</v>
      </c>
      <c r="Z6" s="202">
        <f t="shared" si="0"/>
        <v>1</v>
      </c>
      <c r="AA6" s="202">
        <f t="shared" si="0"/>
        <v>1</v>
      </c>
      <c r="AB6" s="202">
        <f t="shared" si="0"/>
        <v>0</v>
      </c>
      <c r="AC6" s="265"/>
    </row>
    <row r="7" spans="1:53" x14ac:dyDescent="0.25">
      <c r="B7" s="263" t="str">
        <f>STATYSTYKI!A7</f>
        <v>Trzebnica</v>
      </c>
      <c r="C7" s="263" t="str">
        <f>STATYSTYKI!B7</f>
        <v>rk_02_DK5</v>
      </c>
      <c r="D7" s="264">
        <f>ROUND((SUM(STATYSTYKI!D7:K7)*100%)/SUM(STATYSTYKI!$D$3:$K$3),0)</f>
        <v>414</v>
      </c>
      <c r="E7" s="202">
        <f t="shared" ref="E7:T24" si="1">ROUND($D7*E$3,0)</f>
        <v>0</v>
      </c>
      <c r="F7" s="202">
        <f t="shared" si="0"/>
        <v>0</v>
      </c>
      <c r="G7" s="202">
        <f t="shared" si="0"/>
        <v>0</v>
      </c>
      <c r="H7" s="202">
        <f t="shared" si="0"/>
        <v>0</v>
      </c>
      <c r="I7" s="202">
        <f t="shared" si="0"/>
        <v>1</v>
      </c>
      <c r="J7" s="202">
        <f t="shared" si="0"/>
        <v>7</v>
      </c>
      <c r="K7" s="202">
        <f t="shared" si="0"/>
        <v>21</v>
      </c>
      <c r="L7" s="202">
        <f t="shared" si="0"/>
        <v>58</v>
      </c>
      <c r="M7" s="202">
        <f t="shared" si="0"/>
        <v>30</v>
      </c>
      <c r="N7" s="202">
        <f t="shared" si="0"/>
        <v>24</v>
      </c>
      <c r="O7" s="202">
        <f t="shared" si="0"/>
        <v>23</v>
      </c>
      <c r="P7" s="202">
        <f t="shared" si="0"/>
        <v>21</v>
      </c>
      <c r="Q7" s="202">
        <f t="shared" si="0"/>
        <v>21</v>
      </c>
      <c r="R7" s="202">
        <f t="shared" si="0"/>
        <v>23</v>
      </c>
      <c r="S7" s="202">
        <f t="shared" si="0"/>
        <v>29</v>
      </c>
      <c r="T7" s="202">
        <f t="shared" si="0"/>
        <v>35</v>
      </c>
      <c r="U7" s="202">
        <f t="shared" si="0"/>
        <v>39</v>
      </c>
      <c r="V7" s="202">
        <f t="shared" si="0"/>
        <v>31</v>
      </c>
      <c r="W7" s="202">
        <f t="shared" si="0"/>
        <v>23</v>
      </c>
      <c r="X7" s="202">
        <f t="shared" si="0"/>
        <v>14</v>
      </c>
      <c r="Y7" s="202">
        <f t="shared" si="0"/>
        <v>7</v>
      </c>
      <c r="Z7" s="202">
        <f t="shared" si="0"/>
        <v>4</v>
      </c>
      <c r="AA7" s="202">
        <f t="shared" si="0"/>
        <v>3</v>
      </c>
      <c r="AB7" s="202">
        <f t="shared" si="0"/>
        <v>1</v>
      </c>
      <c r="AC7" s="265"/>
    </row>
    <row r="8" spans="1:53" x14ac:dyDescent="0.25">
      <c r="B8" s="263" t="str">
        <f>STATYSTYKI!A8</f>
        <v>Trzebnica</v>
      </c>
      <c r="C8" s="263" t="str">
        <f>STATYSTYKI!B8</f>
        <v>rk_03_DK15</v>
      </c>
      <c r="D8" s="264">
        <f>ROUND((SUM(STATYSTYKI!D8:K8)*100%)/SUM(STATYSTYKI!$D$3:$K$3),0)</f>
        <v>414</v>
      </c>
      <c r="E8" s="202">
        <f t="shared" si="1"/>
        <v>0</v>
      </c>
      <c r="F8" s="202">
        <f t="shared" si="0"/>
        <v>0</v>
      </c>
      <c r="G8" s="202">
        <f t="shared" si="0"/>
        <v>0</v>
      </c>
      <c r="H8" s="202">
        <f t="shared" si="0"/>
        <v>0</v>
      </c>
      <c r="I8" s="202">
        <f t="shared" si="0"/>
        <v>1</v>
      </c>
      <c r="J8" s="202">
        <f t="shared" si="0"/>
        <v>7</v>
      </c>
      <c r="K8" s="202">
        <f t="shared" si="0"/>
        <v>21</v>
      </c>
      <c r="L8" s="202">
        <f t="shared" si="0"/>
        <v>58</v>
      </c>
      <c r="M8" s="202">
        <f t="shared" si="0"/>
        <v>30</v>
      </c>
      <c r="N8" s="202">
        <f t="shared" si="0"/>
        <v>24</v>
      </c>
      <c r="O8" s="202">
        <f t="shared" si="0"/>
        <v>23</v>
      </c>
      <c r="P8" s="202">
        <f t="shared" si="0"/>
        <v>21</v>
      </c>
      <c r="Q8" s="202">
        <f t="shared" si="0"/>
        <v>21</v>
      </c>
      <c r="R8" s="202">
        <f t="shared" si="0"/>
        <v>23</v>
      </c>
      <c r="S8" s="202">
        <f t="shared" si="0"/>
        <v>29</v>
      </c>
      <c r="T8" s="202">
        <f t="shared" si="0"/>
        <v>35</v>
      </c>
      <c r="U8" s="202">
        <f t="shared" si="0"/>
        <v>39</v>
      </c>
      <c r="V8" s="202">
        <f t="shared" si="0"/>
        <v>31</v>
      </c>
      <c r="W8" s="202">
        <f t="shared" si="0"/>
        <v>23</v>
      </c>
      <c r="X8" s="202">
        <f t="shared" si="0"/>
        <v>14</v>
      </c>
      <c r="Y8" s="202">
        <f t="shared" si="0"/>
        <v>7</v>
      </c>
      <c r="Z8" s="202">
        <f t="shared" si="0"/>
        <v>4</v>
      </c>
      <c r="AA8" s="202">
        <f t="shared" si="0"/>
        <v>3</v>
      </c>
      <c r="AB8" s="202">
        <f t="shared" si="0"/>
        <v>1</v>
      </c>
      <c r="AC8" s="265"/>
    </row>
    <row r="9" spans="1:53" x14ac:dyDescent="0.25">
      <c r="B9" s="263" t="str">
        <f>STATYSTYKI!A9</f>
        <v>Trzebnica</v>
      </c>
      <c r="C9" s="263" t="str">
        <f>STATYSTYKI!B9</f>
        <v>rk_04_DW340</v>
      </c>
      <c r="D9" s="264">
        <f>ROUND((SUM(STATYSTYKI!D9:K9)*100%)/SUM(STATYSTYKI!$D$3:$K$3),0)</f>
        <v>285</v>
      </c>
      <c r="E9" s="202">
        <f t="shared" si="1"/>
        <v>0</v>
      </c>
      <c r="F9" s="202">
        <f t="shared" si="0"/>
        <v>0</v>
      </c>
      <c r="G9" s="202">
        <f t="shared" si="0"/>
        <v>0</v>
      </c>
      <c r="H9" s="202">
        <f t="shared" si="0"/>
        <v>0</v>
      </c>
      <c r="I9" s="202">
        <f t="shared" si="0"/>
        <v>1</v>
      </c>
      <c r="J9" s="202">
        <f t="shared" si="0"/>
        <v>5</v>
      </c>
      <c r="K9" s="202">
        <f t="shared" si="0"/>
        <v>15</v>
      </c>
      <c r="L9" s="202">
        <f t="shared" si="0"/>
        <v>40</v>
      </c>
      <c r="M9" s="202">
        <f t="shared" si="0"/>
        <v>21</v>
      </c>
      <c r="N9" s="202">
        <f t="shared" si="0"/>
        <v>16</v>
      </c>
      <c r="O9" s="202">
        <f t="shared" si="0"/>
        <v>16</v>
      </c>
      <c r="P9" s="202">
        <f t="shared" si="0"/>
        <v>15</v>
      </c>
      <c r="Q9" s="202">
        <f t="shared" si="0"/>
        <v>14</v>
      </c>
      <c r="R9" s="202">
        <f t="shared" si="0"/>
        <v>15</v>
      </c>
      <c r="S9" s="202">
        <f t="shared" si="0"/>
        <v>20</v>
      </c>
      <c r="T9" s="202">
        <f t="shared" si="0"/>
        <v>24</v>
      </c>
      <c r="U9" s="202">
        <f t="shared" si="0"/>
        <v>27</v>
      </c>
      <c r="V9" s="202">
        <f t="shared" si="0"/>
        <v>21</v>
      </c>
      <c r="W9" s="202">
        <f t="shared" si="0"/>
        <v>16</v>
      </c>
      <c r="X9" s="202">
        <f t="shared" si="0"/>
        <v>10</v>
      </c>
      <c r="Y9" s="202">
        <f t="shared" si="0"/>
        <v>5</v>
      </c>
      <c r="Z9" s="202">
        <f t="shared" si="0"/>
        <v>3</v>
      </c>
      <c r="AA9" s="202">
        <f t="shared" si="0"/>
        <v>2</v>
      </c>
      <c r="AB9" s="202">
        <f t="shared" si="0"/>
        <v>0</v>
      </c>
      <c r="AC9" s="265"/>
    </row>
    <row r="10" spans="1:53" x14ac:dyDescent="0.25">
      <c r="B10" s="263" t="str">
        <f>STATYSTYKI!A10</f>
        <v>Oleśnica</v>
      </c>
      <c r="C10" s="263" t="str">
        <f>STATYSTYKI!B10</f>
        <v>rk_05_DW340</v>
      </c>
      <c r="D10" s="264">
        <f>ROUND((SUM(STATYSTYKI!D10:K10)*100%)/SUM(STATYSTYKI!$D$3:$K$3),0)</f>
        <v>226</v>
      </c>
      <c r="E10" s="202">
        <f t="shared" si="1"/>
        <v>0</v>
      </c>
      <c r="F10" s="202">
        <f t="shared" si="0"/>
        <v>0</v>
      </c>
      <c r="G10" s="202">
        <f t="shared" si="0"/>
        <v>0</v>
      </c>
      <c r="H10" s="202">
        <f t="shared" si="0"/>
        <v>0</v>
      </c>
      <c r="I10" s="202">
        <f t="shared" si="0"/>
        <v>1</v>
      </c>
      <c r="J10" s="202">
        <f t="shared" si="0"/>
        <v>4</v>
      </c>
      <c r="K10" s="202">
        <f t="shared" si="0"/>
        <v>12</v>
      </c>
      <c r="L10" s="202">
        <f t="shared" si="0"/>
        <v>32</v>
      </c>
      <c r="M10" s="202">
        <f t="shared" si="0"/>
        <v>16</v>
      </c>
      <c r="N10" s="202">
        <f t="shared" si="0"/>
        <v>13</v>
      </c>
      <c r="O10" s="202">
        <f t="shared" si="0"/>
        <v>12</v>
      </c>
      <c r="P10" s="202">
        <f t="shared" si="0"/>
        <v>12</v>
      </c>
      <c r="Q10" s="202">
        <f t="shared" si="0"/>
        <v>11</v>
      </c>
      <c r="R10" s="202">
        <f t="shared" si="0"/>
        <v>12</v>
      </c>
      <c r="S10" s="202">
        <f t="shared" si="0"/>
        <v>16</v>
      </c>
      <c r="T10" s="202">
        <f t="shared" si="0"/>
        <v>19</v>
      </c>
      <c r="U10" s="202">
        <f t="shared" si="0"/>
        <v>22</v>
      </c>
      <c r="V10" s="202">
        <f t="shared" si="0"/>
        <v>17</v>
      </c>
      <c r="W10" s="202">
        <f t="shared" si="0"/>
        <v>12</v>
      </c>
      <c r="X10" s="202">
        <f t="shared" si="0"/>
        <v>8</v>
      </c>
      <c r="Y10" s="202">
        <f t="shared" si="0"/>
        <v>4</v>
      </c>
      <c r="Z10" s="202">
        <f t="shared" si="0"/>
        <v>2</v>
      </c>
      <c r="AA10" s="202">
        <f t="shared" si="0"/>
        <v>1</v>
      </c>
      <c r="AB10" s="202">
        <f t="shared" si="0"/>
        <v>0</v>
      </c>
      <c r="AC10" s="265"/>
    </row>
    <row r="11" spans="1:53" x14ac:dyDescent="0.25">
      <c r="B11" s="263" t="str">
        <f>STATYSTYKI!A11</f>
        <v>Oleśnica</v>
      </c>
      <c r="C11" s="263" t="str">
        <f>STATYSTYKI!B11</f>
        <v>rk_06</v>
      </c>
      <c r="D11" s="264">
        <f>ROUND((SUM(STATYSTYKI!D11:K11)*100%)/SUM(STATYSTYKI!$D$3:$K$3),0)</f>
        <v>1731</v>
      </c>
      <c r="E11" s="202">
        <f t="shared" si="1"/>
        <v>1</v>
      </c>
      <c r="F11" s="202">
        <f t="shared" si="0"/>
        <v>0</v>
      </c>
      <c r="G11" s="202">
        <f t="shared" si="0"/>
        <v>0</v>
      </c>
      <c r="H11" s="202">
        <f t="shared" si="0"/>
        <v>0</v>
      </c>
      <c r="I11" s="202">
        <f t="shared" si="0"/>
        <v>4</v>
      </c>
      <c r="J11" s="202">
        <f t="shared" si="0"/>
        <v>28</v>
      </c>
      <c r="K11" s="202">
        <f t="shared" si="0"/>
        <v>89</v>
      </c>
      <c r="L11" s="202">
        <f t="shared" si="0"/>
        <v>242</v>
      </c>
      <c r="M11" s="202">
        <f t="shared" si="0"/>
        <v>125</v>
      </c>
      <c r="N11" s="202">
        <f t="shared" si="0"/>
        <v>100</v>
      </c>
      <c r="O11" s="202">
        <f t="shared" si="0"/>
        <v>96</v>
      </c>
      <c r="P11" s="202">
        <f t="shared" si="0"/>
        <v>88</v>
      </c>
      <c r="Q11" s="202">
        <f t="shared" si="0"/>
        <v>86</v>
      </c>
      <c r="R11" s="202">
        <f t="shared" si="0"/>
        <v>94</v>
      </c>
      <c r="S11" s="202">
        <f t="shared" si="0"/>
        <v>122</v>
      </c>
      <c r="T11" s="202">
        <f t="shared" si="0"/>
        <v>146</v>
      </c>
      <c r="U11" s="202">
        <f t="shared" si="0"/>
        <v>165</v>
      </c>
      <c r="V11" s="202">
        <f t="shared" si="0"/>
        <v>129</v>
      </c>
      <c r="W11" s="202">
        <f t="shared" si="0"/>
        <v>95</v>
      </c>
      <c r="X11" s="202">
        <f t="shared" si="0"/>
        <v>60</v>
      </c>
      <c r="Y11" s="202">
        <f t="shared" si="0"/>
        <v>29</v>
      </c>
      <c r="Z11" s="202">
        <f t="shared" si="0"/>
        <v>17</v>
      </c>
      <c r="AA11" s="202">
        <f t="shared" si="0"/>
        <v>11</v>
      </c>
      <c r="AB11" s="202">
        <f t="shared" si="0"/>
        <v>3</v>
      </c>
      <c r="AC11" s="265"/>
    </row>
    <row r="12" spans="1:53" x14ac:dyDescent="0.25">
      <c r="B12" s="263" t="str">
        <f>STATYSTYKI!A12</f>
        <v>Oleśnica</v>
      </c>
      <c r="C12" s="263" t="str">
        <f>STATYSTYKI!B12</f>
        <v>rk_07_DW451</v>
      </c>
      <c r="D12" s="264">
        <f>ROUND((SUM(STATYSTYKI!D12:K12)*100%)/SUM(STATYSTYKI!$D$3:$K$3),0)</f>
        <v>68</v>
      </c>
      <c r="E12" s="202">
        <f t="shared" si="1"/>
        <v>0</v>
      </c>
      <c r="F12" s="202">
        <f t="shared" si="0"/>
        <v>0</v>
      </c>
      <c r="G12" s="202">
        <f t="shared" si="0"/>
        <v>0</v>
      </c>
      <c r="H12" s="202">
        <f t="shared" si="0"/>
        <v>0</v>
      </c>
      <c r="I12" s="202">
        <f t="shared" si="0"/>
        <v>0</v>
      </c>
      <c r="J12" s="202">
        <f t="shared" si="0"/>
        <v>1</v>
      </c>
      <c r="K12" s="202">
        <f t="shared" si="0"/>
        <v>4</v>
      </c>
      <c r="L12" s="202">
        <f t="shared" si="0"/>
        <v>10</v>
      </c>
      <c r="M12" s="202">
        <f t="shared" si="0"/>
        <v>5</v>
      </c>
      <c r="N12" s="202">
        <f t="shared" si="0"/>
        <v>4</v>
      </c>
      <c r="O12" s="202">
        <f t="shared" si="0"/>
        <v>4</v>
      </c>
      <c r="P12" s="202">
        <f t="shared" si="0"/>
        <v>3</v>
      </c>
      <c r="Q12" s="202">
        <f t="shared" si="0"/>
        <v>3</v>
      </c>
      <c r="R12" s="202">
        <f t="shared" si="0"/>
        <v>4</v>
      </c>
      <c r="S12" s="202">
        <f t="shared" si="0"/>
        <v>5</v>
      </c>
      <c r="T12" s="202">
        <f t="shared" si="0"/>
        <v>6</v>
      </c>
      <c r="U12" s="202">
        <f t="shared" si="0"/>
        <v>6</v>
      </c>
      <c r="V12" s="202">
        <f t="shared" si="0"/>
        <v>5</v>
      </c>
      <c r="W12" s="202">
        <f t="shared" si="0"/>
        <v>4</v>
      </c>
      <c r="X12" s="202">
        <f t="shared" si="0"/>
        <v>2</v>
      </c>
      <c r="Y12" s="202">
        <f t="shared" si="0"/>
        <v>1</v>
      </c>
      <c r="Z12" s="202">
        <f t="shared" si="0"/>
        <v>1</v>
      </c>
      <c r="AA12" s="202">
        <f t="shared" si="0"/>
        <v>0</v>
      </c>
      <c r="AB12" s="202">
        <f t="shared" si="0"/>
        <v>0</v>
      </c>
      <c r="AC12" s="265"/>
    </row>
    <row r="13" spans="1:53" x14ac:dyDescent="0.25">
      <c r="B13" s="263" t="str">
        <f>STATYSTYKI!A13</f>
        <v>Jelcz-Laskowice</v>
      </c>
      <c r="C13" s="263" t="str">
        <f>STATYSTYKI!B13</f>
        <v>rk_08_DW396</v>
      </c>
      <c r="D13" s="264">
        <f>ROUND((SUM(STATYSTYKI!D13:K13)*100%)/SUM(STATYSTYKI!$D$3:$K$3),0)</f>
        <v>114</v>
      </c>
      <c r="E13" s="202">
        <f t="shared" si="1"/>
        <v>0</v>
      </c>
      <c r="F13" s="202">
        <f t="shared" si="0"/>
        <v>0</v>
      </c>
      <c r="G13" s="202">
        <f t="shared" si="0"/>
        <v>0</v>
      </c>
      <c r="H13" s="202">
        <f t="shared" si="0"/>
        <v>0</v>
      </c>
      <c r="I13" s="202">
        <f t="shared" si="0"/>
        <v>0</v>
      </c>
      <c r="J13" s="202">
        <f t="shared" si="0"/>
        <v>2</v>
      </c>
      <c r="K13" s="202">
        <f t="shared" si="0"/>
        <v>6</v>
      </c>
      <c r="L13" s="202">
        <f t="shared" si="0"/>
        <v>16</v>
      </c>
      <c r="M13" s="202">
        <f t="shared" si="0"/>
        <v>8</v>
      </c>
      <c r="N13" s="202">
        <f t="shared" si="0"/>
        <v>7</v>
      </c>
      <c r="O13" s="202">
        <f t="shared" si="0"/>
        <v>6</v>
      </c>
      <c r="P13" s="202">
        <f t="shared" si="0"/>
        <v>6</v>
      </c>
      <c r="Q13" s="202">
        <f t="shared" si="0"/>
        <v>6</v>
      </c>
      <c r="R13" s="202">
        <f t="shared" si="0"/>
        <v>6</v>
      </c>
      <c r="S13" s="202">
        <f t="shared" si="0"/>
        <v>8</v>
      </c>
      <c r="T13" s="202">
        <f t="shared" si="0"/>
        <v>10</v>
      </c>
      <c r="U13" s="202">
        <f t="shared" si="0"/>
        <v>11</v>
      </c>
      <c r="V13" s="202">
        <f t="shared" si="0"/>
        <v>9</v>
      </c>
      <c r="W13" s="202">
        <f t="shared" si="0"/>
        <v>6</v>
      </c>
      <c r="X13" s="202">
        <f t="shared" si="0"/>
        <v>4</v>
      </c>
      <c r="Y13" s="202">
        <f t="shared" si="0"/>
        <v>2</v>
      </c>
      <c r="Z13" s="202">
        <f t="shared" si="0"/>
        <v>1</v>
      </c>
      <c r="AA13" s="202">
        <f t="shared" si="0"/>
        <v>1</v>
      </c>
      <c r="AB13" s="202">
        <f t="shared" si="0"/>
        <v>0</v>
      </c>
      <c r="AC13" s="265"/>
    </row>
    <row r="14" spans="1:53" x14ac:dyDescent="0.25">
      <c r="B14" s="263" t="str">
        <f>STATYSTYKI!A14</f>
        <v>Oława</v>
      </c>
      <c r="C14" s="263" t="str">
        <f>STATYSTYKI!B14</f>
        <v>rk_09_DK94</v>
      </c>
      <c r="D14" s="264">
        <f>ROUND((SUM(STATYSTYKI!D14:K14)*100%)/SUM(STATYSTYKI!$D$3:$K$3),0)</f>
        <v>962</v>
      </c>
      <c r="E14" s="202">
        <f t="shared" si="1"/>
        <v>0</v>
      </c>
      <c r="F14" s="202">
        <f t="shared" si="0"/>
        <v>0</v>
      </c>
      <c r="G14" s="202">
        <f t="shared" si="0"/>
        <v>0</v>
      </c>
      <c r="H14" s="202">
        <f t="shared" si="0"/>
        <v>0</v>
      </c>
      <c r="I14" s="202">
        <f t="shared" si="0"/>
        <v>2</v>
      </c>
      <c r="J14" s="202">
        <f t="shared" si="0"/>
        <v>15</v>
      </c>
      <c r="K14" s="202">
        <f t="shared" si="0"/>
        <v>50</v>
      </c>
      <c r="L14" s="202">
        <f t="shared" si="0"/>
        <v>135</v>
      </c>
      <c r="M14" s="202">
        <f t="shared" si="0"/>
        <v>70</v>
      </c>
      <c r="N14" s="202">
        <f t="shared" si="0"/>
        <v>55</v>
      </c>
      <c r="O14" s="202">
        <f t="shared" si="0"/>
        <v>53</v>
      </c>
      <c r="P14" s="202">
        <f t="shared" si="0"/>
        <v>49</v>
      </c>
      <c r="Q14" s="202">
        <f t="shared" si="0"/>
        <v>48</v>
      </c>
      <c r="R14" s="202">
        <f t="shared" si="0"/>
        <v>52</v>
      </c>
      <c r="S14" s="202">
        <f t="shared" si="0"/>
        <v>68</v>
      </c>
      <c r="T14" s="202">
        <f t="shared" si="0"/>
        <v>81</v>
      </c>
      <c r="U14" s="202">
        <f t="shared" si="0"/>
        <v>92</v>
      </c>
      <c r="V14" s="202">
        <f t="shared" si="0"/>
        <v>72</v>
      </c>
      <c r="W14" s="202">
        <f t="shared" si="0"/>
        <v>53</v>
      </c>
      <c r="X14" s="202">
        <f t="shared" si="0"/>
        <v>33</v>
      </c>
      <c r="Y14" s="202">
        <f t="shared" si="0"/>
        <v>16</v>
      </c>
      <c r="Z14" s="202">
        <f t="shared" si="0"/>
        <v>9</v>
      </c>
      <c r="AA14" s="202">
        <f t="shared" si="0"/>
        <v>6</v>
      </c>
      <c r="AB14" s="202">
        <f t="shared" si="0"/>
        <v>2</v>
      </c>
      <c r="AC14" s="265"/>
    </row>
    <row r="15" spans="1:53" x14ac:dyDescent="0.25">
      <c r="B15" s="263" t="str">
        <f>STATYSTYKI!A15</f>
        <v>Strzelin</v>
      </c>
      <c r="C15" s="263" t="str">
        <f>STATYSTYKI!B15</f>
        <v>rk_11_DK39</v>
      </c>
      <c r="D15" s="264">
        <f>ROUND((SUM(STATYSTYKI!D15:K15)*100%)/SUM(STATYSTYKI!$D$3:$K$3),0)</f>
        <v>776</v>
      </c>
      <c r="E15" s="202">
        <f t="shared" si="1"/>
        <v>0</v>
      </c>
      <c r="F15" s="202">
        <f t="shared" si="0"/>
        <v>0</v>
      </c>
      <c r="G15" s="202">
        <f t="shared" si="0"/>
        <v>0</v>
      </c>
      <c r="H15" s="202">
        <f t="shared" si="0"/>
        <v>0</v>
      </c>
      <c r="I15" s="202">
        <f t="shared" si="0"/>
        <v>2</v>
      </c>
      <c r="J15" s="202">
        <f t="shared" si="0"/>
        <v>13</v>
      </c>
      <c r="K15" s="202">
        <f t="shared" si="0"/>
        <v>40</v>
      </c>
      <c r="L15" s="202">
        <f t="shared" si="0"/>
        <v>109</v>
      </c>
      <c r="M15" s="202">
        <f t="shared" si="0"/>
        <v>56</v>
      </c>
      <c r="N15" s="202">
        <f t="shared" si="0"/>
        <v>45</v>
      </c>
      <c r="O15" s="202">
        <f t="shared" si="0"/>
        <v>43</v>
      </c>
      <c r="P15" s="202">
        <f t="shared" si="0"/>
        <v>40</v>
      </c>
      <c r="Q15" s="202">
        <f t="shared" si="0"/>
        <v>39</v>
      </c>
      <c r="R15" s="202">
        <f t="shared" si="0"/>
        <v>42</v>
      </c>
      <c r="S15" s="202">
        <f t="shared" si="0"/>
        <v>55</v>
      </c>
      <c r="T15" s="202">
        <f t="shared" si="0"/>
        <v>66</v>
      </c>
      <c r="U15" s="202">
        <f t="shared" si="0"/>
        <v>74</v>
      </c>
      <c r="V15" s="202">
        <f t="shared" si="0"/>
        <v>58</v>
      </c>
      <c r="W15" s="202">
        <f t="shared" si="0"/>
        <v>43</v>
      </c>
      <c r="X15" s="202">
        <f t="shared" si="0"/>
        <v>27</v>
      </c>
      <c r="Y15" s="202">
        <f t="shared" si="0"/>
        <v>13</v>
      </c>
      <c r="Z15" s="202">
        <f t="shared" si="0"/>
        <v>8</v>
      </c>
      <c r="AA15" s="202">
        <f t="shared" si="0"/>
        <v>5</v>
      </c>
      <c r="AB15" s="202">
        <f t="shared" si="0"/>
        <v>1</v>
      </c>
      <c r="AC15" s="265"/>
    </row>
    <row r="16" spans="1:53" x14ac:dyDescent="0.25">
      <c r="B16" s="263" t="str">
        <f>STATYSTYKI!A16</f>
        <v>Strzelin</v>
      </c>
      <c r="C16" s="263" t="str">
        <f>STATYSTYKI!B16</f>
        <v>rk_12_DW378</v>
      </c>
      <c r="D16" s="264">
        <f>ROUND((SUM(STATYSTYKI!D16:K16)*100%)/SUM(STATYSTYKI!$D$3:$K$3),0)</f>
        <v>56</v>
      </c>
      <c r="E16" s="202">
        <f t="shared" si="1"/>
        <v>0</v>
      </c>
      <c r="F16" s="202">
        <f t="shared" si="1"/>
        <v>0</v>
      </c>
      <c r="G16" s="202">
        <f t="shared" si="1"/>
        <v>0</v>
      </c>
      <c r="H16" s="202">
        <f t="shared" si="1"/>
        <v>0</v>
      </c>
      <c r="I16" s="202">
        <f t="shared" si="1"/>
        <v>0</v>
      </c>
      <c r="J16" s="202">
        <f t="shared" si="1"/>
        <v>1</v>
      </c>
      <c r="K16" s="202">
        <f t="shared" si="1"/>
        <v>3</v>
      </c>
      <c r="L16" s="202">
        <f t="shared" si="1"/>
        <v>8</v>
      </c>
      <c r="M16" s="202">
        <f t="shared" si="1"/>
        <v>4</v>
      </c>
      <c r="N16" s="202">
        <f t="shared" si="1"/>
        <v>3</v>
      </c>
      <c r="O16" s="202">
        <f t="shared" si="1"/>
        <v>3</v>
      </c>
      <c r="P16" s="202">
        <f t="shared" si="1"/>
        <v>3</v>
      </c>
      <c r="Q16" s="202">
        <f t="shared" si="1"/>
        <v>3</v>
      </c>
      <c r="R16" s="202">
        <f t="shared" si="1"/>
        <v>3</v>
      </c>
      <c r="S16" s="202">
        <f t="shared" si="1"/>
        <v>4</v>
      </c>
      <c r="T16" s="202">
        <f t="shared" si="1"/>
        <v>5</v>
      </c>
      <c r="U16" s="202">
        <f t="shared" si="0"/>
        <v>5</v>
      </c>
      <c r="V16" s="202">
        <f t="shared" si="0"/>
        <v>4</v>
      </c>
      <c r="W16" s="202">
        <f t="shared" ref="U16:AB24" si="2">ROUND($D16*W$3,0)</f>
        <v>3</v>
      </c>
      <c r="X16" s="202">
        <f t="shared" si="2"/>
        <v>2</v>
      </c>
      <c r="Y16" s="202">
        <f t="shared" si="2"/>
        <v>1</v>
      </c>
      <c r="Z16" s="202">
        <f t="shared" si="2"/>
        <v>1</v>
      </c>
      <c r="AA16" s="202">
        <f t="shared" si="2"/>
        <v>0</v>
      </c>
      <c r="AB16" s="202">
        <f t="shared" si="2"/>
        <v>0</v>
      </c>
      <c r="AC16" s="265"/>
    </row>
    <row r="17" spans="2:29" x14ac:dyDescent="0.25">
      <c r="B17" s="263" t="str">
        <f>STATYSTYKI!A17</f>
        <v>Strzelin</v>
      </c>
      <c r="C17" s="263" t="str">
        <f>STATYSTYKI!B17</f>
        <v>rk_13_DK395</v>
      </c>
      <c r="D17" s="264">
        <f>ROUND((SUM(STATYSTYKI!D17:K17)*100%)/SUM(STATYSTYKI!$D$3:$K$3),0)</f>
        <v>408</v>
      </c>
      <c r="E17" s="202">
        <f t="shared" si="1"/>
        <v>0</v>
      </c>
      <c r="F17" s="202">
        <f t="shared" si="1"/>
        <v>0</v>
      </c>
      <c r="G17" s="202">
        <f t="shared" si="1"/>
        <v>0</v>
      </c>
      <c r="H17" s="202">
        <f t="shared" si="1"/>
        <v>0</v>
      </c>
      <c r="I17" s="202">
        <f t="shared" si="1"/>
        <v>1</v>
      </c>
      <c r="J17" s="202">
        <f t="shared" si="1"/>
        <v>7</v>
      </c>
      <c r="K17" s="202">
        <f t="shared" si="1"/>
        <v>21</v>
      </c>
      <c r="L17" s="202">
        <f t="shared" si="1"/>
        <v>57</v>
      </c>
      <c r="M17" s="202">
        <f t="shared" si="1"/>
        <v>30</v>
      </c>
      <c r="N17" s="202">
        <f t="shared" si="1"/>
        <v>24</v>
      </c>
      <c r="O17" s="202">
        <f t="shared" si="1"/>
        <v>23</v>
      </c>
      <c r="P17" s="202">
        <f t="shared" si="1"/>
        <v>21</v>
      </c>
      <c r="Q17" s="202">
        <f t="shared" si="1"/>
        <v>20</v>
      </c>
      <c r="R17" s="202">
        <f t="shared" si="1"/>
        <v>22</v>
      </c>
      <c r="S17" s="202">
        <f t="shared" si="1"/>
        <v>29</v>
      </c>
      <c r="T17" s="202">
        <f t="shared" si="1"/>
        <v>34</v>
      </c>
      <c r="U17" s="202">
        <f t="shared" si="2"/>
        <v>39</v>
      </c>
      <c r="V17" s="202">
        <f t="shared" si="2"/>
        <v>30</v>
      </c>
      <c r="W17" s="202">
        <f t="shared" si="2"/>
        <v>22</v>
      </c>
      <c r="X17" s="202">
        <f t="shared" si="2"/>
        <v>14</v>
      </c>
      <c r="Y17" s="202">
        <f t="shared" si="2"/>
        <v>7</v>
      </c>
      <c r="Z17" s="202">
        <f t="shared" si="2"/>
        <v>4</v>
      </c>
      <c r="AA17" s="202">
        <f t="shared" si="2"/>
        <v>3</v>
      </c>
      <c r="AB17" s="202">
        <f t="shared" si="2"/>
        <v>1</v>
      </c>
      <c r="AC17" s="265"/>
    </row>
    <row r="18" spans="2:29" x14ac:dyDescent="0.25">
      <c r="B18" s="263" t="str">
        <f>STATYSTYKI!A18</f>
        <v>Strzelin</v>
      </c>
      <c r="C18" s="263" t="str">
        <f>STATYSTYKI!B18</f>
        <v>rk_14_DK39</v>
      </c>
      <c r="D18" s="264">
        <f>ROUND((SUM(STATYSTYKI!D18:K18)*100%)/SUM(STATYSTYKI!$D$3:$K$3),0)</f>
        <v>483</v>
      </c>
      <c r="E18" s="202">
        <f t="shared" si="1"/>
        <v>0</v>
      </c>
      <c r="F18" s="202">
        <f t="shared" si="1"/>
        <v>0</v>
      </c>
      <c r="G18" s="202">
        <f t="shared" si="1"/>
        <v>0</v>
      </c>
      <c r="H18" s="202">
        <f t="shared" si="1"/>
        <v>0</v>
      </c>
      <c r="I18" s="202">
        <f t="shared" si="1"/>
        <v>1</v>
      </c>
      <c r="J18" s="202">
        <f t="shared" si="1"/>
        <v>8</v>
      </c>
      <c r="K18" s="202">
        <f t="shared" si="1"/>
        <v>25</v>
      </c>
      <c r="L18" s="202">
        <f t="shared" si="1"/>
        <v>68</v>
      </c>
      <c r="M18" s="202">
        <f t="shared" si="1"/>
        <v>35</v>
      </c>
      <c r="N18" s="202">
        <f t="shared" si="1"/>
        <v>28</v>
      </c>
      <c r="O18" s="202">
        <f t="shared" si="1"/>
        <v>27</v>
      </c>
      <c r="P18" s="202">
        <f t="shared" si="1"/>
        <v>25</v>
      </c>
      <c r="Q18" s="202">
        <f t="shared" si="1"/>
        <v>24</v>
      </c>
      <c r="R18" s="202">
        <f t="shared" si="1"/>
        <v>26</v>
      </c>
      <c r="S18" s="202">
        <f t="shared" si="1"/>
        <v>34</v>
      </c>
      <c r="T18" s="202">
        <f t="shared" si="1"/>
        <v>41</v>
      </c>
      <c r="U18" s="202">
        <f t="shared" si="2"/>
        <v>46</v>
      </c>
      <c r="V18" s="202">
        <f t="shared" si="2"/>
        <v>36</v>
      </c>
      <c r="W18" s="202">
        <f t="shared" si="2"/>
        <v>26</v>
      </c>
      <c r="X18" s="202">
        <f t="shared" si="2"/>
        <v>17</v>
      </c>
      <c r="Y18" s="202">
        <f t="shared" si="2"/>
        <v>8</v>
      </c>
      <c r="Z18" s="202">
        <f t="shared" si="2"/>
        <v>5</v>
      </c>
      <c r="AA18" s="202">
        <f t="shared" si="2"/>
        <v>3</v>
      </c>
      <c r="AB18" s="202">
        <f t="shared" si="2"/>
        <v>1</v>
      </c>
      <c r="AC18" s="265"/>
    </row>
    <row r="19" spans="2:29" x14ac:dyDescent="0.25">
      <c r="B19" s="263" t="str">
        <f>STATYSTYKI!A19</f>
        <v>Kobierzyce</v>
      </c>
      <c r="C19" s="263" t="str">
        <f>STATYSTYKI!B19</f>
        <v>rk_15_DK8</v>
      </c>
      <c r="D19" s="264">
        <f>ROUND((SUM(STATYSTYKI!D19:K19)*100%)/SUM(STATYSTYKI!$D$3:$K$3),0)</f>
        <v>5667</v>
      </c>
      <c r="E19" s="202">
        <f t="shared" si="1"/>
        <v>2</v>
      </c>
      <c r="F19" s="202">
        <f t="shared" si="1"/>
        <v>0</v>
      </c>
      <c r="G19" s="202">
        <f t="shared" si="1"/>
        <v>0</v>
      </c>
      <c r="H19" s="202">
        <f t="shared" si="1"/>
        <v>1</v>
      </c>
      <c r="I19" s="202">
        <f t="shared" si="1"/>
        <v>13</v>
      </c>
      <c r="J19" s="202">
        <f t="shared" si="1"/>
        <v>91</v>
      </c>
      <c r="K19" s="202">
        <f t="shared" si="1"/>
        <v>292</v>
      </c>
      <c r="L19" s="202">
        <f t="shared" si="1"/>
        <v>793</v>
      </c>
      <c r="M19" s="202">
        <f t="shared" si="1"/>
        <v>410</v>
      </c>
      <c r="N19" s="202">
        <f t="shared" si="1"/>
        <v>327</v>
      </c>
      <c r="O19" s="202">
        <f t="shared" si="1"/>
        <v>313</v>
      </c>
      <c r="P19" s="202">
        <f t="shared" si="1"/>
        <v>289</v>
      </c>
      <c r="Q19" s="202">
        <f t="shared" si="1"/>
        <v>282</v>
      </c>
      <c r="R19" s="202">
        <f t="shared" si="1"/>
        <v>308</v>
      </c>
      <c r="S19" s="202">
        <f t="shared" si="1"/>
        <v>400</v>
      </c>
      <c r="T19" s="202">
        <f t="shared" si="1"/>
        <v>479</v>
      </c>
      <c r="U19" s="202">
        <f t="shared" si="2"/>
        <v>540</v>
      </c>
      <c r="V19" s="202">
        <f t="shared" si="2"/>
        <v>423</v>
      </c>
      <c r="W19" s="202">
        <f t="shared" si="2"/>
        <v>311</v>
      </c>
      <c r="X19" s="202">
        <f t="shared" si="2"/>
        <v>197</v>
      </c>
      <c r="Y19" s="202">
        <f t="shared" si="2"/>
        <v>94</v>
      </c>
      <c r="Z19" s="202">
        <f t="shared" si="2"/>
        <v>55</v>
      </c>
      <c r="AA19" s="202">
        <f t="shared" si="2"/>
        <v>36</v>
      </c>
      <c r="AB19" s="202">
        <f t="shared" si="2"/>
        <v>9</v>
      </c>
      <c r="AC19" s="265"/>
    </row>
    <row r="20" spans="2:29" x14ac:dyDescent="0.25">
      <c r="B20" s="263" t="str">
        <f>STATYSTYKI!A20</f>
        <v>Kąty Wrocławskie</v>
      </c>
      <c r="C20" s="263" t="str">
        <f>STATYSTYKI!B20</f>
        <v>rk_16_DK35</v>
      </c>
      <c r="D20" s="264">
        <f>ROUND((SUM(STATYSTYKI!D20:K20)*100%)/SUM(STATYSTYKI!$D$3:$K$3),0)</f>
        <v>2072</v>
      </c>
      <c r="E20" s="202">
        <f t="shared" si="1"/>
        <v>1</v>
      </c>
      <c r="F20" s="202">
        <f t="shared" si="1"/>
        <v>0</v>
      </c>
      <c r="G20" s="202">
        <f t="shared" si="1"/>
        <v>0</v>
      </c>
      <c r="H20" s="202">
        <f t="shared" si="1"/>
        <v>0</v>
      </c>
      <c r="I20" s="202">
        <f t="shared" si="1"/>
        <v>5</v>
      </c>
      <c r="J20" s="202">
        <f t="shared" si="1"/>
        <v>33</v>
      </c>
      <c r="K20" s="202">
        <f t="shared" si="1"/>
        <v>107</v>
      </c>
      <c r="L20" s="202">
        <f t="shared" si="1"/>
        <v>290</v>
      </c>
      <c r="M20" s="202">
        <f t="shared" si="1"/>
        <v>150</v>
      </c>
      <c r="N20" s="202">
        <f t="shared" si="1"/>
        <v>119</v>
      </c>
      <c r="O20" s="202">
        <f t="shared" si="1"/>
        <v>114</v>
      </c>
      <c r="P20" s="202">
        <f t="shared" si="1"/>
        <v>106</v>
      </c>
      <c r="Q20" s="202">
        <f t="shared" si="1"/>
        <v>103</v>
      </c>
      <c r="R20" s="202">
        <f t="shared" si="1"/>
        <v>113</v>
      </c>
      <c r="S20" s="202">
        <f t="shared" si="1"/>
        <v>146</v>
      </c>
      <c r="T20" s="202">
        <f t="shared" si="1"/>
        <v>175</v>
      </c>
      <c r="U20" s="202">
        <f t="shared" si="2"/>
        <v>197</v>
      </c>
      <c r="V20" s="202">
        <f t="shared" si="2"/>
        <v>155</v>
      </c>
      <c r="W20" s="202">
        <f t="shared" si="2"/>
        <v>114</v>
      </c>
      <c r="X20" s="202">
        <f t="shared" si="2"/>
        <v>72</v>
      </c>
      <c r="Y20" s="202">
        <f t="shared" si="2"/>
        <v>35</v>
      </c>
      <c r="Z20" s="202">
        <f t="shared" si="2"/>
        <v>20</v>
      </c>
      <c r="AA20" s="202">
        <f t="shared" si="2"/>
        <v>13</v>
      </c>
      <c r="AB20" s="202">
        <f t="shared" si="2"/>
        <v>3</v>
      </c>
      <c r="AC20" s="265"/>
    </row>
    <row r="21" spans="2:29" x14ac:dyDescent="0.25">
      <c r="B21" s="263" t="str">
        <f>STATYSTYKI!A21</f>
        <v>Kostomłoty</v>
      </c>
      <c r="C21" s="263" t="str">
        <f>STATYSTYKI!B21</f>
        <v>rk_17_DK5</v>
      </c>
      <c r="D21" s="264">
        <f>ROUND((SUM(STATYSTYKI!D21:K21)*100%)/SUM(STATYSTYKI!$D$3:$K$3),0)</f>
        <v>2737</v>
      </c>
      <c r="E21" s="202">
        <f t="shared" si="1"/>
        <v>1</v>
      </c>
      <c r="F21" s="202">
        <f t="shared" si="1"/>
        <v>0</v>
      </c>
      <c r="G21" s="202">
        <f t="shared" si="1"/>
        <v>0</v>
      </c>
      <c r="H21" s="202">
        <f t="shared" si="1"/>
        <v>1</v>
      </c>
      <c r="I21" s="202">
        <f t="shared" si="1"/>
        <v>6</v>
      </c>
      <c r="J21" s="202">
        <f t="shared" si="1"/>
        <v>44</v>
      </c>
      <c r="K21" s="202">
        <f t="shared" si="1"/>
        <v>141</v>
      </c>
      <c r="L21" s="202">
        <f t="shared" si="1"/>
        <v>383</v>
      </c>
      <c r="M21" s="202">
        <f t="shared" si="1"/>
        <v>198</v>
      </c>
      <c r="N21" s="202">
        <f t="shared" si="1"/>
        <v>158</v>
      </c>
      <c r="O21" s="202">
        <f t="shared" si="1"/>
        <v>151</v>
      </c>
      <c r="P21" s="202">
        <f t="shared" si="1"/>
        <v>140</v>
      </c>
      <c r="Q21" s="202">
        <f t="shared" si="1"/>
        <v>136</v>
      </c>
      <c r="R21" s="202">
        <f t="shared" si="1"/>
        <v>149</v>
      </c>
      <c r="S21" s="202">
        <f t="shared" si="1"/>
        <v>193</v>
      </c>
      <c r="T21" s="202">
        <f t="shared" si="1"/>
        <v>231</v>
      </c>
      <c r="U21" s="202">
        <f t="shared" si="2"/>
        <v>261</v>
      </c>
      <c r="V21" s="202">
        <f t="shared" si="2"/>
        <v>204</v>
      </c>
      <c r="W21" s="202">
        <f t="shared" si="2"/>
        <v>150</v>
      </c>
      <c r="X21" s="202">
        <f t="shared" si="2"/>
        <v>95</v>
      </c>
      <c r="Y21" s="202">
        <f t="shared" si="2"/>
        <v>46</v>
      </c>
      <c r="Z21" s="202">
        <f t="shared" si="2"/>
        <v>27</v>
      </c>
      <c r="AA21" s="202">
        <f t="shared" si="2"/>
        <v>18</v>
      </c>
      <c r="AB21" s="202">
        <f t="shared" si="2"/>
        <v>5</v>
      </c>
      <c r="AC21" s="265"/>
    </row>
    <row r="22" spans="2:29" x14ac:dyDescent="0.25">
      <c r="B22" s="263" t="str">
        <f>STATYSTYKI!A22</f>
        <v>Środa Śląska</v>
      </c>
      <c r="C22" s="263" t="str">
        <f>STATYSTYKI!B22</f>
        <v>rk_19_DK94</v>
      </c>
      <c r="D22" s="264">
        <f>ROUND((SUM(STATYSTYKI!D22:K22)*100%)/SUM(STATYSTYKI!$D$3:$K$3),0)</f>
        <v>919</v>
      </c>
      <c r="E22" s="202">
        <f t="shared" si="1"/>
        <v>0</v>
      </c>
      <c r="F22" s="202">
        <f t="shared" si="1"/>
        <v>0</v>
      </c>
      <c r="G22" s="202">
        <f t="shared" si="1"/>
        <v>0</v>
      </c>
      <c r="H22" s="202">
        <f t="shared" si="1"/>
        <v>0</v>
      </c>
      <c r="I22" s="202">
        <f t="shared" si="1"/>
        <v>2</v>
      </c>
      <c r="J22" s="202">
        <f t="shared" si="1"/>
        <v>15</v>
      </c>
      <c r="K22" s="202">
        <f t="shared" si="1"/>
        <v>47</v>
      </c>
      <c r="L22" s="202">
        <f t="shared" si="1"/>
        <v>129</v>
      </c>
      <c r="M22" s="202">
        <f t="shared" si="1"/>
        <v>67</v>
      </c>
      <c r="N22" s="202">
        <f t="shared" si="1"/>
        <v>53</v>
      </c>
      <c r="O22" s="202">
        <f t="shared" si="1"/>
        <v>51</v>
      </c>
      <c r="P22" s="202">
        <f t="shared" si="1"/>
        <v>47</v>
      </c>
      <c r="Q22" s="202">
        <f t="shared" si="1"/>
        <v>46</v>
      </c>
      <c r="R22" s="202">
        <f t="shared" si="1"/>
        <v>50</v>
      </c>
      <c r="S22" s="202">
        <f t="shared" si="1"/>
        <v>65</v>
      </c>
      <c r="T22" s="202">
        <f t="shared" si="1"/>
        <v>78</v>
      </c>
      <c r="U22" s="202">
        <f t="shared" si="2"/>
        <v>88</v>
      </c>
      <c r="V22" s="202">
        <f t="shared" si="2"/>
        <v>69</v>
      </c>
      <c r="W22" s="202">
        <f t="shared" si="2"/>
        <v>50</v>
      </c>
      <c r="X22" s="202">
        <f t="shared" si="2"/>
        <v>32</v>
      </c>
      <c r="Y22" s="202">
        <f t="shared" si="2"/>
        <v>15</v>
      </c>
      <c r="Z22" s="202">
        <f t="shared" si="2"/>
        <v>9</v>
      </c>
      <c r="AA22" s="202">
        <f t="shared" si="2"/>
        <v>6</v>
      </c>
      <c r="AB22" s="202">
        <f t="shared" si="2"/>
        <v>2</v>
      </c>
      <c r="AC22" s="265"/>
    </row>
    <row r="23" spans="2:29" x14ac:dyDescent="0.25">
      <c r="B23" s="263" t="str">
        <f>STATYSTYKI!A23</f>
        <v>Brzeg Dolny</v>
      </c>
      <c r="C23" s="263" t="str">
        <f>STATYSTYKI!B23</f>
        <v>rk_20_DW341</v>
      </c>
      <c r="D23" s="264">
        <f>ROUND((SUM(STATYSTYKI!D23:K23)*100%)/SUM(STATYSTYKI!$D$3:$K$3),0)</f>
        <v>31</v>
      </c>
      <c r="E23" s="202">
        <f t="shared" si="1"/>
        <v>0</v>
      </c>
      <c r="F23" s="202">
        <f t="shared" si="1"/>
        <v>0</v>
      </c>
      <c r="G23" s="202">
        <f t="shared" si="1"/>
        <v>0</v>
      </c>
      <c r="H23" s="202">
        <f t="shared" si="1"/>
        <v>0</v>
      </c>
      <c r="I23" s="202">
        <f t="shared" si="1"/>
        <v>0</v>
      </c>
      <c r="J23" s="202">
        <f t="shared" si="1"/>
        <v>0</v>
      </c>
      <c r="K23" s="202">
        <f t="shared" si="1"/>
        <v>2</v>
      </c>
      <c r="L23" s="202">
        <f t="shared" si="1"/>
        <v>4</v>
      </c>
      <c r="M23" s="202">
        <f t="shared" si="1"/>
        <v>2</v>
      </c>
      <c r="N23" s="202">
        <f t="shared" si="1"/>
        <v>2</v>
      </c>
      <c r="O23" s="202">
        <f t="shared" si="1"/>
        <v>2</v>
      </c>
      <c r="P23" s="202">
        <f t="shared" si="1"/>
        <v>2</v>
      </c>
      <c r="Q23" s="202">
        <f t="shared" si="1"/>
        <v>2</v>
      </c>
      <c r="R23" s="202">
        <f t="shared" si="1"/>
        <v>2</v>
      </c>
      <c r="S23" s="202">
        <f t="shared" si="1"/>
        <v>2</v>
      </c>
      <c r="T23" s="202">
        <f t="shared" si="1"/>
        <v>3</v>
      </c>
      <c r="U23" s="202">
        <f t="shared" si="2"/>
        <v>3</v>
      </c>
      <c r="V23" s="202">
        <f t="shared" si="2"/>
        <v>2</v>
      </c>
      <c r="W23" s="202">
        <f t="shared" si="2"/>
        <v>2</v>
      </c>
      <c r="X23" s="202">
        <f t="shared" si="2"/>
        <v>1</v>
      </c>
      <c r="Y23" s="202">
        <f t="shared" si="2"/>
        <v>1</v>
      </c>
      <c r="Z23" s="202">
        <f t="shared" si="2"/>
        <v>0</v>
      </c>
      <c r="AA23" s="202">
        <f t="shared" si="2"/>
        <v>0</v>
      </c>
      <c r="AB23" s="202">
        <f t="shared" si="2"/>
        <v>0</v>
      </c>
      <c r="AC23" s="265"/>
    </row>
    <row r="24" spans="2:29" x14ac:dyDescent="0.25">
      <c r="B24" s="263" t="str">
        <f>STATYSTYKI!A24</f>
        <v>Brzeg Dolny</v>
      </c>
      <c r="C24" s="263" t="str">
        <f>STATYSTYKI!B24</f>
        <v>rk_21_DW340</v>
      </c>
      <c r="D24" s="264">
        <f>ROUND((SUM(STATYSTYKI!D24:K24)*100%)/SUM(STATYSTYKI!$D$3:$K$3),0)</f>
        <v>148</v>
      </c>
      <c r="E24" s="202">
        <f t="shared" si="1"/>
        <v>0</v>
      </c>
      <c r="F24" s="202">
        <f t="shared" si="1"/>
        <v>0</v>
      </c>
      <c r="G24" s="202">
        <f t="shared" si="1"/>
        <v>0</v>
      </c>
      <c r="H24" s="202">
        <f t="shared" si="1"/>
        <v>0</v>
      </c>
      <c r="I24" s="202">
        <f t="shared" si="1"/>
        <v>0</v>
      </c>
      <c r="J24" s="202">
        <f t="shared" si="1"/>
        <v>2</v>
      </c>
      <c r="K24" s="202">
        <f t="shared" si="1"/>
        <v>8</v>
      </c>
      <c r="L24" s="202">
        <f t="shared" si="1"/>
        <v>21</v>
      </c>
      <c r="M24" s="202">
        <f t="shared" si="1"/>
        <v>11</v>
      </c>
      <c r="N24" s="202">
        <f t="shared" si="1"/>
        <v>9</v>
      </c>
      <c r="O24" s="202">
        <f t="shared" si="1"/>
        <v>8</v>
      </c>
      <c r="P24" s="202">
        <f t="shared" si="1"/>
        <v>8</v>
      </c>
      <c r="Q24" s="202">
        <f t="shared" si="1"/>
        <v>7</v>
      </c>
      <c r="R24" s="202">
        <f t="shared" si="1"/>
        <v>8</v>
      </c>
      <c r="S24" s="202">
        <f t="shared" si="1"/>
        <v>10</v>
      </c>
      <c r="T24" s="202">
        <f t="shared" si="1"/>
        <v>13</v>
      </c>
      <c r="U24" s="202">
        <f t="shared" si="2"/>
        <v>14</v>
      </c>
      <c r="V24" s="202">
        <f t="shared" si="2"/>
        <v>11</v>
      </c>
      <c r="W24" s="202">
        <f t="shared" si="2"/>
        <v>8</v>
      </c>
      <c r="X24" s="202">
        <f t="shared" si="2"/>
        <v>5</v>
      </c>
      <c r="Y24" s="202">
        <f t="shared" si="2"/>
        <v>2</v>
      </c>
      <c r="Z24" s="202">
        <f t="shared" si="2"/>
        <v>1</v>
      </c>
      <c r="AA24" s="202">
        <f t="shared" si="2"/>
        <v>1</v>
      </c>
      <c r="AB24" s="202">
        <f t="shared" si="2"/>
        <v>0</v>
      </c>
      <c r="AC24" s="265"/>
    </row>
    <row r="25" spans="2:29" x14ac:dyDescent="0.25">
      <c r="B25" s="339" t="str">
        <f>[2]STATYSTYKI!A83</f>
        <v>RAZEM</v>
      </c>
      <c r="C25" s="340"/>
      <c r="D25" s="264">
        <f>ROUND((SUM(STATYSTYKI!D25:K25)*100%)/SUM(STATYSTYKI!$D$3:$K$3),0)</f>
        <v>17608</v>
      </c>
      <c r="E25" s="266">
        <f t="shared" ref="E25:T25" si="3">ROUND($D25*E$3,0)</f>
        <v>6</v>
      </c>
      <c r="F25" s="266">
        <f t="shared" si="3"/>
        <v>1</v>
      </c>
      <c r="G25" s="266">
        <f t="shared" si="3"/>
        <v>0</v>
      </c>
      <c r="H25" s="266">
        <f t="shared" si="3"/>
        <v>4</v>
      </c>
      <c r="I25" s="266">
        <f t="shared" si="3"/>
        <v>39</v>
      </c>
      <c r="J25" s="266">
        <f t="shared" si="3"/>
        <v>284</v>
      </c>
      <c r="K25" s="266">
        <f t="shared" si="3"/>
        <v>908</v>
      </c>
      <c r="L25" s="266">
        <f t="shared" si="3"/>
        <v>2464</v>
      </c>
      <c r="M25" s="266">
        <f t="shared" si="3"/>
        <v>1274</v>
      </c>
      <c r="N25" s="266">
        <f t="shared" si="3"/>
        <v>1015</v>
      </c>
      <c r="O25" s="266">
        <f t="shared" si="3"/>
        <v>973</v>
      </c>
      <c r="P25" s="266">
        <f t="shared" si="3"/>
        <v>899</v>
      </c>
      <c r="Q25" s="266">
        <f t="shared" si="3"/>
        <v>876</v>
      </c>
      <c r="R25" s="266">
        <f t="shared" si="3"/>
        <v>957</v>
      </c>
      <c r="S25" s="266">
        <f t="shared" si="3"/>
        <v>1242</v>
      </c>
      <c r="T25" s="266">
        <f t="shared" si="3"/>
        <v>1488</v>
      </c>
      <c r="U25" s="266">
        <f t="shared" ref="U25:AB25" si="4">ROUND($D25*U$3,0)</f>
        <v>1678</v>
      </c>
      <c r="V25" s="266">
        <f t="shared" si="4"/>
        <v>1315</v>
      </c>
      <c r="W25" s="266">
        <f t="shared" si="4"/>
        <v>966</v>
      </c>
      <c r="X25" s="266">
        <f t="shared" si="4"/>
        <v>611</v>
      </c>
      <c r="Y25" s="266">
        <f t="shared" si="4"/>
        <v>293</v>
      </c>
      <c r="Z25" s="266">
        <f t="shared" si="4"/>
        <v>172</v>
      </c>
      <c r="AA25" s="266">
        <f t="shared" si="4"/>
        <v>113</v>
      </c>
      <c r="AB25" s="266">
        <f t="shared" si="4"/>
        <v>29</v>
      </c>
      <c r="AC25" s="4"/>
    </row>
    <row r="26" spans="2:29" x14ac:dyDescent="0.25">
      <c r="B26" s="76"/>
      <c r="C26" s="76"/>
      <c r="D26" s="267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4"/>
    </row>
    <row r="27" spans="2:29" x14ac:dyDescent="0.25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</row>
    <row r="28" spans="2:29" x14ac:dyDescent="0.25">
      <c r="B28" s="4"/>
      <c r="C28" s="325" t="str">
        <f>[2]STATYSTYKI!B460</f>
        <v>Rodzaj przewoźnika</v>
      </c>
      <c r="D28" s="337" t="str">
        <f t="shared" ref="D28:AB28" si="5">D4</f>
        <v>RAZEM (doba)</v>
      </c>
      <c r="E28" s="268">
        <f t="shared" si="5"/>
        <v>6.6613381477509402E-16</v>
      </c>
      <c r="F28" s="268">
        <f t="shared" si="5"/>
        <v>4.1666666666666699E-2</v>
      </c>
      <c r="G28" s="268">
        <f t="shared" si="5"/>
        <v>8.3333333333333703E-2</v>
      </c>
      <c r="H28" s="268">
        <f t="shared" si="5"/>
        <v>0.125000000000001</v>
      </c>
      <c r="I28" s="268">
        <f t="shared" si="5"/>
        <v>0.16666666666666699</v>
      </c>
      <c r="J28" s="268">
        <f t="shared" si="5"/>
        <v>0.20833333333333401</v>
      </c>
      <c r="K28" s="268">
        <f t="shared" si="5"/>
        <v>0.25</v>
      </c>
      <c r="L28" s="268">
        <f t="shared" si="5"/>
        <v>0.29166666666666702</v>
      </c>
      <c r="M28" s="268">
        <f t="shared" si="5"/>
        <v>0.33333333333333298</v>
      </c>
      <c r="N28" s="268">
        <f t="shared" si="5"/>
        <v>0.375</v>
      </c>
      <c r="O28" s="268">
        <f t="shared" si="5"/>
        <v>0.41666666666666669</v>
      </c>
      <c r="P28" s="268">
        <f t="shared" si="5"/>
        <v>0.45833333333333331</v>
      </c>
      <c r="Q28" s="268">
        <f t="shared" si="5"/>
        <v>0.5</v>
      </c>
      <c r="R28" s="268">
        <f t="shared" si="5"/>
        <v>0.54166666666666663</v>
      </c>
      <c r="S28" s="268">
        <f t="shared" si="5"/>
        <v>0.58333333333333304</v>
      </c>
      <c r="T28" s="268">
        <f t="shared" si="5"/>
        <v>0.625</v>
      </c>
      <c r="U28" s="268">
        <f t="shared" si="5"/>
        <v>0.66666666666666696</v>
      </c>
      <c r="V28" s="268">
        <f t="shared" si="5"/>
        <v>0.70833333333333304</v>
      </c>
      <c r="W28" s="268">
        <f t="shared" si="5"/>
        <v>0.75</v>
      </c>
      <c r="X28" s="268">
        <f t="shared" si="5"/>
        <v>0.79166666666666596</v>
      </c>
      <c r="Y28" s="268">
        <f t="shared" si="5"/>
        <v>0.83333333333333304</v>
      </c>
      <c r="Z28" s="268">
        <f t="shared" si="5"/>
        <v>0.875</v>
      </c>
      <c r="AA28" s="268">
        <f t="shared" si="5"/>
        <v>0.91666666666666596</v>
      </c>
      <c r="AB28" s="268">
        <f t="shared" si="5"/>
        <v>0.95833333333333304</v>
      </c>
      <c r="AC28" s="4"/>
    </row>
    <row r="29" spans="2:29" x14ac:dyDescent="0.25">
      <c r="B29" s="4"/>
      <c r="C29" s="325"/>
      <c r="D29" s="341"/>
      <c r="E29" s="268">
        <f t="shared" ref="E29:AB29" si="6">E5</f>
        <v>4.1666666666666297E-2</v>
      </c>
      <c r="F29" s="268">
        <f t="shared" si="6"/>
        <v>8.3333333333333301E-2</v>
      </c>
      <c r="G29" s="268">
        <f t="shared" si="6"/>
        <v>0.125</v>
      </c>
      <c r="H29" s="268">
        <f t="shared" si="6"/>
        <v>0.16666666666666599</v>
      </c>
      <c r="I29" s="268">
        <f t="shared" si="6"/>
        <v>0.20833333333333301</v>
      </c>
      <c r="J29" s="268">
        <f t="shared" si="6"/>
        <v>0.25</v>
      </c>
      <c r="K29" s="268">
        <f t="shared" si="6"/>
        <v>0.29166666666666602</v>
      </c>
      <c r="L29" s="268">
        <f t="shared" si="6"/>
        <v>0.33333333333333298</v>
      </c>
      <c r="M29" s="268">
        <f t="shared" si="6"/>
        <v>0.375</v>
      </c>
      <c r="N29" s="268">
        <f t="shared" si="6"/>
        <v>0.41666666666666702</v>
      </c>
      <c r="O29" s="268">
        <f t="shared" si="6"/>
        <v>0.45833333333333331</v>
      </c>
      <c r="P29" s="268">
        <f t="shared" si="6"/>
        <v>0.5</v>
      </c>
      <c r="Q29" s="268">
        <f t="shared" si="6"/>
        <v>0.54166666666666663</v>
      </c>
      <c r="R29" s="268">
        <f t="shared" si="6"/>
        <v>0.58333333333333337</v>
      </c>
      <c r="S29" s="268">
        <f t="shared" si="6"/>
        <v>0.625</v>
      </c>
      <c r="T29" s="268">
        <f t="shared" si="6"/>
        <v>0.66666666666666696</v>
      </c>
      <c r="U29" s="268">
        <f t="shared" si="6"/>
        <v>0.70833333333333304</v>
      </c>
      <c r="V29" s="268">
        <f t="shared" si="6"/>
        <v>0.75</v>
      </c>
      <c r="W29" s="268">
        <f t="shared" si="6"/>
        <v>0.79166666666666696</v>
      </c>
      <c r="X29" s="268">
        <f t="shared" si="6"/>
        <v>0.83333333333333304</v>
      </c>
      <c r="Y29" s="268">
        <f t="shared" si="6"/>
        <v>0.875</v>
      </c>
      <c r="Z29" s="268">
        <f t="shared" si="6"/>
        <v>0.91666666666666696</v>
      </c>
      <c r="AA29" s="268">
        <f t="shared" si="6"/>
        <v>0.95833333333333304</v>
      </c>
      <c r="AB29" s="268">
        <f t="shared" si="6"/>
        <v>1</v>
      </c>
      <c r="AC29" s="4"/>
    </row>
    <row r="30" spans="2:29" ht="26.25" x14ac:dyDescent="0.25">
      <c r="B30" s="4"/>
      <c r="C30" s="269" t="s">
        <v>398</v>
      </c>
      <c r="D30" s="270">
        <f>ROUND((SUM(STATYSTYKI!D137:K137)*100%)/SUM([3]STATYSTYKI!$D$3:$K$3),0)</f>
        <v>10121</v>
      </c>
      <c r="E30" s="271">
        <f>ROUND($D30*E$3,0)</f>
        <v>3</v>
      </c>
      <c r="F30" s="271">
        <f t="shared" ref="F30:AB34" si="7">ROUND($D30*F$3,0)</f>
        <v>1</v>
      </c>
      <c r="G30" s="271">
        <f t="shared" si="7"/>
        <v>0</v>
      </c>
      <c r="H30" s="271">
        <f t="shared" si="7"/>
        <v>2</v>
      </c>
      <c r="I30" s="271">
        <f t="shared" si="7"/>
        <v>22</v>
      </c>
      <c r="J30" s="271">
        <f t="shared" si="7"/>
        <v>163</v>
      </c>
      <c r="K30" s="271">
        <f t="shared" si="7"/>
        <v>522</v>
      </c>
      <c r="L30" s="271">
        <f t="shared" si="7"/>
        <v>1416</v>
      </c>
      <c r="M30" s="271">
        <f t="shared" si="7"/>
        <v>733</v>
      </c>
      <c r="N30" s="271">
        <f t="shared" si="7"/>
        <v>583</v>
      </c>
      <c r="O30" s="271">
        <f t="shared" si="7"/>
        <v>559</v>
      </c>
      <c r="P30" s="271">
        <f t="shared" si="7"/>
        <v>516</v>
      </c>
      <c r="Q30" s="271">
        <f t="shared" si="7"/>
        <v>504</v>
      </c>
      <c r="R30" s="271">
        <f t="shared" si="7"/>
        <v>550</v>
      </c>
      <c r="S30" s="271">
        <f t="shared" si="7"/>
        <v>714</v>
      </c>
      <c r="T30" s="271">
        <f t="shared" si="7"/>
        <v>855</v>
      </c>
      <c r="U30" s="271">
        <f t="shared" si="7"/>
        <v>965</v>
      </c>
      <c r="V30" s="271">
        <f t="shared" si="7"/>
        <v>756</v>
      </c>
      <c r="W30" s="271">
        <f t="shared" si="7"/>
        <v>555</v>
      </c>
      <c r="X30" s="271">
        <f t="shared" si="7"/>
        <v>351</v>
      </c>
      <c r="Y30" s="271">
        <f t="shared" si="7"/>
        <v>169</v>
      </c>
      <c r="Z30" s="271">
        <f t="shared" si="7"/>
        <v>99</v>
      </c>
      <c r="AA30" s="271">
        <f t="shared" si="7"/>
        <v>65</v>
      </c>
      <c r="AB30" s="271">
        <f t="shared" si="7"/>
        <v>17</v>
      </c>
      <c r="AC30" s="4"/>
    </row>
    <row r="31" spans="2:29" ht="26.25" x14ac:dyDescent="0.25">
      <c r="B31" s="4"/>
      <c r="C31" s="269" t="s">
        <v>141</v>
      </c>
      <c r="D31" s="270">
        <f>ROUND((SUM(STATYSTYKI!D138:K138)*100%)/SUM([3]STATYSTYKI!$D$3:$K$3),0)</f>
        <v>2731</v>
      </c>
      <c r="E31" s="271">
        <f t="shared" ref="E31:E33" si="8">ROUND($D31*E$3,0)</f>
        <v>1</v>
      </c>
      <c r="F31" s="271">
        <f t="shared" si="7"/>
        <v>0</v>
      </c>
      <c r="G31" s="271">
        <f t="shared" si="7"/>
        <v>0</v>
      </c>
      <c r="H31" s="271">
        <f t="shared" si="7"/>
        <v>1</v>
      </c>
      <c r="I31" s="271">
        <f t="shared" si="7"/>
        <v>6</v>
      </c>
      <c r="J31" s="271">
        <f t="shared" si="7"/>
        <v>44</v>
      </c>
      <c r="K31" s="271">
        <f t="shared" si="7"/>
        <v>141</v>
      </c>
      <c r="L31" s="271">
        <f t="shared" si="7"/>
        <v>382</v>
      </c>
      <c r="M31" s="271">
        <f t="shared" si="7"/>
        <v>198</v>
      </c>
      <c r="N31" s="271">
        <f t="shared" si="7"/>
        <v>157</v>
      </c>
      <c r="O31" s="271">
        <f t="shared" si="7"/>
        <v>151</v>
      </c>
      <c r="P31" s="271">
        <f t="shared" si="7"/>
        <v>139</v>
      </c>
      <c r="Q31" s="271">
        <f t="shared" si="7"/>
        <v>136</v>
      </c>
      <c r="R31" s="271">
        <f t="shared" si="7"/>
        <v>148</v>
      </c>
      <c r="S31" s="271">
        <f t="shared" si="7"/>
        <v>193</v>
      </c>
      <c r="T31" s="271">
        <f t="shared" si="7"/>
        <v>231</v>
      </c>
      <c r="U31" s="271">
        <f t="shared" si="7"/>
        <v>260</v>
      </c>
      <c r="V31" s="271">
        <f t="shared" si="7"/>
        <v>204</v>
      </c>
      <c r="W31" s="271">
        <f t="shared" si="7"/>
        <v>150</v>
      </c>
      <c r="X31" s="271">
        <f t="shared" si="7"/>
        <v>95</v>
      </c>
      <c r="Y31" s="271">
        <f t="shared" si="7"/>
        <v>46</v>
      </c>
      <c r="Z31" s="271">
        <f t="shared" si="7"/>
        <v>27</v>
      </c>
      <c r="AA31" s="271">
        <f t="shared" si="7"/>
        <v>18</v>
      </c>
      <c r="AB31" s="271">
        <f t="shared" si="7"/>
        <v>5</v>
      </c>
      <c r="AC31" s="4"/>
    </row>
    <row r="32" spans="2:29" ht="26.25" x14ac:dyDescent="0.25">
      <c r="B32" s="4"/>
      <c r="C32" s="269" t="s">
        <v>142</v>
      </c>
      <c r="D32" s="270">
        <f>ROUND((SUM(STATYSTYKI!D139:K139)*100%)/SUM([3]STATYSTYKI!$D$3:$K$3),0)</f>
        <v>2598</v>
      </c>
      <c r="E32" s="271">
        <f t="shared" si="8"/>
        <v>1</v>
      </c>
      <c r="F32" s="271">
        <f t="shared" si="7"/>
        <v>0</v>
      </c>
      <c r="G32" s="271">
        <f t="shared" si="7"/>
        <v>0</v>
      </c>
      <c r="H32" s="271">
        <f t="shared" si="7"/>
        <v>1</v>
      </c>
      <c r="I32" s="271">
        <f t="shared" si="7"/>
        <v>6</v>
      </c>
      <c r="J32" s="271">
        <f t="shared" si="7"/>
        <v>42</v>
      </c>
      <c r="K32" s="271">
        <f t="shared" si="7"/>
        <v>134</v>
      </c>
      <c r="L32" s="271">
        <f t="shared" si="7"/>
        <v>364</v>
      </c>
      <c r="M32" s="271">
        <f t="shared" si="7"/>
        <v>188</v>
      </c>
      <c r="N32" s="271">
        <f t="shared" si="7"/>
        <v>150</v>
      </c>
      <c r="O32" s="271">
        <f t="shared" si="7"/>
        <v>144</v>
      </c>
      <c r="P32" s="271">
        <f t="shared" si="7"/>
        <v>133</v>
      </c>
      <c r="Q32" s="271">
        <f t="shared" si="7"/>
        <v>129</v>
      </c>
      <c r="R32" s="271">
        <f t="shared" si="7"/>
        <v>141</v>
      </c>
      <c r="S32" s="271">
        <f t="shared" si="7"/>
        <v>183</v>
      </c>
      <c r="T32" s="271">
        <f t="shared" si="7"/>
        <v>220</v>
      </c>
      <c r="U32" s="271">
        <f t="shared" si="7"/>
        <v>248</v>
      </c>
      <c r="V32" s="271">
        <f t="shared" si="7"/>
        <v>194</v>
      </c>
      <c r="W32" s="271">
        <f t="shared" si="7"/>
        <v>142</v>
      </c>
      <c r="X32" s="271">
        <f t="shared" si="7"/>
        <v>90</v>
      </c>
      <c r="Y32" s="271">
        <f t="shared" si="7"/>
        <v>43</v>
      </c>
      <c r="Z32" s="271">
        <f t="shared" si="7"/>
        <v>25</v>
      </c>
      <c r="AA32" s="271">
        <f t="shared" si="7"/>
        <v>17</v>
      </c>
      <c r="AB32" s="271">
        <f t="shared" si="7"/>
        <v>4</v>
      </c>
      <c r="AC32" s="4"/>
    </row>
    <row r="33" spans="1:29" ht="26.25" x14ac:dyDescent="0.25">
      <c r="B33" s="4"/>
      <c r="C33" s="269" t="s">
        <v>157</v>
      </c>
      <c r="D33" s="270">
        <f>ROUND((SUM(STATYSTYKI!D140:K140)*100%)/SUM([3]STATYSTYKI!$D$3:$K$3),0)</f>
        <v>2157</v>
      </c>
      <c r="E33" s="271">
        <f t="shared" si="8"/>
        <v>1</v>
      </c>
      <c r="F33" s="271">
        <f t="shared" si="7"/>
        <v>0</v>
      </c>
      <c r="G33" s="271">
        <f t="shared" si="7"/>
        <v>0</v>
      </c>
      <c r="H33" s="271">
        <f t="shared" si="7"/>
        <v>1</v>
      </c>
      <c r="I33" s="271">
        <f t="shared" si="7"/>
        <v>5</v>
      </c>
      <c r="J33" s="271">
        <f t="shared" si="7"/>
        <v>35</v>
      </c>
      <c r="K33" s="271">
        <f t="shared" si="7"/>
        <v>111</v>
      </c>
      <c r="L33" s="271">
        <f t="shared" si="7"/>
        <v>302</v>
      </c>
      <c r="M33" s="271">
        <f t="shared" si="7"/>
        <v>156</v>
      </c>
      <c r="N33" s="271">
        <f t="shared" si="7"/>
        <v>124</v>
      </c>
      <c r="O33" s="271">
        <f t="shared" si="7"/>
        <v>119</v>
      </c>
      <c r="P33" s="271">
        <f t="shared" si="7"/>
        <v>110</v>
      </c>
      <c r="Q33" s="271">
        <f t="shared" si="7"/>
        <v>107</v>
      </c>
      <c r="R33" s="271">
        <f t="shared" si="7"/>
        <v>117</v>
      </c>
      <c r="S33" s="271">
        <f t="shared" si="7"/>
        <v>152</v>
      </c>
      <c r="T33" s="271">
        <f t="shared" si="7"/>
        <v>182</v>
      </c>
      <c r="U33" s="271">
        <f t="shared" si="7"/>
        <v>206</v>
      </c>
      <c r="V33" s="271">
        <f t="shared" si="7"/>
        <v>161</v>
      </c>
      <c r="W33" s="271">
        <f t="shared" si="7"/>
        <v>118</v>
      </c>
      <c r="X33" s="271">
        <f t="shared" si="7"/>
        <v>75</v>
      </c>
      <c r="Y33" s="271">
        <f t="shared" si="7"/>
        <v>36</v>
      </c>
      <c r="Z33" s="271">
        <f t="shared" si="7"/>
        <v>21</v>
      </c>
      <c r="AA33" s="271">
        <f t="shared" si="7"/>
        <v>14</v>
      </c>
      <c r="AB33" s="271">
        <f t="shared" si="7"/>
        <v>4</v>
      </c>
      <c r="AC33" s="4"/>
    </row>
    <row r="34" spans="1:29" x14ac:dyDescent="0.25">
      <c r="B34" s="4"/>
      <c r="C34" s="269" t="str">
        <f>[2]STATYSTYKI!B467</f>
        <v>RAZEM</v>
      </c>
      <c r="D34" s="270">
        <f>ROUND((SUM(STATYSTYKI!D141:K141)*100%)/SUM([3]STATYSTYKI!$D$3:$K$3),0)</f>
        <v>17608</v>
      </c>
      <c r="E34" s="272">
        <f>ROUND($D34*E$3,0)</f>
        <v>6</v>
      </c>
      <c r="F34" s="272">
        <f t="shared" si="7"/>
        <v>1</v>
      </c>
      <c r="G34" s="272">
        <f t="shared" si="7"/>
        <v>0</v>
      </c>
      <c r="H34" s="272">
        <f t="shared" si="7"/>
        <v>4</v>
      </c>
      <c r="I34" s="272">
        <f t="shared" si="7"/>
        <v>39</v>
      </c>
      <c r="J34" s="272">
        <f t="shared" si="7"/>
        <v>284</v>
      </c>
      <c r="K34" s="272">
        <f t="shared" si="7"/>
        <v>908</v>
      </c>
      <c r="L34" s="272">
        <f t="shared" si="7"/>
        <v>2464</v>
      </c>
      <c r="M34" s="272">
        <f t="shared" si="7"/>
        <v>1274</v>
      </c>
      <c r="N34" s="272">
        <f t="shared" si="7"/>
        <v>1015</v>
      </c>
      <c r="O34" s="272">
        <f t="shared" si="7"/>
        <v>973</v>
      </c>
      <c r="P34" s="272">
        <f t="shared" si="7"/>
        <v>899</v>
      </c>
      <c r="Q34" s="272">
        <f t="shared" si="7"/>
        <v>876</v>
      </c>
      <c r="R34" s="272">
        <f t="shared" si="7"/>
        <v>957</v>
      </c>
      <c r="S34" s="272">
        <f t="shared" si="7"/>
        <v>1242</v>
      </c>
      <c r="T34" s="272">
        <f t="shared" si="7"/>
        <v>1488</v>
      </c>
      <c r="U34" s="272">
        <f t="shared" si="7"/>
        <v>1678</v>
      </c>
      <c r="V34" s="272">
        <f t="shared" si="7"/>
        <v>1315</v>
      </c>
      <c r="W34" s="272">
        <f t="shared" si="7"/>
        <v>966</v>
      </c>
      <c r="X34" s="272">
        <f t="shared" si="7"/>
        <v>611</v>
      </c>
      <c r="Y34" s="272">
        <f t="shared" si="7"/>
        <v>293</v>
      </c>
      <c r="Z34" s="272">
        <f t="shared" si="7"/>
        <v>172</v>
      </c>
      <c r="AA34" s="272">
        <f t="shared" si="7"/>
        <v>113</v>
      </c>
      <c r="AB34" s="272">
        <f t="shared" si="7"/>
        <v>29</v>
      </c>
      <c r="AC34" s="4"/>
    </row>
    <row r="35" spans="1:29" x14ac:dyDescent="0.25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1:29" x14ac:dyDescent="0.25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1:29" x14ac:dyDescent="0.25">
      <c r="A37" s="333" t="str">
        <f>[2]STATYSTYKI!A689</f>
        <v>Osiedle we Wrocławiu</v>
      </c>
      <c r="B37" s="333" t="str">
        <f>[2]STATYSTYKI!B689</f>
        <v>Nazwa punktu pomiarowego</v>
      </c>
      <c r="C37" s="333" t="str">
        <f>[2]STATYSTYKI!C689</f>
        <v>Nr linii/nazwa przewoźnika</v>
      </c>
      <c r="D37" s="334" t="str">
        <f>D28</f>
        <v>RAZEM (doba)</v>
      </c>
      <c r="E37" s="273">
        <f>E28</f>
        <v>6.6613381477509402E-16</v>
      </c>
      <c r="F37" s="273">
        <f t="shared" ref="F37:AB38" si="9">F28</f>
        <v>4.1666666666666699E-2</v>
      </c>
      <c r="G37" s="273">
        <f t="shared" si="9"/>
        <v>8.3333333333333703E-2</v>
      </c>
      <c r="H37" s="273">
        <f t="shared" si="9"/>
        <v>0.125000000000001</v>
      </c>
      <c r="I37" s="273">
        <f t="shared" si="9"/>
        <v>0.16666666666666699</v>
      </c>
      <c r="J37" s="273">
        <f t="shared" si="9"/>
        <v>0.20833333333333401</v>
      </c>
      <c r="K37" s="273">
        <f t="shared" si="9"/>
        <v>0.25</v>
      </c>
      <c r="L37" s="273">
        <f t="shared" si="9"/>
        <v>0.29166666666666702</v>
      </c>
      <c r="M37" s="273">
        <f t="shared" si="9"/>
        <v>0.33333333333333298</v>
      </c>
      <c r="N37" s="273">
        <f t="shared" si="9"/>
        <v>0.375</v>
      </c>
      <c r="O37" s="273">
        <f t="shared" si="9"/>
        <v>0.41666666666666669</v>
      </c>
      <c r="P37" s="273">
        <f t="shared" si="9"/>
        <v>0.45833333333333331</v>
      </c>
      <c r="Q37" s="273">
        <f t="shared" si="9"/>
        <v>0.5</v>
      </c>
      <c r="R37" s="273">
        <f t="shared" si="9"/>
        <v>0.54166666666666663</v>
      </c>
      <c r="S37" s="273">
        <f t="shared" si="9"/>
        <v>0.58333333333333304</v>
      </c>
      <c r="T37" s="273">
        <f t="shared" si="9"/>
        <v>0.625</v>
      </c>
      <c r="U37" s="273">
        <f t="shared" si="9"/>
        <v>0.66666666666666696</v>
      </c>
      <c r="V37" s="273">
        <f t="shared" si="9"/>
        <v>0.70833333333333304</v>
      </c>
      <c r="W37" s="273">
        <f t="shared" si="9"/>
        <v>0.75</v>
      </c>
      <c r="X37" s="273">
        <f t="shared" si="9"/>
        <v>0.79166666666666596</v>
      </c>
      <c r="Y37" s="273">
        <f t="shared" si="9"/>
        <v>0.83333333333333304</v>
      </c>
      <c r="Z37" s="273">
        <f t="shared" si="9"/>
        <v>0.875</v>
      </c>
      <c r="AA37" s="273">
        <f t="shared" si="9"/>
        <v>0.91666666666666596</v>
      </c>
      <c r="AB37" s="273">
        <f t="shared" si="9"/>
        <v>0.95833333333333304</v>
      </c>
    </row>
    <row r="38" spans="1:29" x14ac:dyDescent="0.25">
      <c r="A38" s="333"/>
      <c r="B38" s="333"/>
      <c r="C38" s="333"/>
      <c r="D38" s="335"/>
      <c r="E38" s="273">
        <f>E29</f>
        <v>4.1666666666666297E-2</v>
      </c>
      <c r="F38" s="273">
        <f t="shared" si="9"/>
        <v>8.3333333333333301E-2</v>
      </c>
      <c r="G38" s="273">
        <f t="shared" si="9"/>
        <v>0.125</v>
      </c>
      <c r="H38" s="273">
        <f t="shared" si="9"/>
        <v>0.16666666666666599</v>
      </c>
      <c r="I38" s="273">
        <f t="shared" si="9"/>
        <v>0.20833333333333301</v>
      </c>
      <c r="J38" s="273">
        <f t="shared" si="9"/>
        <v>0.25</v>
      </c>
      <c r="K38" s="273">
        <f t="shared" si="9"/>
        <v>0.29166666666666602</v>
      </c>
      <c r="L38" s="273">
        <f t="shared" si="9"/>
        <v>0.33333333333333298</v>
      </c>
      <c r="M38" s="273">
        <f t="shared" si="9"/>
        <v>0.375</v>
      </c>
      <c r="N38" s="273">
        <f t="shared" si="9"/>
        <v>0.41666666666666702</v>
      </c>
      <c r="O38" s="273">
        <f t="shared" si="9"/>
        <v>0.45833333333333331</v>
      </c>
      <c r="P38" s="273">
        <f t="shared" si="9"/>
        <v>0.5</v>
      </c>
      <c r="Q38" s="273">
        <f t="shared" si="9"/>
        <v>0.54166666666666663</v>
      </c>
      <c r="R38" s="273">
        <f t="shared" si="9"/>
        <v>0.58333333333333337</v>
      </c>
      <c r="S38" s="273">
        <f t="shared" si="9"/>
        <v>0.625</v>
      </c>
      <c r="T38" s="273">
        <f t="shared" si="9"/>
        <v>0.66666666666666696</v>
      </c>
      <c r="U38" s="273">
        <f t="shared" si="9"/>
        <v>0.70833333333333304</v>
      </c>
      <c r="V38" s="273">
        <f t="shared" si="9"/>
        <v>0.75</v>
      </c>
      <c r="W38" s="273">
        <f t="shared" si="9"/>
        <v>0.79166666666666696</v>
      </c>
      <c r="X38" s="273">
        <f t="shared" si="9"/>
        <v>0.83333333333333304</v>
      </c>
      <c r="Y38" s="273">
        <f t="shared" si="9"/>
        <v>0.875</v>
      </c>
      <c r="Z38" s="273">
        <f t="shared" si="9"/>
        <v>0.91666666666666696</v>
      </c>
      <c r="AA38" s="273">
        <f t="shared" si="9"/>
        <v>0.95833333333333304</v>
      </c>
      <c r="AB38" s="273">
        <f t="shared" si="9"/>
        <v>1</v>
      </c>
    </row>
    <row r="39" spans="1:29" x14ac:dyDescent="0.25">
      <c r="A39" s="274" t="str">
        <f>STATYSTYKI!A201</f>
        <v>Oborniki Śląskie</v>
      </c>
      <c r="B39" s="274" t="str">
        <f>STATYSTYKI!B201</f>
        <v>rk_01_DW342</v>
      </c>
      <c r="C39" s="274" t="str">
        <f>STATYSTYKI!C201</f>
        <v>Szkolny</v>
      </c>
      <c r="D39" s="264">
        <f>ROUND((SUM(STATYSTYKI!E201:L201)*100%)/SUM([3]STATYSTYKI!$D$3:$K$3),0)</f>
        <v>90</v>
      </c>
      <c r="E39" s="202">
        <f>ROUND($D39*E$3,0)</f>
        <v>0</v>
      </c>
      <c r="F39" s="202">
        <f t="shared" ref="F39:AB50" si="10">ROUND($D39*F$3,0)</f>
        <v>0</v>
      </c>
      <c r="G39" s="202">
        <f t="shared" si="10"/>
        <v>0</v>
      </c>
      <c r="H39" s="202">
        <f t="shared" si="10"/>
        <v>0</v>
      </c>
      <c r="I39" s="202">
        <f t="shared" si="10"/>
        <v>0</v>
      </c>
      <c r="J39" s="202">
        <f t="shared" si="10"/>
        <v>1</v>
      </c>
      <c r="K39" s="202">
        <f t="shared" si="10"/>
        <v>5</v>
      </c>
      <c r="L39" s="202">
        <f t="shared" si="10"/>
        <v>13</v>
      </c>
      <c r="M39" s="202">
        <f t="shared" si="10"/>
        <v>7</v>
      </c>
      <c r="N39" s="202">
        <f t="shared" si="10"/>
        <v>5</v>
      </c>
      <c r="O39" s="202">
        <f t="shared" si="10"/>
        <v>5</v>
      </c>
      <c r="P39" s="202">
        <f t="shared" si="10"/>
        <v>5</v>
      </c>
      <c r="Q39" s="202">
        <f t="shared" si="10"/>
        <v>4</v>
      </c>
      <c r="R39" s="202">
        <f t="shared" si="10"/>
        <v>5</v>
      </c>
      <c r="S39" s="202">
        <f t="shared" si="10"/>
        <v>6</v>
      </c>
      <c r="T39" s="202">
        <f t="shared" si="10"/>
        <v>8</v>
      </c>
      <c r="U39" s="202">
        <f t="shared" si="10"/>
        <v>9</v>
      </c>
      <c r="V39" s="202">
        <f t="shared" si="10"/>
        <v>7</v>
      </c>
      <c r="W39" s="202">
        <f t="shared" si="10"/>
        <v>5</v>
      </c>
      <c r="X39" s="202">
        <f t="shared" si="10"/>
        <v>3</v>
      </c>
      <c r="Y39" s="202">
        <f t="shared" si="10"/>
        <v>2</v>
      </c>
      <c r="Z39" s="202">
        <f t="shared" si="10"/>
        <v>1</v>
      </c>
      <c r="AA39" s="202">
        <f t="shared" si="10"/>
        <v>1</v>
      </c>
      <c r="AB39" s="202">
        <f t="shared" si="10"/>
        <v>0</v>
      </c>
    </row>
    <row r="40" spans="1:29" x14ac:dyDescent="0.25">
      <c r="A40" s="274" t="str">
        <f>STATYSTYKI!A202</f>
        <v>Oborniki Śląskie</v>
      </c>
      <c r="B40" s="274" t="str">
        <f>STATYSTYKI!B202</f>
        <v>rk_01_DW342</v>
      </c>
      <c r="C40" s="274" t="str">
        <f>STATYSTYKI!C202</f>
        <v>Turbo Trans</v>
      </c>
      <c r="D40" s="264">
        <f>ROUND((SUM(STATYSTYKI!E202:L202)*100%)/SUM([3]STATYSTYKI!$D$3:$K$3),0)</f>
        <v>6</v>
      </c>
      <c r="E40" s="202">
        <f t="shared" ref="E40:T66" si="11">ROUND($D40*E$3,0)</f>
        <v>0</v>
      </c>
      <c r="F40" s="202">
        <f t="shared" si="10"/>
        <v>0</v>
      </c>
      <c r="G40" s="202">
        <f t="shared" si="10"/>
        <v>0</v>
      </c>
      <c r="H40" s="202">
        <f t="shared" si="10"/>
        <v>0</v>
      </c>
      <c r="I40" s="202">
        <f t="shared" si="10"/>
        <v>0</v>
      </c>
      <c r="J40" s="202">
        <f t="shared" si="10"/>
        <v>0</v>
      </c>
      <c r="K40" s="202">
        <f t="shared" si="10"/>
        <v>0</v>
      </c>
      <c r="L40" s="202">
        <f t="shared" si="10"/>
        <v>1</v>
      </c>
      <c r="M40" s="202">
        <f t="shared" si="10"/>
        <v>0</v>
      </c>
      <c r="N40" s="202">
        <f t="shared" si="10"/>
        <v>0</v>
      </c>
      <c r="O40" s="202">
        <f t="shared" si="10"/>
        <v>0</v>
      </c>
      <c r="P40" s="202">
        <f t="shared" si="10"/>
        <v>0</v>
      </c>
      <c r="Q40" s="202">
        <f t="shared" si="10"/>
        <v>0</v>
      </c>
      <c r="R40" s="202">
        <f t="shared" si="10"/>
        <v>0</v>
      </c>
      <c r="S40" s="202">
        <f t="shared" si="10"/>
        <v>0</v>
      </c>
      <c r="T40" s="202">
        <f t="shared" si="10"/>
        <v>1</v>
      </c>
      <c r="U40" s="202">
        <f t="shared" si="10"/>
        <v>1</v>
      </c>
      <c r="V40" s="202">
        <f t="shared" si="10"/>
        <v>0</v>
      </c>
      <c r="W40" s="202">
        <f t="shared" si="10"/>
        <v>0</v>
      </c>
      <c r="X40" s="202">
        <f t="shared" si="10"/>
        <v>0</v>
      </c>
      <c r="Y40" s="202">
        <f t="shared" si="10"/>
        <v>0</v>
      </c>
      <c r="Z40" s="202">
        <f t="shared" si="10"/>
        <v>0</v>
      </c>
      <c r="AA40" s="202">
        <f t="shared" si="10"/>
        <v>0</v>
      </c>
      <c r="AB40" s="202">
        <f t="shared" si="10"/>
        <v>0</v>
      </c>
    </row>
    <row r="41" spans="1:29" x14ac:dyDescent="0.25">
      <c r="A41" s="274" t="str">
        <f>STATYSTYKI!A203</f>
        <v>Trzebnica</v>
      </c>
      <c r="B41" s="274" t="str">
        <f>STATYSTYKI!B203</f>
        <v>rk_02_DK5</v>
      </c>
      <c r="C41" s="274" t="str">
        <f>STATYSTYKI!C203</f>
        <v>PKS Wołów</v>
      </c>
      <c r="D41" s="264">
        <f>ROUND((SUM(STATYSTYKI!E203:L203)*100%)/SUM([3]STATYSTYKI!$D$3:$K$3),0)</f>
        <v>102</v>
      </c>
      <c r="E41" s="202">
        <f t="shared" si="11"/>
        <v>0</v>
      </c>
      <c r="F41" s="202">
        <f t="shared" si="10"/>
        <v>0</v>
      </c>
      <c r="G41" s="202">
        <f t="shared" si="10"/>
        <v>0</v>
      </c>
      <c r="H41" s="202">
        <f t="shared" si="10"/>
        <v>0</v>
      </c>
      <c r="I41" s="202">
        <f t="shared" si="10"/>
        <v>0</v>
      </c>
      <c r="J41" s="202">
        <f t="shared" si="10"/>
        <v>2</v>
      </c>
      <c r="K41" s="202">
        <f t="shared" si="10"/>
        <v>5</v>
      </c>
      <c r="L41" s="202">
        <f t="shared" si="10"/>
        <v>14</v>
      </c>
      <c r="M41" s="202">
        <f t="shared" si="10"/>
        <v>7</v>
      </c>
      <c r="N41" s="202">
        <f t="shared" si="10"/>
        <v>6</v>
      </c>
      <c r="O41" s="202">
        <f t="shared" si="10"/>
        <v>6</v>
      </c>
      <c r="P41" s="202">
        <f t="shared" si="10"/>
        <v>5</v>
      </c>
      <c r="Q41" s="202">
        <f t="shared" si="10"/>
        <v>5</v>
      </c>
      <c r="R41" s="202">
        <f t="shared" si="10"/>
        <v>6</v>
      </c>
      <c r="S41" s="202">
        <f t="shared" si="10"/>
        <v>7</v>
      </c>
      <c r="T41" s="202">
        <f t="shared" si="10"/>
        <v>9</v>
      </c>
      <c r="U41" s="202">
        <f t="shared" si="10"/>
        <v>10</v>
      </c>
      <c r="V41" s="202">
        <f t="shared" si="10"/>
        <v>8</v>
      </c>
      <c r="W41" s="202">
        <f t="shared" si="10"/>
        <v>6</v>
      </c>
      <c r="X41" s="202">
        <f t="shared" si="10"/>
        <v>4</v>
      </c>
      <c r="Y41" s="202">
        <f t="shared" si="10"/>
        <v>2</v>
      </c>
      <c r="Z41" s="202">
        <f t="shared" si="10"/>
        <v>1</v>
      </c>
      <c r="AA41" s="202">
        <f t="shared" si="10"/>
        <v>1</v>
      </c>
      <c r="AB41" s="202">
        <f t="shared" si="10"/>
        <v>0</v>
      </c>
    </row>
    <row r="42" spans="1:29" x14ac:dyDescent="0.25">
      <c r="A42" s="274" t="str">
        <f>STATYSTYKI!A204</f>
        <v>Trzebnica</v>
      </c>
      <c r="B42" s="274" t="str">
        <f>STATYSTYKI!B204</f>
        <v>rk_02_DK5</v>
      </c>
      <c r="C42" s="274" t="str">
        <f>STATYSTYKI!C204</f>
        <v>Turbo Trans</v>
      </c>
      <c r="D42" s="264">
        <f>ROUND((SUM(STATYSTYKI!E204:L204)*100%)/SUM([3]STATYSTYKI!$D$3:$K$3),0)</f>
        <v>56</v>
      </c>
      <c r="E42" s="202">
        <f t="shared" si="11"/>
        <v>0</v>
      </c>
      <c r="F42" s="202">
        <f t="shared" si="10"/>
        <v>0</v>
      </c>
      <c r="G42" s="202">
        <f t="shared" si="10"/>
        <v>0</v>
      </c>
      <c r="H42" s="202">
        <f t="shared" si="10"/>
        <v>0</v>
      </c>
      <c r="I42" s="202">
        <f t="shared" si="10"/>
        <v>0</v>
      </c>
      <c r="J42" s="202">
        <f t="shared" si="10"/>
        <v>1</v>
      </c>
      <c r="K42" s="202">
        <f t="shared" si="10"/>
        <v>3</v>
      </c>
      <c r="L42" s="202">
        <f t="shared" si="10"/>
        <v>8</v>
      </c>
      <c r="M42" s="202">
        <f t="shared" si="10"/>
        <v>4</v>
      </c>
      <c r="N42" s="202">
        <f t="shared" si="10"/>
        <v>3</v>
      </c>
      <c r="O42" s="202">
        <f t="shared" si="10"/>
        <v>3</v>
      </c>
      <c r="P42" s="202">
        <f t="shared" si="10"/>
        <v>3</v>
      </c>
      <c r="Q42" s="202">
        <f t="shared" si="10"/>
        <v>3</v>
      </c>
      <c r="R42" s="202">
        <f t="shared" si="10"/>
        <v>3</v>
      </c>
      <c r="S42" s="202">
        <f t="shared" si="10"/>
        <v>4</v>
      </c>
      <c r="T42" s="202">
        <f t="shared" si="10"/>
        <v>5</v>
      </c>
      <c r="U42" s="202">
        <f t="shared" si="10"/>
        <v>5</v>
      </c>
      <c r="V42" s="202">
        <f t="shared" si="10"/>
        <v>4</v>
      </c>
      <c r="W42" s="202">
        <f t="shared" si="10"/>
        <v>3</v>
      </c>
      <c r="X42" s="202">
        <f t="shared" si="10"/>
        <v>2</v>
      </c>
      <c r="Y42" s="202">
        <f t="shared" si="10"/>
        <v>1</v>
      </c>
      <c r="Z42" s="202">
        <f t="shared" si="10"/>
        <v>1</v>
      </c>
      <c r="AA42" s="202">
        <f t="shared" si="10"/>
        <v>0</v>
      </c>
      <c r="AB42" s="202">
        <f t="shared" si="10"/>
        <v>0</v>
      </c>
    </row>
    <row r="43" spans="1:29" x14ac:dyDescent="0.25">
      <c r="A43" s="274" t="str">
        <f>STATYSTYKI!A205</f>
        <v>Trzebnica</v>
      </c>
      <c r="B43" s="274" t="str">
        <f>STATYSTYKI!B205</f>
        <v>rk_02_DK5</v>
      </c>
      <c r="C43" s="274" t="str">
        <f>STATYSTYKI!C205</f>
        <v>Ekspres Bus</v>
      </c>
      <c r="D43" s="264">
        <f>ROUND((SUM(STATYSTYKI!E205:L205)*100%)/SUM([3]STATYSTYKI!$D$3:$K$3),0)</f>
        <v>244</v>
      </c>
      <c r="E43" s="202">
        <f t="shared" si="11"/>
        <v>0</v>
      </c>
      <c r="F43" s="202">
        <f t="shared" si="10"/>
        <v>0</v>
      </c>
      <c r="G43" s="202">
        <f t="shared" si="10"/>
        <v>0</v>
      </c>
      <c r="H43" s="202">
        <f t="shared" si="10"/>
        <v>0</v>
      </c>
      <c r="I43" s="202">
        <f t="shared" si="10"/>
        <v>1</v>
      </c>
      <c r="J43" s="202">
        <f t="shared" si="10"/>
        <v>4</v>
      </c>
      <c r="K43" s="202">
        <f t="shared" si="10"/>
        <v>13</v>
      </c>
      <c r="L43" s="202">
        <f t="shared" si="10"/>
        <v>34</v>
      </c>
      <c r="M43" s="202">
        <f t="shared" si="10"/>
        <v>18</v>
      </c>
      <c r="N43" s="202">
        <f t="shared" si="10"/>
        <v>14</v>
      </c>
      <c r="O43" s="202">
        <f t="shared" si="10"/>
        <v>13</v>
      </c>
      <c r="P43" s="202">
        <f t="shared" si="10"/>
        <v>12</v>
      </c>
      <c r="Q43" s="202">
        <f t="shared" si="10"/>
        <v>12</v>
      </c>
      <c r="R43" s="202">
        <f t="shared" si="10"/>
        <v>13</v>
      </c>
      <c r="S43" s="202">
        <f t="shared" si="10"/>
        <v>17</v>
      </c>
      <c r="T43" s="202">
        <f t="shared" si="10"/>
        <v>21</v>
      </c>
      <c r="U43" s="202">
        <f t="shared" si="10"/>
        <v>23</v>
      </c>
      <c r="V43" s="202">
        <f t="shared" si="10"/>
        <v>18</v>
      </c>
      <c r="W43" s="202">
        <f t="shared" si="10"/>
        <v>13</v>
      </c>
      <c r="X43" s="202">
        <f t="shared" si="10"/>
        <v>8</v>
      </c>
      <c r="Y43" s="202">
        <f t="shared" si="10"/>
        <v>4</v>
      </c>
      <c r="Z43" s="202">
        <f t="shared" si="10"/>
        <v>2</v>
      </c>
      <c r="AA43" s="202">
        <f t="shared" si="10"/>
        <v>2</v>
      </c>
      <c r="AB43" s="202">
        <f t="shared" si="10"/>
        <v>0</v>
      </c>
    </row>
    <row r="44" spans="1:29" x14ac:dyDescent="0.25">
      <c r="A44" s="274" t="str">
        <f>STATYSTYKI!A206</f>
        <v>Trzebnica</v>
      </c>
      <c r="B44" s="274" t="str">
        <f>STATYSTYKI!B206</f>
        <v>rk_02_DK5</v>
      </c>
      <c r="C44" s="274" t="str">
        <f>STATYSTYKI!C206</f>
        <v>Gieuszt Trans</v>
      </c>
      <c r="D44" s="264">
        <f>ROUND((SUM(STATYSTYKI!E206:L206)*100%)/SUM([3]STATYSTYKI!$D$3:$K$3),0)</f>
        <v>0</v>
      </c>
      <c r="E44" s="202">
        <f t="shared" si="11"/>
        <v>0</v>
      </c>
      <c r="F44" s="202">
        <f t="shared" si="10"/>
        <v>0</v>
      </c>
      <c r="G44" s="202">
        <f t="shared" si="10"/>
        <v>0</v>
      </c>
      <c r="H44" s="202">
        <f t="shared" si="10"/>
        <v>0</v>
      </c>
      <c r="I44" s="202">
        <f t="shared" si="10"/>
        <v>0</v>
      </c>
      <c r="J44" s="202">
        <f t="shared" si="10"/>
        <v>0</v>
      </c>
      <c r="K44" s="202">
        <f t="shared" si="10"/>
        <v>0</v>
      </c>
      <c r="L44" s="202">
        <f t="shared" si="10"/>
        <v>0</v>
      </c>
      <c r="M44" s="202">
        <f t="shared" si="10"/>
        <v>0</v>
      </c>
      <c r="N44" s="202">
        <f t="shared" si="10"/>
        <v>0</v>
      </c>
      <c r="O44" s="202">
        <f t="shared" si="10"/>
        <v>0</v>
      </c>
      <c r="P44" s="202">
        <f t="shared" si="10"/>
        <v>0</v>
      </c>
      <c r="Q44" s="202">
        <f t="shared" si="10"/>
        <v>0</v>
      </c>
      <c r="R44" s="202">
        <f t="shared" si="10"/>
        <v>0</v>
      </c>
      <c r="S44" s="202">
        <f t="shared" si="10"/>
        <v>0</v>
      </c>
      <c r="T44" s="202">
        <f t="shared" si="10"/>
        <v>0</v>
      </c>
      <c r="U44" s="202">
        <f t="shared" si="10"/>
        <v>0</v>
      </c>
      <c r="V44" s="202">
        <f t="shared" si="10"/>
        <v>0</v>
      </c>
      <c r="W44" s="202">
        <f t="shared" si="10"/>
        <v>0</v>
      </c>
      <c r="X44" s="202">
        <f t="shared" si="10"/>
        <v>0</v>
      </c>
      <c r="Y44" s="202">
        <f t="shared" si="10"/>
        <v>0</v>
      </c>
      <c r="Z44" s="202">
        <f t="shared" si="10"/>
        <v>0</v>
      </c>
      <c r="AA44" s="202">
        <f t="shared" si="10"/>
        <v>0</v>
      </c>
      <c r="AB44" s="202">
        <f t="shared" si="10"/>
        <v>0</v>
      </c>
    </row>
    <row r="45" spans="1:29" x14ac:dyDescent="0.25">
      <c r="A45" s="274" t="str">
        <f>STATYSTYKI!A207</f>
        <v>Trzebnica</v>
      </c>
      <c r="B45" s="274" t="str">
        <f>STATYSTYKI!B207</f>
        <v>rk_02_DK5</v>
      </c>
      <c r="C45" s="274" t="str">
        <f>STATYSTYKI!C207</f>
        <v>brak danych</v>
      </c>
      <c r="D45" s="264">
        <f>ROUND((SUM(STATYSTYKI!E207:L207)*100%)/SUM([3]STATYSTYKI!$D$3:$K$3),0)</f>
        <v>3</v>
      </c>
      <c r="E45" s="202">
        <f t="shared" si="11"/>
        <v>0</v>
      </c>
      <c r="F45" s="202">
        <f t="shared" si="10"/>
        <v>0</v>
      </c>
      <c r="G45" s="202">
        <f t="shared" si="10"/>
        <v>0</v>
      </c>
      <c r="H45" s="202">
        <f t="shared" si="10"/>
        <v>0</v>
      </c>
      <c r="I45" s="202">
        <f t="shared" si="10"/>
        <v>0</v>
      </c>
      <c r="J45" s="202">
        <f t="shared" si="10"/>
        <v>0</v>
      </c>
      <c r="K45" s="202">
        <f t="shared" si="10"/>
        <v>0</v>
      </c>
      <c r="L45" s="202">
        <f t="shared" si="10"/>
        <v>0</v>
      </c>
      <c r="M45" s="202">
        <f t="shared" si="10"/>
        <v>0</v>
      </c>
      <c r="N45" s="202">
        <f t="shared" si="10"/>
        <v>0</v>
      </c>
      <c r="O45" s="202">
        <f t="shared" si="10"/>
        <v>0</v>
      </c>
      <c r="P45" s="202">
        <f t="shared" si="10"/>
        <v>0</v>
      </c>
      <c r="Q45" s="202">
        <f t="shared" si="10"/>
        <v>0</v>
      </c>
      <c r="R45" s="202">
        <f t="shared" si="10"/>
        <v>0</v>
      </c>
      <c r="S45" s="202">
        <f t="shared" si="10"/>
        <v>0</v>
      </c>
      <c r="T45" s="202">
        <f t="shared" si="10"/>
        <v>0</v>
      </c>
      <c r="U45" s="202">
        <f t="shared" si="10"/>
        <v>0</v>
      </c>
      <c r="V45" s="202">
        <f t="shared" si="10"/>
        <v>0</v>
      </c>
      <c r="W45" s="202">
        <f t="shared" si="10"/>
        <v>0</v>
      </c>
      <c r="X45" s="202">
        <f t="shared" si="10"/>
        <v>0</v>
      </c>
      <c r="Y45" s="202">
        <f t="shared" si="10"/>
        <v>0</v>
      </c>
      <c r="Z45" s="202">
        <f t="shared" si="10"/>
        <v>0</v>
      </c>
      <c r="AA45" s="202">
        <f t="shared" si="10"/>
        <v>0</v>
      </c>
      <c r="AB45" s="202">
        <f t="shared" si="10"/>
        <v>0</v>
      </c>
    </row>
    <row r="46" spans="1:29" x14ac:dyDescent="0.25">
      <c r="A46" s="274" t="str">
        <f>STATYSTYKI!A208</f>
        <v>Trzebnica</v>
      </c>
      <c r="B46" s="274" t="str">
        <f>STATYSTYKI!B208</f>
        <v>rk_02_DK5</v>
      </c>
      <c r="C46" s="274" t="str">
        <f>STATYSTYKI!C208</f>
        <v>Perfeir Bus</v>
      </c>
      <c r="D46" s="264">
        <f>ROUND((SUM(STATYSTYKI!E208:L208)*100%)/SUM([3]STATYSTYKI!$D$3:$K$3),0)</f>
        <v>9</v>
      </c>
      <c r="E46" s="202">
        <f t="shared" si="11"/>
        <v>0</v>
      </c>
      <c r="F46" s="202">
        <f t="shared" si="10"/>
        <v>0</v>
      </c>
      <c r="G46" s="202">
        <f t="shared" si="10"/>
        <v>0</v>
      </c>
      <c r="H46" s="202">
        <f t="shared" si="10"/>
        <v>0</v>
      </c>
      <c r="I46" s="202">
        <f t="shared" si="10"/>
        <v>0</v>
      </c>
      <c r="J46" s="202">
        <f t="shared" si="10"/>
        <v>0</v>
      </c>
      <c r="K46" s="202">
        <f t="shared" si="10"/>
        <v>0</v>
      </c>
      <c r="L46" s="202">
        <f t="shared" si="10"/>
        <v>1</v>
      </c>
      <c r="M46" s="202">
        <f t="shared" si="10"/>
        <v>1</v>
      </c>
      <c r="N46" s="202">
        <f t="shared" si="10"/>
        <v>1</v>
      </c>
      <c r="O46" s="202">
        <f t="shared" si="10"/>
        <v>0</v>
      </c>
      <c r="P46" s="202">
        <f t="shared" si="10"/>
        <v>0</v>
      </c>
      <c r="Q46" s="202">
        <f t="shared" si="10"/>
        <v>0</v>
      </c>
      <c r="R46" s="202">
        <f t="shared" si="10"/>
        <v>0</v>
      </c>
      <c r="S46" s="202">
        <f t="shared" si="10"/>
        <v>1</v>
      </c>
      <c r="T46" s="202">
        <f t="shared" si="10"/>
        <v>1</v>
      </c>
      <c r="U46" s="202">
        <f t="shared" si="10"/>
        <v>1</v>
      </c>
      <c r="V46" s="202">
        <f t="shared" si="10"/>
        <v>1</v>
      </c>
      <c r="W46" s="202">
        <f t="shared" si="10"/>
        <v>0</v>
      </c>
      <c r="X46" s="202">
        <f t="shared" si="10"/>
        <v>0</v>
      </c>
      <c r="Y46" s="202">
        <f t="shared" si="10"/>
        <v>0</v>
      </c>
      <c r="Z46" s="202">
        <f t="shared" si="10"/>
        <v>0</v>
      </c>
      <c r="AA46" s="202">
        <f t="shared" si="10"/>
        <v>0</v>
      </c>
      <c r="AB46" s="202">
        <f t="shared" si="10"/>
        <v>0</v>
      </c>
    </row>
    <row r="47" spans="1:29" x14ac:dyDescent="0.25">
      <c r="A47" s="274" t="str">
        <f>STATYSTYKI!A209</f>
        <v>Trzebnica</v>
      </c>
      <c r="B47" s="274" t="str">
        <f>STATYSTYKI!B209</f>
        <v>rk_03_DK15</v>
      </c>
      <c r="C47" s="274" t="str">
        <f>STATYSTYKI!C209</f>
        <v xml:space="preserve"> Szkolny</v>
      </c>
      <c r="D47" s="264">
        <f>ROUND((SUM(STATYSTYKI!E209:L209)*100%)/SUM([3]STATYSTYKI!$D$3:$K$3),0)</f>
        <v>87</v>
      </c>
      <c r="E47" s="202">
        <f t="shared" si="11"/>
        <v>0</v>
      </c>
      <c r="F47" s="202">
        <f t="shared" si="10"/>
        <v>0</v>
      </c>
      <c r="G47" s="202">
        <f t="shared" si="10"/>
        <v>0</v>
      </c>
      <c r="H47" s="202">
        <f t="shared" si="10"/>
        <v>0</v>
      </c>
      <c r="I47" s="202">
        <f t="shared" si="10"/>
        <v>0</v>
      </c>
      <c r="J47" s="202">
        <f t="shared" si="10"/>
        <v>1</v>
      </c>
      <c r="K47" s="202">
        <f t="shared" si="10"/>
        <v>4</v>
      </c>
      <c r="L47" s="202">
        <f t="shared" si="10"/>
        <v>12</v>
      </c>
      <c r="M47" s="202">
        <f t="shared" si="10"/>
        <v>6</v>
      </c>
      <c r="N47" s="202">
        <f t="shared" si="10"/>
        <v>5</v>
      </c>
      <c r="O47" s="202">
        <f t="shared" si="10"/>
        <v>5</v>
      </c>
      <c r="P47" s="202">
        <f t="shared" si="10"/>
        <v>4</v>
      </c>
      <c r="Q47" s="202">
        <f t="shared" si="10"/>
        <v>4</v>
      </c>
      <c r="R47" s="202">
        <f t="shared" si="10"/>
        <v>5</v>
      </c>
      <c r="S47" s="202">
        <f t="shared" si="10"/>
        <v>6</v>
      </c>
      <c r="T47" s="202">
        <f t="shared" si="10"/>
        <v>7</v>
      </c>
      <c r="U47" s="202">
        <f t="shared" si="10"/>
        <v>8</v>
      </c>
      <c r="V47" s="202">
        <f t="shared" si="10"/>
        <v>6</v>
      </c>
      <c r="W47" s="202">
        <f t="shared" si="10"/>
        <v>5</v>
      </c>
      <c r="X47" s="202">
        <f t="shared" si="10"/>
        <v>3</v>
      </c>
      <c r="Y47" s="202">
        <f t="shared" si="10"/>
        <v>1</v>
      </c>
      <c r="Z47" s="202">
        <f t="shared" si="10"/>
        <v>1</v>
      </c>
      <c r="AA47" s="202">
        <f t="shared" si="10"/>
        <v>1</v>
      </c>
      <c r="AB47" s="202">
        <f t="shared" si="10"/>
        <v>0</v>
      </c>
    </row>
    <row r="48" spans="1:29" x14ac:dyDescent="0.25">
      <c r="A48" s="274" t="str">
        <f>STATYSTYKI!A210</f>
        <v>Trzebnica</v>
      </c>
      <c r="B48" s="274" t="str">
        <f>STATYSTYKI!B210</f>
        <v>rk_03_DK15</v>
      </c>
      <c r="C48" s="274" t="str">
        <f>STATYSTYKI!C210</f>
        <v>PKS Wołów</v>
      </c>
      <c r="D48" s="264">
        <f>ROUND((SUM(STATYSTYKI!E210:L210)*100%)/SUM([3]STATYSTYKI!$D$3:$K$3),0)</f>
        <v>254</v>
      </c>
      <c r="E48" s="202">
        <f t="shared" si="11"/>
        <v>0</v>
      </c>
      <c r="F48" s="202">
        <f t="shared" si="10"/>
        <v>0</v>
      </c>
      <c r="G48" s="202">
        <f t="shared" si="10"/>
        <v>0</v>
      </c>
      <c r="H48" s="202">
        <f t="shared" si="10"/>
        <v>0</v>
      </c>
      <c r="I48" s="202">
        <f t="shared" si="10"/>
        <v>1</v>
      </c>
      <c r="J48" s="202">
        <f t="shared" si="10"/>
        <v>4</v>
      </c>
      <c r="K48" s="202">
        <f t="shared" si="10"/>
        <v>13</v>
      </c>
      <c r="L48" s="202">
        <f t="shared" si="10"/>
        <v>36</v>
      </c>
      <c r="M48" s="202">
        <f t="shared" si="10"/>
        <v>18</v>
      </c>
      <c r="N48" s="202">
        <f t="shared" si="10"/>
        <v>15</v>
      </c>
      <c r="O48" s="202">
        <f t="shared" si="10"/>
        <v>14</v>
      </c>
      <c r="P48" s="202">
        <f t="shared" si="10"/>
        <v>13</v>
      </c>
      <c r="Q48" s="202">
        <f t="shared" si="10"/>
        <v>13</v>
      </c>
      <c r="R48" s="202">
        <f t="shared" si="10"/>
        <v>14</v>
      </c>
      <c r="S48" s="202">
        <f t="shared" si="10"/>
        <v>18</v>
      </c>
      <c r="T48" s="202">
        <f t="shared" si="10"/>
        <v>21</v>
      </c>
      <c r="U48" s="202">
        <f t="shared" si="10"/>
        <v>24</v>
      </c>
      <c r="V48" s="202">
        <f t="shared" si="10"/>
        <v>19</v>
      </c>
      <c r="W48" s="202">
        <f t="shared" si="10"/>
        <v>14</v>
      </c>
      <c r="X48" s="202">
        <f t="shared" si="10"/>
        <v>9</v>
      </c>
      <c r="Y48" s="202">
        <f t="shared" si="10"/>
        <v>4</v>
      </c>
      <c r="Z48" s="202">
        <f t="shared" si="10"/>
        <v>2</v>
      </c>
      <c r="AA48" s="202">
        <f t="shared" si="10"/>
        <v>2</v>
      </c>
      <c r="AB48" s="202">
        <f t="shared" si="10"/>
        <v>0</v>
      </c>
    </row>
    <row r="49" spans="1:28" x14ac:dyDescent="0.25">
      <c r="A49" s="274" t="str">
        <f>STATYSTYKI!A211</f>
        <v>Trzebnica</v>
      </c>
      <c r="B49" s="274" t="str">
        <f>STATYSTYKI!B211</f>
        <v>rk_03_DK15</v>
      </c>
      <c r="C49" s="274" t="str">
        <f>STATYSTYKI!C211</f>
        <v>Margo Travel</v>
      </c>
      <c r="D49" s="264">
        <f>ROUND((SUM(STATYSTYKI!E211:L211)*100%)/SUM([3]STATYSTYKI!$D$3:$K$3),0)</f>
        <v>0</v>
      </c>
      <c r="E49" s="202">
        <f t="shared" si="11"/>
        <v>0</v>
      </c>
      <c r="F49" s="202">
        <f t="shared" si="10"/>
        <v>0</v>
      </c>
      <c r="G49" s="202">
        <f t="shared" si="10"/>
        <v>0</v>
      </c>
      <c r="H49" s="202">
        <f t="shared" si="10"/>
        <v>0</v>
      </c>
      <c r="I49" s="202">
        <f t="shared" si="10"/>
        <v>0</v>
      </c>
      <c r="J49" s="202">
        <f t="shared" si="10"/>
        <v>0</v>
      </c>
      <c r="K49" s="202">
        <f t="shared" si="10"/>
        <v>0</v>
      </c>
      <c r="L49" s="202">
        <f t="shared" si="10"/>
        <v>0</v>
      </c>
      <c r="M49" s="202">
        <f t="shared" si="10"/>
        <v>0</v>
      </c>
      <c r="N49" s="202">
        <f t="shared" si="10"/>
        <v>0</v>
      </c>
      <c r="O49" s="202">
        <f t="shared" si="10"/>
        <v>0</v>
      </c>
      <c r="P49" s="202">
        <f t="shared" si="10"/>
        <v>0</v>
      </c>
      <c r="Q49" s="202">
        <f t="shared" si="10"/>
        <v>0</v>
      </c>
      <c r="R49" s="202">
        <f t="shared" si="10"/>
        <v>0</v>
      </c>
      <c r="S49" s="202">
        <f t="shared" si="10"/>
        <v>0</v>
      </c>
      <c r="T49" s="202">
        <f t="shared" si="10"/>
        <v>0</v>
      </c>
      <c r="U49" s="202">
        <f t="shared" si="10"/>
        <v>0</v>
      </c>
      <c r="V49" s="202">
        <f t="shared" si="10"/>
        <v>0</v>
      </c>
      <c r="W49" s="202">
        <f t="shared" si="10"/>
        <v>0</v>
      </c>
      <c r="X49" s="202">
        <f t="shared" si="10"/>
        <v>0</v>
      </c>
      <c r="Y49" s="202">
        <f t="shared" si="10"/>
        <v>0</v>
      </c>
      <c r="Z49" s="202">
        <f t="shared" si="10"/>
        <v>0</v>
      </c>
      <c r="AA49" s="202">
        <f t="shared" si="10"/>
        <v>0</v>
      </c>
      <c r="AB49" s="202">
        <f t="shared" si="10"/>
        <v>0</v>
      </c>
    </row>
    <row r="50" spans="1:28" x14ac:dyDescent="0.25">
      <c r="A50" s="274" t="str">
        <f>STATYSTYKI!A212</f>
        <v>Trzebnica</v>
      </c>
      <c r="B50" s="274" t="str">
        <f>STATYSTYKI!B212</f>
        <v>rk_03_DK15</v>
      </c>
      <c r="C50" s="274" t="str">
        <f>STATYSTYKI!C212</f>
        <v>brak danych</v>
      </c>
      <c r="D50" s="264">
        <f>ROUND((SUM(STATYSTYKI!E212:L212)*100%)/SUM([3]STATYSTYKI!$D$3:$K$3),0)</f>
        <v>59</v>
      </c>
      <c r="E50" s="202">
        <f t="shared" si="11"/>
        <v>0</v>
      </c>
      <c r="F50" s="202">
        <f t="shared" si="10"/>
        <v>0</v>
      </c>
      <c r="G50" s="202">
        <f t="shared" si="10"/>
        <v>0</v>
      </c>
      <c r="H50" s="202">
        <f t="shared" ref="H50:W65" si="12">ROUND($D50*H$3,0)</f>
        <v>0</v>
      </c>
      <c r="I50" s="202">
        <f t="shared" si="12"/>
        <v>0</v>
      </c>
      <c r="J50" s="202">
        <f t="shared" si="12"/>
        <v>1</v>
      </c>
      <c r="K50" s="202">
        <f t="shared" si="12"/>
        <v>3</v>
      </c>
      <c r="L50" s="202">
        <f t="shared" si="12"/>
        <v>8</v>
      </c>
      <c r="M50" s="202">
        <f t="shared" si="12"/>
        <v>4</v>
      </c>
      <c r="N50" s="202">
        <f t="shared" si="12"/>
        <v>3</v>
      </c>
      <c r="O50" s="202">
        <f t="shared" si="12"/>
        <v>3</v>
      </c>
      <c r="P50" s="202">
        <f t="shared" si="12"/>
        <v>3</v>
      </c>
      <c r="Q50" s="202">
        <f t="shared" si="12"/>
        <v>3</v>
      </c>
      <c r="R50" s="202">
        <f t="shared" si="12"/>
        <v>3</v>
      </c>
      <c r="S50" s="202">
        <f t="shared" si="12"/>
        <v>4</v>
      </c>
      <c r="T50" s="202">
        <f t="shared" si="12"/>
        <v>5</v>
      </c>
      <c r="U50" s="202">
        <f t="shared" si="12"/>
        <v>6</v>
      </c>
      <c r="V50" s="202">
        <f t="shared" si="12"/>
        <v>4</v>
      </c>
      <c r="W50" s="202">
        <f t="shared" si="12"/>
        <v>3</v>
      </c>
      <c r="X50" s="202">
        <f t="shared" ref="X50:AB81" si="13">ROUND($D50*X$3,0)</f>
        <v>2</v>
      </c>
      <c r="Y50" s="202">
        <f t="shared" si="13"/>
        <v>1</v>
      </c>
      <c r="Z50" s="202">
        <f t="shared" si="13"/>
        <v>1</v>
      </c>
      <c r="AA50" s="202">
        <f t="shared" si="13"/>
        <v>0</v>
      </c>
      <c r="AB50" s="202">
        <f t="shared" si="13"/>
        <v>0</v>
      </c>
    </row>
    <row r="51" spans="1:28" x14ac:dyDescent="0.25">
      <c r="A51" s="274" t="str">
        <f>STATYSTYKI!A213</f>
        <v>Trzebnica</v>
      </c>
      <c r="B51" s="274" t="str">
        <f>STATYSTYKI!B213</f>
        <v>rk_03_DK15</v>
      </c>
      <c r="C51" s="274" t="str">
        <f>STATYSTYKI!C213</f>
        <v>Eska Trans</v>
      </c>
      <c r="D51" s="264">
        <f>ROUND((SUM(STATYSTYKI!E213:L213)*100%)/SUM([3]STATYSTYKI!$D$3:$K$3),0)</f>
        <v>15</v>
      </c>
      <c r="E51" s="202">
        <f t="shared" si="11"/>
        <v>0</v>
      </c>
      <c r="F51" s="202">
        <f t="shared" si="11"/>
        <v>0</v>
      </c>
      <c r="G51" s="202">
        <f t="shared" si="11"/>
        <v>0</v>
      </c>
      <c r="H51" s="202">
        <f t="shared" si="11"/>
        <v>0</v>
      </c>
      <c r="I51" s="202">
        <f t="shared" si="11"/>
        <v>0</v>
      </c>
      <c r="J51" s="202">
        <f t="shared" si="11"/>
        <v>0</v>
      </c>
      <c r="K51" s="202">
        <f t="shared" si="11"/>
        <v>1</v>
      </c>
      <c r="L51" s="202">
        <f t="shared" si="11"/>
        <v>2</v>
      </c>
      <c r="M51" s="202">
        <f t="shared" si="11"/>
        <v>1</v>
      </c>
      <c r="N51" s="202">
        <f t="shared" si="11"/>
        <v>1</v>
      </c>
      <c r="O51" s="202">
        <f t="shared" si="11"/>
        <v>1</v>
      </c>
      <c r="P51" s="202">
        <f t="shared" si="11"/>
        <v>1</v>
      </c>
      <c r="Q51" s="202">
        <f t="shared" si="11"/>
        <v>1</v>
      </c>
      <c r="R51" s="202">
        <f t="shared" si="11"/>
        <v>1</v>
      </c>
      <c r="S51" s="202">
        <f t="shared" si="11"/>
        <v>1</v>
      </c>
      <c r="T51" s="202">
        <f t="shared" si="11"/>
        <v>1</v>
      </c>
      <c r="U51" s="202">
        <f t="shared" si="12"/>
        <v>1</v>
      </c>
      <c r="V51" s="202">
        <f t="shared" si="12"/>
        <v>1</v>
      </c>
      <c r="W51" s="202">
        <f t="shared" si="12"/>
        <v>1</v>
      </c>
      <c r="X51" s="202">
        <f t="shared" si="13"/>
        <v>1</v>
      </c>
      <c r="Y51" s="202">
        <f t="shared" si="13"/>
        <v>0</v>
      </c>
      <c r="Z51" s="202">
        <f t="shared" si="13"/>
        <v>0</v>
      </c>
      <c r="AA51" s="202">
        <f t="shared" si="13"/>
        <v>0</v>
      </c>
      <c r="AB51" s="202">
        <f t="shared" si="13"/>
        <v>0</v>
      </c>
    </row>
    <row r="52" spans="1:28" x14ac:dyDescent="0.25">
      <c r="A52" s="274" t="str">
        <f>STATYSTYKI!A214</f>
        <v>Trzebnica</v>
      </c>
      <c r="B52" s="274" t="str">
        <f>STATYSTYKI!B214</f>
        <v xml:space="preserve">rk_04_DW340 </v>
      </c>
      <c r="C52" s="274" t="str">
        <f>STATYSTYKI!C214</f>
        <v>PKS Wołów</v>
      </c>
      <c r="D52" s="264">
        <f>ROUND((SUM(STATYSTYKI!E214:L214)*100%)/SUM([3]STATYSTYKI!$D$3:$K$3),0)</f>
        <v>0</v>
      </c>
      <c r="E52" s="202">
        <f t="shared" si="11"/>
        <v>0</v>
      </c>
      <c r="F52" s="202">
        <f t="shared" si="11"/>
        <v>0</v>
      </c>
      <c r="G52" s="202">
        <f t="shared" si="11"/>
        <v>0</v>
      </c>
      <c r="H52" s="202">
        <f t="shared" si="11"/>
        <v>0</v>
      </c>
      <c r="I52" s="202">
        <f t="shared" si="11"/>
        <v>0</v>
      </c>
      <c r="J52" s="202">
        <f t="shared" si="11"/>
        <v>0</v>
      </c>
      <c r="K52" s="202">
        <f t="shared" si="11"/>
        <v>0</v>
      </c>
      <c r="L52" s="202">
        <f t="shared" si="11"/>
        <v>0</v>
      </c>
      <c r="M52" s="202">
        <f t="shared" si="11"/>
        <v>0</v>
      </c>
      <c r="N52" s="202">
        <f t="shared" si="11"/>
        <v>0</v>
      </c>
      <c r="O52" s="202">
        <f t="shared" si="11"/>
        <v>0</v>
      </c>
      <c r="P52" s="202">
        <f t="shared" si="11"/>
        <v>0</v>
      </c>
      <c r="Q52" s="202">
        <f t="shared" si="11"/>
        <v>0</v>
      </c>
      <c r="R52" s="202">
        <f t="shared" si="11"/>
        <v>0</v>
      </c>
      <c r="S52" s="202">
        <f t="shared" si="11"/>
        <v>0</v>
      </c>
      <c r="T52" s="202">
        <f t="shared" si="11"/>
        <v>0</v>
      </c>
      <c r="U52" s="202">
        <f t="shared" si="12"/>
        <v>0</v>
      </c>
      <c r="V52" s="202">
        <f t="shared" si="12"/>
        <v>0</v>
      </c>
      <c r="W52" s="202">
        <f t="shared" si="12"/>
        <v>0</v>
      </c>
      <c r="X52" s="202">
        <f t="shared" si="13"/>
        <v>0</v>
      </c>
      <c r="Y52" s="202">
        <f t="shared" si="13"/>
        <v>0</v>
      </c>
      <c r="Z52" s="202">
        <f t="shared" si="13"/>
        <v>0</v>
      </c>
      <c r="AA52" s="202">
        <f t="shared" si="13"/>
        <v>0</v>
      </c>
      <c r="AB52" s="202">
        <f t="shared" si="13"/>
        <v>0</v>
      </c>
    </row>
    <row r="53" spans="1:28" x14ac:dyDescent="0.25">
      <c r="A53" s="274" t="str">
        <f>STATYSTYKI!A215</f>
        <v>Trzebnica</v>
      </c>
      <c r="B53" s="274" t="str">
        <f>STATYSTYKI!B215</f>
        <v xml:space="preserve">rk_04_DW340 </v>
      </c>
      <c r="C53" s="274" t="str">
        <f>STATYSTYKI!C215</f>
        <v>8/Polbus</v>
      </c>
      <c r="D53" s="264">
        <f>ROUND((SUM(STATYSTYKI!E215:L215)*100%)/SUM([3]STATYSTYKI!$D$3:$K$3),0)</f>
        <v>0</v>
      </c>
      <c r="E53" s="202">
        <f t="shared" si="11"/>
        <v>0</v>
      </c>
      <c r="F53" s="202">
        <f t="shared" si="11"/>
        <v>0</v>
      </c>
      <c r="G53" s="202">
        <f t="shared" si="11"/>
        <v>0</v>
      </c>
      <c r="H53" s="202">
        <f t="shared" si="11"/>
        <v>0</v>
      </c>
      <c r="I53" s="202">
        <f t="shared" si="11"/>
        <v>0</v>
      </c>
      <c r="J53" s="202">
        <f t="shared" si="11"/>
        <v>0</v>
      </c>
      <c r="K53" s="202">
        <f t="shared" si="11"/>
        <v>0</v>
      </c>
      <c r="L53" s="202">
        <f t="shared" si="11"/>
        <v>0</v>
      </c>
      <c r="M53" s="202">
        <f t="shared" si="11"/>
        <v>0</v>
      </c>
      <c r="N53" s="202">
        <f t="shared" si="11"/>
        <v>0</v>
      </c>
      <c r="O53" s="202">
        <f t="shared" si="11"/>
        <v>0</v>
      </c>
      <c r="P53" s="202">
        <f t="shared" si="11"/>
        <v>0</v>
      </c>
      <c r="Q53" s="202">
        <f t="shared" si="11"/>
        <v>0</v>
      </c>
      <c r="R53" s="202">
        <f t="shared" si="11"/>
        <v>0</v>
      </c>
      <c r="S53" s="202">
        <f t="shared" si="11"/>
        <v>0</v>
      </c>
      <c r="T53" s="202">
        <f t="shared" si="11"/>
        <v>0</v>
      </c>
      <c r="U53" s="202">
        <f t="shared" si="12"/>
        <v>0</v>
      </c>
      <c r="V53" s="202">
        <f t="shared" si="12"/>
        <v>0</v>
      </c>
      <c r="W53" s="202">
        <f t="shared" si="12"/>
        <v>0</v>
      </c>
      <c r="X53" s="202">
        <f t="shared" si="13"/>
        <v>0</v>
      </c>
      <c r="Y53" s="202">
        <f t="shared" si="13"/>
        <v>0</v>
      </c>
      <c r="Z53" s="202">
        <f t="shared" si="13"/>
        <v>0</v>
      </c>
      <c r="AA53" s="202">
        <f t="shared" si="13"/>
        <v>0</v>
      </c>
      <c r="AB53" s="202">
        <f t="shared" si="13"/>
        <v>0</v>
      </c>
    </row>
    <row r="54" spans="1:28" x14ac:dyDescent="0.25">
      <c r="A54" s="274" t="str">
        <f>STATYSTYKI!A216</f>
        <v>Trzebnica</v>
      </c>
      <c r="B54" s="274" t="str">
        <f>STATYSTYKI!B216</f>
        <v>rk_04_DW340</v>
      </c>
      <c r="C54" s="274" t="str">
        <f>STATYSTYKI!C216</f>
        <v>Ekspres Bus</v>
      </c>
      <c r="D54" s="264">
        <f>ROUND((SUM(STATYSTYKI!E216:L216)*100%)/SUM([3]STATYSTYKI!$D$3:$K$3),0)</f>
        <v>121</v>
      </c>
      <c r="E54" s="202">
        <f t="shared" si="11"/>
        <v>0</v>
      </c>
      <c r="F54" s="202">
        <f t="shared" si="11"/>
        <v>0</v>
      </c>
      <c r="G54" s="202">
        <f t="shared" si="11"/>
        <v>0</v>
      </c>
      <c r="H54" s="202">
        <f t="shared" si="11"/>
        <v>0</v>
      </c>
      <c r="I54" s="202">
        <f t="shared" si="11"/>
        <v>0</v>
      </c>
      <c r="J54" s="202">
        <f t="shared" si="11"/>
        <v>2</v>
      </c>
      <c r="K54" s="202">
        <f t="shared" si="11"/>
        <v>6</v>
      </c>
      <c r="L54" s="202">
        <f t="shared" si="11"/>
        <v>17</v>
      </c>
      <c r="M54" s="202">
        <f t="shared" si="11"/>
        <v>9</v>
      </c>
      <c r="N54" s="202">
        <f t="shared" si="11"/>
        <v>7</v>
      </c>
      <c r="O54" s="202">
        <f t="shared" si="11"/>
        <v>7</v>
      </c>
      <c r="P54" s="202">
        <f t="shared" si="11"/>
        <v>6</v>
      </c>
      <c r="Q54" s="202">
        <f t="shared" si="11"/>
        <v>6</v>
      </c>
      <c r="R54" s="202">
        <f t="shared" si="11"/>
        <v>7</v>
      </c>
      <c r="S54" s="202">
        <f t="shared" si="11"/>
        <v>9</v>
      </c>
      <c r="T54" s="202">
        <f t="shared" si="11"/>
        <v>10</v>
      </c>
      <c r="U54" s="202">
        <f t="shared" si="12"/>
        <v>12</v>
      </c>
      <c r="V54" s="202">
        <f t="shared" si="12"/>
        <v>9</v>
      </c>
      <c r="W54" s="202">
        <f t="shared" si="12"/>
        <v>7</v>
      </c>
      <c r="X54" s="202">
        <f t="shared" si="13"/>
        <v>4</v>
      </c>
      <c r="Y54" s="202">
        <f t="shared" si="13"/>
        <v>2</v>
      </c>
      <c r="Z54" s="202">
        <f t="shared" si="13"/>
        <v>1</v>
      </c>
      <c r="AA54" s="202">
        <f t="shared" si="13"/>
        <v>1</v>
      </c>
      <c r="AB54" s="202">
        <f t="shared" si="13"/>
        <v>0</v>
      </c>
    </row>
    <row r="55" spans="1:28" x14ac:dyDescent="0.25">
      <c r="A55" s="274" t="str">
        <f>STATYSTYKI!A217</f>
        <v>Trzebnica</v>
      </c>
      <c r="B55" s="274" t="str">
        <f>STATYSTYKI!B217</f>
        <v>rk_04_DW340</v>
      </c>
      <c r="C55" s="274" t="str">
        <f>STATYSTYKI!C217</f>
        <v>AURORA</v>
      </c>
      <c r="D55" s="264">
        <f>ROUND((SUM(STATYSTYKI!E217:L217)*100%)/SUM([3]STATYSTYKI!$D$3:$K$3),0)</f>
        <v>3</v>
      </c>
      <c r="E55" s="202">
        <f t="shared" si="11"/>
        <v>0</v>
      </c>
      <c r="F55" s="202">
        <f t="shared" si="11"/>
        <v>0</v>
      </c>
      <c r="G55" s="202">
        <f t="shared" si="11"/>
        <v>0</v>
      </c>
      <c r="H55" s="202">
        <f t="shared" si="11"/>
        <v>0</v>
      </c>
      <c r="I55" s="202">
        <f t="shared" si="11"/>
        <v>0</v>
      </c>
      <c r="J55" s="202">
        <f t="shared" si="11"/>
        <v>0</v>
      </c>
      <c r="K55" s="202">
        <f t="shared" si="11"/>
        <v>0</v>
      </c>
      <c r="L55" s="202">
        <f t="shared" si="11"/>
        <v>0</v>
      </c>
      <c r="M55" s="202">
        <f t="shared" si="11"/>
        <v>0</v>
      </c>
      <c r="N55" s="202">
        <f t="shared" si="11"/>
        <v>0</v>
      </c>
      <c r="O55" s="202">
        <f t="shared" si="11"/>
        <v>0</v>
      </c>
      <c r="P55" s="202">
        <f t="shared" si="11"/>
        <v>0</v>
      </c>
      <c r="Q55" s="202">
        <f t="shared" si="11"/>
        <v>0</v>
      </c>
      <c r="R55" s="202">
        <f t="shared" si="11"/>
        <v>0</v>
      </c>
      <c r="S55" s="202">
        <f t="shared" si="11"/>
        <v>0</v>
      </c>
      <c r="T55" s="202">
        <f t="shared" si="11"/>
        <v>0</v>
      </c>
      <c r="U55" s="202">
        <f t="shared" si="12"/>
        <v>0</v>
      </c>
      <c r="V55" s="202">
        <f t="shared" si="12"/>
        <v>0</v>
      </c>
      <c r="W55" s="202">
        <f t="shared" si="12"/>
        <v>0</v>
      </c>
      <c r="X55" s="202">
        <f t="shared" si="13"/>
        <v>0</v>
      </c>
      <c r="Y55" s="202">
        <f t="shared" si="13"/>
        <v>0</v>
      </c>
      <c r="Z55" s="202">
        <f t="shared" si="13"/>
        <v>0</v>
      </c>
      <c r="AA55" s="202">
        <f t="shared" si="13"/>
        <v>0</v>
      </c>
      <c r="AB55" s="202">
        <f t="shared" si="13"/>
        <v>0</v>
      </c>
    </row>
    <row r="56" spans="1:28" x14ac:dyDescent="0.25">
      <c r="A56" s="274" t="str">
        <f>STATYSTYKI!A218</f>
        <v>Trzebnica</v>
      </c>
      <c r="B56" s="274" t="str">
        <f>STATYSTYKI!B218</f>
        <v>rk_04_DW340</v>
      </c>
      <c r="C56" s="274" t="str">
        <f>STATYSTYKI!C218</f>
        <v>PKS Wołów</v>
      </c>
      <c r="D56" s="264">
        <f>ROUND((SUM(STATYSTYKI!E218:L218)*100%)/SUM([3]STATYSTYKI!$D$3:$K$3),0)</f>
        <v>84</v>
      </c>
      <c r="E56" s="202">
        <f t="shared" si="11"/>
        <v>0</v>
      </c>
      <c r="F56" s="202">
        <f t="shared" si="11"/>
        <v>0</v>
      </c>
      <c r="G56" s="202">
        <f t="shared" si="11"/>
        <v>0</v>
      </c>
      <c r="H56" s="202">
        <f t="shared" si="11"/>
        <v>0</v>
      </c>
      <c r="I56" s="202">
        <f t="shared" si="11"/>
        <v>0</v>
      </c>
      <c r="J56" s="202">
        <f t="shared" si="11"/>
        <v>1</v>
      </c>
      <c r="K56" s="202">
        <f t="shared" si="11"/>
        <v>4</v>
      </c>
      <c r="L56" s="202">
        <f t="shared" si="11"/>
        <v>12</v>
      </c>
      <c r="M56" s="202">
        <f t="shared" si="11"/>
        <v>6</v>
      </c>
      <c r="N56" s="202">
        <f t="shared" si="11"/>
        <v>5</v>
      </c>
      <c r="O56" s="202">
        <f t="shared" si="11"/>
        <v>5</v>
      </c>
      <c r="P56" s="202">
        <f t="shared" si="11"/>
        <v>4</v>
      </c>
      <c r="Q56" s="202">
        <f t="shared" si="11"/>
        <v>4</v>
      </c>
      <c r="R56" s="202">
        <f t="shared" si="11"/>
        <v>5</v>
      </c>
      <c r="S56" s="202">
        <f t="shared" si="11"/>
        <v>6</v>
      </c>
      <c r="T56" s="202">
        <f t="shared" si="11"/>
        <v>7</v>
      </c>
      <c r="U56" s="202">
        <f t="shared" si="12"/>
        <v>8</v>
      </c>
      <c r="V56" s="202">
        <f t="shared" si="12"/>
        <v>6</v>
      </c>
      <c r="W56" s="202">
        <f t="shared" si="12"/>
        <v>5</v>
      </c>
      <c r="X56" s="202">
        <f t="shared" si="13"/>
        <v>3</v>
      </c>
      <c r="Y56" s="202">
        <f t="shared" si="13"/>
        <v>1</v>
      </c>
      <c r="Z56" s="202">
        <f t="shared" si="13"/>
        <v>1</v>
      </c>
      <c r="AA56" s="202">
        <f t="shared" si="13"/>
        <v>1</v>
      </c>
      <c r="AB56" s="202">
        <f t="shared" si="13"/>
        <v>0</v>
      </c>
    </row>
    <row r="57" spans="1:28" x14ac:dyDescent="0.25">
      <c r="A57" s="274" t="str">
        <f>STATYSTYKI!A219</f>
        <v>Trzebnica</v>
      </c>
      <c r="B57" s="274" t="str">
        <f>STATYSTYKI!B219</f>
        <v>rk_04_DW340</v>
      </c>
      <c r="C57" s="274" t="str">
        <f>STATYSTYKI!C219</f>
        <v>8/Polbus</v>
      </c>
      <c r="D57" s="264">
        <f>ROUND((SUM(STATYSTYKI!E219:L219)*100%)/SUM([3]STATYSTYKI!$D$3:$K$3),0)</f>
        <v>19</v>
      </c>
      <c r="E57" s="202">
        <f t="shared" si="11"/>
        <v>0</v>
      </c>
      <c r="F57" s="202">
        <f t="shared" si="11"/>
        <v>0</v>
      </c>
      <c r="G57" s="202">
        <f t="shared" si="11"/>
        <v>0</v>
      </c>
      <c r="H57" s="202">
        <f t="shared" si="11"/>
        <v>0</v>
      </c>
      <c r="I57" s="202">
        <f t="shared" si="11"/>
        <v>0</v>
      </c>
      <c r="J57" s="202">
        <f t="shared" si="11"/>
        <v>0</v>
      </c>
      <c r="K57" s="202">
        <f t="shared" si="11"/>
        <v>1</v>
      </c>
      <c r="L57" s="202">
        <f t="shared" si="11"/>
        <v>3</v>
      </c>
      <c r="M57" s="202">
        <f t="shared" si="11"/>
        <v>1</v>
      </c>
      <c r="N57" s="202">
        <f t="shared" si="11"/>
        <v>1</v>
      </c>
      <c r="O57" s="202">
        <f t="shared" si="11"/>
        <v>1</v>
      </c>
      <c r="P57" s="202">
        <f t="shared" si="11"/>
        <v>1</v>
      </c>
      <c r="Q57" s="202">
        <f t="shared" si="11"/>
        <v>1</v>
      </c>
      <c r="R57" s="202">
        <f t="shared" si="11"/>
        <v>1</v>
      </c>
      <c r="S57" s="202">
        <f t="shared" si="11"/>
        <v>1</v>
      </c>
      <c r="T57" s="202">
        <f t="shared" si="11"/>
        <v>2</v>
      </c>
      <c r="U57" s="202">
        <f t="shared" si="12"/>
        <v>2</v>
      </c>
      <c r="V57" s="202">
        <f t="shared" si="12"/>
        <v>1</v>
      </c>
      <c r="W57" s="202">
        <f t="shared" si="12"/>
        <v>1</v>
      </c>
      <c r="X57" s="202">
        <f t="shared" si="13"/>
        <v>1</v>
      </c>
      <c r="Y57" s="202">
        <f t="shared" si="13"/>
        <v>0</v>
      </c>
      <c r="Z57" s="202">
        <f t="shared" si="13"/>
        <v>0</v>
      </c>
      <c r="AA57" s="202">
        <f t="shared" si="13"/>
        <v>0</v>
      </c>
      <c r="AB57" s="202">
        <f t="shared" si="13"/>
        <v>0</v>
      </c>
    </row>
    <row r="58" spans="1:28" x14ac:dyDescent="0.25">
      <c r="A58" s="274" t="str">
        <f>STATYSTYKI!A220</f>
        <v>Trzebnica</v>
      </c>
      <c r="B58" s="274" t="str">
        <f>STATYSTYKI!B220</f>
        <v>rk_04_DW340</v>
      </c>
      <c r="C58" s="274" t="str">
        <f>STATYSTYKI!C220</f>
        <v>Szkolny</v>
      </c>
      <c r="D58" s="264">
        <f>ROUND((SUM(STATYSTYKI!E220:L220)*100%)/SUM([3]STATYSTYKI!$D$3:$K$3),0)</f>
        <v>31</v>
      </c>
      <c r="E58" s="202">
        <f t="shared" si="11"/>
        <v>0</v>
      </c>
      <c r="F58" s="202">
        <f t="shared" si="11"/>
        <v>0</v>
      </c>
      <c r="G58" s="202">
        <f t="shared" si="11"/>
        <v>0</v>
      </c>
      <c r="H58" s="202">
        <f t="shared" si="11"/>
        <v>0</v>
      </c>
      <c r="I58" s="202">
        <f t="shared" si="11"/>
        <v>0</v>
      </c>
      <c r="J58" s="202">
        <f t="shared" si="11"/>
        <v>0</v>
      </c>
      <c r="K58" s="202">
        <f t="shared" si="11"/>
        <v>2</v>
      </c>
      <c r="L58" s="202">
        <f t="shared" si="11"/>
        <v>4</v>
      </c>
      <c r="M58" s="202">
        <f t="shared" si="11"/>
        <v>2</v>
      </c>
      <c r="N58" s="202">
        <f t="shared" si="11"/>
        <v>2</v>
      </c>
      <c r="O58" s="202">
        <f t="shared" si="11"/>
        <v>2</v>
      </c>
      <c r="P58" s="202">
        <f t="shared" si="11"/>
        <v>2</v>
      </c>
      <c r="Q58" s="202">
        <f t="shared" si="11"/>
        <v>2</v>
      </c>
      <c r="R58" s="202">
        <f t="shared" si="11"/>
        <v>2</v>
      </c>
      <c r="S58" s="202">
        <f t="shared" si="11"/>
        <v>2</v>
      </c>
      <c r="T58" s="202">
        <f t="shared" si="11"/>
        <v>3</v>
      </c>
      <c r="U58" s="202">
        <f t="shared" si="12"/>
        <v>3</v>
      </c>
      <c r="V58" s="202">
        <f t="shared" si="12"/>
        <v>2</v>
      </c>
      <c r="W58" s="202">
        <f t="shared" si="12"/>
        <v>2</v>
      </c>
      <c r="X58" s="202">
        <f t="shared" si="13"/>
        <v>1</v>
      </c>
      <c r="Y58" s="202">
        <f t="shared" si="13"/>
        <v>1</v>
      </c>
      <c r="Z58" s="202">
        <f t="shared" si="13"/>
        <v>0</v>
      </c>
      <c r="AA58" s="202">
        <f t="shared" si="13"/>
        <v>0</v>
      </c>
      <c r="AB58" s="202">
        <f t="shared" si="13"/>
        <v>0</v>
      </c>
    </row>
    <row r="59" spans="1:28" x14ac:dyDescent="0.25">
      <c r="A59" s="274" t="str">
        <f>STATYSTYKI!A221</f>
        <v>Trzebnica</v>
      </c>
      <c r="B59" s="274" t="str">
        <f>STATYSTYKI!B221</f>
        <v>rk_04_DW340</v>
      </c>
      <c r="C59" s="274" t="str">
        <f>STATYSTYKI!C221</f>
        <v xml:space="preserve"> Szkolny</v>
      </c>
      <c r="D59" s="264">
        <f>ROUND((SUM(STATYSTYKI!E221:L221)*100%)/SUM([3]STATYSTYKI!$D$3:$K$3),0)</f>
        <v>28</v>
      </c>
      <c r="E59" s="202">
        <f t="shared" si="11"/>
        <v>0</v>
      </c>
      <c r="F59" s="202">
        <f t="shared" si="11"/>
        <v>0</v>
      </c>
      <c r="G59" s="202">
        <f t="shared" si="11"/>
        <v>0</v>
      </c>
      <c r="H59" s="202">
        <f t="shared" si="11"/>
        <v>0</v>
      </c>
      <c r="I59" s="202">
        <f t="shared" si="11"/>
        <v>0</v>
      </c>
      <c r="J59" s="202">
        <f t="shared" si="11"/>
        <v>0</v>
      </c>
      <c r="K59" s="202">
        <f t="shared" si="11"/>
        <v>1</v>
      </c>
      <c r="L59" s="202">
        <f t="shared" si="11"/>
        <v>4</v>
      </c>
      <c r="M59" s="202">
        <f t="shared" si="11"/>
        <v>2</v>
      </c>
      <c r="N59" s="202">
        <f t="shared" si="11"/>
        <v>2</v>
      </c>
      <c r="O59" s="202">
        <f t="shared" si="11"/>
        <v>2</v>
      </c>
      <c r="P59" s="202">
        <f t="shared" si="11"/>
        <v>1</v>
      </c>
      <c r="Q59" s="202">
        <f t="shared" si="11"/>
        <v>1</v>
      </c>
      <c r="R59" s="202">
        <f t="shared" si="11"/>
        <v>2</v>
      </c>
      <c r="S59" s="202">
        <f t="shared" si="11"/>
        <v>2</v>
      </c>
      <c r="T59" s="202">
        <f t="shared" si="11"/>
        <v>2</v>
      </c>
      <c r="U59" s="202">
        <f t="shared" si="12"/>
        <v>3</v>
      </c>
      <c r="V59" s="202">
        <f t="shared" si="12"/>
        <v>2</v>
      </c>
      <c r="W59" s="202">
        <f t="shared" si="12"/>
        <v>2</v>
      </c>
      <c r="X59" s="202">
        <f t="shared" si="13"/>
        <v>1</v>
      </c>
      <c r="Y59" s="202">
        <f t="shared" si="13"/>
        <v>0</v>
      </c>
      <c r="Z59" s="202">
        <f t="shared" si="13"/>
        <v>0</v>
      </c>
      <c r="AA59" s="202">
        <f t="shared" si="13"/>
        <v>0</v>
      </c>
      <c r="AB59" s="202">
        <f t="shared" si="13"/>
        <v>0</v>
      </c>
    </row>
    <row r="60" spans="1:28" x14ac:dyDescent="0.25">
      <c r="A60" s="274" t="str">
        <f>STATYSTYKI!A222</f>
        <v>Oleśnica</v>
      </c>
      <c r="B60" s="274" t="str">
        <f>STATYSTYKI!B222</f>
        <v>rk_05_DW340</v>
      </c>
      <c r="C60" s="274" t="str">
        <f>STATYSTYKI!C222</f>
        <v>8/Polbus</v>
      </c>
      <c r="D60" s="264">
        <f>ROUND((SUM(STATYSTYKI!E222:L222)*100%)/SUM([3]STATYSTYKI!$D$3:$K$3),0)</f>
        <v>164</v>
      </c>
      <c r="E60" s="202">
        <f t="shared" si="11"/>
        <v>0</v>
      </c>
      <c r="F60" s="202">
        <f t="shared" si="11"/>
        <v>0</v>
      </c>
      <c r="G60" s="202">
        <f t="shared" si="11"/>
        <v>0</v>
      </c>
      <c r="H60" s="202">
        <f t="shared" si="11"/>
        <v>0</v>
      </c>
      <c r="I60" s="202">
        <f t="shared" si="11"/>
        <v>0</v>
      </c>
      <c r="J60" s="202">
        <f t="shared" si="11"/>
        <v>3</v>
      </c>
      <c r="K60" s="202">
        <f t="shared" si="11"/>
        <v>8</v>
      </c>
      <c r="L60" s="202">
        <f t="shared" si="11"/>
        <v>23</v>
      </c>
      <c r="M60" s="202">
        <f t="shared" si="11"/>
        <v>12</v>
      </c>
      <c r="N60" s="202">
        <f t="shared" si="11"/>
        <v>9</v>
      </c>
      <c r="O60" s="202">
        <f t="shared" si="11"/>
        <v>9</v>
      </c>
      <c r="P60" s="202">
        <f t="shared" si="11"/>
        <v>8</v>
      </c>
      <c r="Q60" s="202">
        <f t="shared" si="11"/>
        <v>8</v>
      </c>
      <c r="R60" s="202">
        <f t="shared" si="11"/>
        <v>9</v>
      </c>
      <c r="S60" s="202">
        <f t="shared" si="11"/>
        <v>12</v>
      </c>
      <c r="T60" s="202">
        <f t="shared" si="11"/>
        <v>14</v>
      </c>
      <c r="U60" s="202">
        <f t="shared" si="12"/>
        <v>16</v>
      </c>
      <c r="V60" s="202">
        <f t="shared" si="12"/>
        <v>12</v>
      </c>
      <c r="W60" s="202">
        <f t="shared" si="12"/>
        <v>9</v>
      </c>
      <c r="X60" s="202">
        <f t="shared" si="13"/>
        <v>6</v>
      </c>
      <c r="Y60" s="202">
        <f t="shared" si="13"/>
        <v>3</v>
      </c>
      <c r="Z60" s="202">
        <f t="shared" si="13"/>
        <v>2</v>
      </c>
      <c r="AA60" s="202">
        <f t="shared" si="13"/>
        <v>1</v>
      </c>
      <c r="AB60" s="202">
        <f t="shared" si="13"/>
        <v>0</v>
      </c>
    </row>
    <row r="61" spans="1:28" x14ac:dyDescent="0.25">
      <c r="A61" s="274" t="str">
        <f>STATYSTYKI!A223</f>
        <v>Oleśnica</v>
      </c>
      <c r="B61" s="274" t="str">
        <f>STATYSTYKI!B223</f>
        <v>rk_05_DW340</v>
      </c>
      <c r="C61" s="274" t="str">
        <f>STATYSTYKI!C223</f>
        <v xml:space="preserve"> Szkolny</v>
      </c>
      <c r="D61" s="264">
        <f>ROUND((SUM(STATYSTYKI!E223:L223)*100%)/SUM([3]STATYSTYKI!$D$3:$K$3),0)</f>
        <v>31</v>
      </c>
      <c r="E61" s="202">
        <f t="shared" si="11"/>
        <v>0</v>
      </c>
      <c r="F61" s="202">
        <f t="shared" si="11"/>
        <v>0</v>
      </c>
      <c r="G61" s="202">
        <f t="shared" si="11"/>
        <v>0</v>
      </c>
      <c r="H61" s="202">
        <f t="shared" si="11"/>
        <v>0</v>
      </c>
      <c r="I61" s="202">
        <f t="shared" si="11"/>
        <v>0</v>
      </c>
      <c r="J61" s="202">
        <f t="shared" si="11"/>
        <v>0</v>
      </c>
      <c r="K61" s="202">
        <f t="shared" si="11"/>
        <v>2</v>
      </c>
      <c r="L61" s="202">
        <f t="shared" si="11"/>
        <v>4</v>
      </c>
      <c r="M61" s="202">
        <f t="shared" si="11"/>
        <v>2</v>
      </c>
      <c r="N61" s="202">
        <f t="shared" si="11"/>
        <v>2</v>
      </c>
      <c r="O61" s="202">
        <f t="shared" si="11"/>
        <v>2</v>
      </c>
      <c r="P61" s="202">
        <f t="shared" si="11"/>
        <v>2</v>
      </c>
      <c r="Q61" s="202">
        <f t="shared" si="11"/>
        <v>2</v>
      </c>
      <c r="R61" s="202">
        <f t="shared" si="11"/>
        <v>2</v>
      </c>
      <c r="S61" s="202">
        <f t="shared" si="11"/>
        <v>2</v>
      </c>
      <c r="T61" s="202">
        <f t="shared" si="11"/>
        <v>3</v>
      </c>
      <c r="U61" s="202">
        <f t="shared" si="12"/>
        <v>3</v>
      </c>
      <c r="V61" s="202">
        <f t="shared" si="12"/>
        <v>2</v>
      </c>
      <c r="W61" s="202">
        <f t="shared" si="12"/>
        <v>2</v>
      </c>
      <c r="X61" s="202">
        <f t="shared" si="13"/>
        <v>1</v>
      </c>
      <c r="Y61" s="202">
        <f t="shared" si="13"/>
        <v>1</v>
      </c>
      <c r="Z61" s="202">
        <f t="shared" si="13"/>
        <v>0</v>
      </c>
      <c r="AA61" s="202">
        <f t="shared" si="13"/>
        <v>0</v>
      </c>
      <c r="AB61" s="202">
        <f t="shared" si="13"/>
        <v>0</v>
      </c>
    </row>
    <row r="62" spans="1:28" x14ac:dyDescent="0.25">
      <c r="A62" s="274" t="str">
        <f>STATYSTYKI!A224</f>
        <v>Oleśnica</v>
      </c>
      <c r="B62" s="274" t="str">
        <f>STATYSTYKI!B224</f>
        <v>rk_05_DW340</v>
      </c>
      <c r="C62" s="274" t="str">
        <f>STATYSTYKI!C224</f>
        <v>brak danych</v>
      </c>
      <c r="D62" s="264">
        <f>ROUND((SUM(STATYSTYKI!E224:L224)*100%)/SUM([3]STATYSTYKI!$D$3:$K$3),0)</f>
        <v>31</v>
      </c>
      <c r="E62" s="202">
        <f t="shared" si="11"/>
        <v>0</v>
      </c>
      <c r="F62" s="202">
        <f t="shared" si="11"/>
        <v>0</v>
      </c>
      <c r="G62" s="202">
        <f t="shared" si="11"/>
        <v>0</v>
      </c>
      <c r="H62" s="202">
        <f t="shared" si="11"/>
        <v>0</v>
      </c>
      <c r="I62" s="202">
        <f t="shared" si="11"/>
        <v>0</v>
      </c>
      <c r="J62" s="202">
        <f t="shared" si="11"/>
        <v>0</v>
      </c>
      <c r="K62" s="202">
        <f t="shared" si="11"/>
        <v>2</v>
      </c>
      <c r="L62" s="202">
        <f t="shared" si="11"/>
        <v>4</v>
      </c>
      <c r="M62" s="202">
        <f t="shared" si="11"/>
        <v>2</v>
      </c>
      <c r="N62" s="202">
        <f t="shared" si="11"/>
        <v>2</v>
      </c>
      <c r="O62" s="202">
        <f t="shared" si="11"/>
        <v>2</v>
      </c>
      <c r="P62" s="202">
        <f t="shared" si="11"/>
        <v>2</v>
      </c>
      <c r="Q62" s="202">
        <f t="shared" si="11"/>
        <v>2</v>
      </c>
      <c r="R62" s="202">
        <f t="shared" si="11"/>
        <v>2</v>
      </c>
      <c r="S62" s="202">
        <f t="shared" si="11"/>
        <v>2</v>
      </c>
      <c r="T62" s="202">
        <f t="shared" si="11"/>
        <v>3</v>
      </c>
      <c r="U62" s="202">
        <f t="shared" si="12"/>
        <v>3</v>
      </c>
      <c r="V62" s="202">
        <f t="shared" si="12"/>
        <v>2</v>
      </c>
      <c r="W62" s="202">
        <f t="shared" si="12"/>
        <v>2</v>
      </c>
      <c r="X62" s="202">
        <f t="shared" si="13"/>
        <v>1</v>
      </c>
      <c r="Y62" s="202">
        <f t="shared" si="13"/>
        <v>1</v>
      </c>
      <c r="Z62" s="202">
        <f t="shared" si="13"/>
        <v>0</v>
      </c>
      <c r="AA62" s="202">
        <f t="shared" si="13"/>
        <v>0</v>
      </c>
      <c r="AB62" s="202">
        <f t="shared" si="13"/>
        <v>0</v>
      </c>
    </row>
    <row r="63" spans="1:28" x14ac:dyDescent="0.25">
      <c r="A63" s="274" t="str">
        <f>STATYSTYKI!A225</f>
        <v>Oleśnica</v>
      </c>
      <c r="B63" s="274" t="str">
        <f>STATYSTYKI!B225</f>
        <v>rk_06</v>
      </c>
      <c r="C63" s="274" t="str">
        <f>STATYSTYKI!C225</f>
        <v>Beskid Autobusy</v>
      </c>
      <c r="D63" s="264">
        <f>ROUND((SUM(STATYSTYKI!E225:L225)*100%)/SUM([3]STATYSTYKI!$D$3:$K$3),0)</f>
        <v>362</v>
      </c>
      <c r="E63" s="202">
        <f t="shared" si="11"/>
        <v>0</v>
      </c>
      <c r="F63" s="202">
        <f t="shared" si="11"/>
        <v>0</v>
      </c>
      <c r="G63" s="202">
        <f t="shared" si="11"/>
        <v>0</v>
      </c>
      <c r="H63" s="202">
        <f t="shared" si="11"/>
        <v>0</v>
      </c>
      <c r="I63" s="202">
        <f t="shared" si="11"/>
        <v>1</v>
      </c>
      <c r="J63" s="202">
        <f t="shared" si="11"/>
        <v>6</v>
      </c>
      <c r="K63" s="202">
        <f t="shared" si="11"/>
        <v>19</v>
      </c>
      <c r="L63" s="202">
        <f t="shared" si="11"/>
        <v>51</v>
      </c>
      <c r="M63" s="202">
        <f t="shared" si="11"/>
        <v>26</v>
      </c>
      <c r="N63" s="202">
        <f t="shared" si="11"/>
        <v>21</v>
      </c>
      <c r="O63" s="202">
        <f t="shared" si="11"/>
        <v>20</v>
      </c>
      <c r="P63" s="202">
        <f t="shared" si="11"/>
        <v>18</v>
      </c>
      <c r="Q63" s="202">
        <f t="shared" si="11"/>
        <v>18</v>
      </c>
      <c r="R63" s="202">
        <f t="shared" si="11"/>
        <v>20</v>
      </c>
      <c r="S63" s="202">
        <f t="shared" si="11"/>
        <v>26</v>
      </c>
      <c r="T63" s="202">
        <f t="shared" si="11"/>
        <v>31</v>
      </c>
      <c r="U63" s="202">
        <f t="shared" si="12"/>
        <v>35</v>
      </c>
      <c r="V63" s="202">
        <f t="shared" si="12"/>
        <v>27</v>
      </c>
      <c r="W63" s="202">
        <f t="shared" si="12"/>
        <v>20</v>
      </c>
      <c r="X63" s="202">
        <f t="shared" si="13"/>
        <v>13</v>
      </c>
      <c r="Y63" s="202">
        <f t="shared" si="13"/>
        <v>6</v>
      </c>
      <c r="Z63" s="202">
        <f t="shared" si="13"/>
        <v>4</v>
      </c>
      <c r="AA63" s="202">
        <f t="shared" si="13"/>
        <v>2</v>
      </c>
      <c r="AB63" s="202">
        <f t="shared" si="13"/>
        <v>1</v>
      </c>
    </row>
    <row r="64" spans="1:28" x14ac:dyDescent="0.25">
      <c r="A64" s="274" t="str">
        <f>STATYSTYKI!A226</f>
        <v>Oleśnica</v>
      </c>
      <c r="B64" s="274" t="str">
        <f>STATYSTYKI!B226</f>
        <v>rk_06</v>
      </c>
      <c r="C64" s="274" t="str">
        <f>STATYSTYKI!C226</f>
        <v>Beskid</v>
      </c>
      <c r="D64" s="264">
        <f>ROUND((SUM(STATYSTYKI!E226:L226)*100%)/SUM([3]STATYSTYKI!$D$3:$K$3),0)</f>
        <v>767</v>
      </c>
      <c r="E64" s="202">
        <f t="shared" si="11"/>
        <v>0</v>
      </c>
      <c r="F64" s="202">
        <f t="shared" si="11"/>
        <v>0</v>
      </c>
      <c r="G64" s="202">
        <f t="shared" si="11"/>
        <v>0</v>
      </c>
      <c r="H64" s="202">
        <f t="shared" si="11"/>
        <v>0</v>
      </c>
      <c r="I64" s="202">
        <f t="shared" si="11"/>
        <v>2</v>
      </c>
      <c r="J64" s="202">
        <f t="shared" si="11"/>
        <v>12</v>
      </c>
      <c r="K64" s="202">
        <f t="shared" si="11"/>
        <v>40</v>
      </c>
      <c r="L64" s="202">
        <f t="shared" si="11"/>
        <v>107</v>
      </c>
      <c r="M64" s="202">
        <f t="shared" si="11"/>
        <v>56</v>
      </c>
      <c r="N64" s="202">
        <f t="shared" si="11"/>
        <v>44</v>
      </c>
      <c r="O64" s="202">
        <f t="shared" si="11"/>
        <v>42</v>
      </c>
      <c r="P64" s="202">
        <f t="shared" si="11"/>
        <v>39</v>
      </c>
      <c r="Q64" s="202">
        <f t="shared" si="11"/>
        <v>38</v>
      </c>
      <c r="R64" s="202">
        <f t="shared" si="11"/>
        <v>42</v>
      </c>
      <c r="S64" s="202">
        <f t="shared" si="11"/>
        <v>54</v>
      </c>
      <c r="T64" s="202">
        <f t="shared" si="11"/>
        <v>65</v>
      </c>
      <c r="U64" s="202">
        <f t="shared" si="12"/>
        <v>73</v>
      </c>
      <c r="V64" s="202">
        <f t="shared" si="12"/>
        <v>57</v>
      </c>
      <c r="W64" s="202">
        <f t="shared" si="12"/>
        <v>42</v>
      </c>
      <c r="X64" s="202">
        <f t="shared" si="13"/>
        <v>27</v>
      </c>
      <c r="Y64" s="202">
        <f t="shared" si="13"/>
        <v>13</v>
      </c>
      <c r="Z64" s="202">
        <f t="shared" si="13"/>
        <v>7</v>
      </c>
      <c r="AA64" s="202">
        <f t="shared" si="13"/>
        <v>5</v>
      </c>
      <c r="AB64" s="202">
        <f t="shared" si="13"/>
        <v>1</v>
      </c>
    </row>
    <row r="65" spans="1:28" x14ac:dyDescent="0.25">
      <c r="A65" s="274" t="str">
        <f>STATYSTYKI!A227</f>
        <v>Oleśnica</v>
      </c>
      <c r="B65" s="274" t="str">
        <f>STATYSTYKI!B227</f>
        <v>rk_06</v>
      </c>
      <c r="C65" s="274" t="str">
        <f>STATYSTYKI!C227</f>
        <v>Kangurek</v>
      </c>
      <c r="D65" s="264">
        <f>ROUND((SUM(STATYSTYKI!E227:L227)*100%)/SUM([3]STATYSTYKI!$D$3:$K$3),0)</f>
        <v>71</v>
      </c>
      <c r="E65" s="202">
        <f t="shared" si="11"/>
        <v>0</v>
      </c>
      <c r="F65" s="202">
        <f t="shared" si="11"/>
        <v>0</v>
      </c>
      <c r="G65" s="202">
        <f t="shared" si="11"/>
        <v>0</v>
      </c>
      <c r="H65" s="202">
        <f t="shared" si="11"/>
        <v>0</v>
      </c>
      <c r="I65" s="202">
        <f t="shared" si="11"/>
        <v>0</v>
      </c>
      <c r="J65" s="202">
        <f t="shared" si="11"/>
        <v>1</v>
      </c>
      <c r="K65" s="202">
        <f t="shared" si="11"/>
        <v>4</v>
      </c>
      <c r="L65" s="202">
        <f t="shared" si="11"/>
        <v>10</v>
      </c>
      <c r="M65" s="202">
        <f t="shared" si="11"/>
        <v>5</v>
      </c>
      <c r="N65" s="202">
        <f t="shared" si="11"/>
        <v>4</v>
      </c>
      <c r="O65" s="202">
        <f t="shared" si="11"/>
        <v>4</v>
      </c>
      <c r="P65" s="202">
        <f t="shared" si="11"/>
        <v>4</v>
      </c>
      <c r="Q65" s="202">
        <f t="shared" si="11"/>
        <v>4</v>
      </c>
      <c r="R65" s="202">
        <f t="shared" si="11"/>
        <v>4</v>
      </c>
      <c r="S65" s="202">
        <f t="shared" si="11"/>
        <v>5</v>
      </c>
      <c r="T65" s="202">
        <f t="shared" si="11"/>
        <v>6</v>
      </c>
      <c r="U65" s="202">
        <f t="shared" si="12"/>
        <v>7</v>
      </c>
      <c r="V65" s="202">
        <f t="shared" si="12"/>
        <v>5</v>
      </c>
      <c r="W65" s="202">
        <f t="shared" si="12"/>
        <v>4</v>
      </c>
      <c r="X65" s="202">
        <f t="shared" si="13"/>
        <v>2</v>
      </c>
      <c r="Y65" s="202">
        <f t="shared" si="13"/>
        <v>1</v>
      </c>
      <c r="Z65" s="202">
        <f t="shared" si="13"/>
        <v>1</v>
      </c>
      <c r="AA65" s="202">
        <f t="shared" si="13"/>
        <v>0</v>
      </c>
      <c r="AB65" s="202">
        <f t="shared" si="13"/>
        <v>0</v>
      </c>
    </row>
    <row r="66" spans="1:28" x14ac:dyDescent="0.25">
      <c r="A66" s="274" t="str">
        <f>STATYSTYKI!A228</f>
        <v>Oleśnica</v>
      </c>
      <c r="B66" s="274" t="str">
        <f>STATYSTYKI!B228</f>
        <v>rk_06</v>
      </c>
      <c r="C66" s="274" t="str">
        <f>STATYSTYKI!C228</f>
        <v>PKS Ostrów Wielkopolski</v>
      </c>
      <c r="D66" s="264">
        <f>ROUND((SUM(STATYSTYKI!E228:L228)*100%)/SUM([3]STATYSTYKI!$D$3:$K$3),0)</f>
        <v>182</v>
      </c>
      <c r="E66" s="202">
        <f t="shared" si="11"/>
        <v>0</v>
      </c>
      <c r="F66" s="202">
        <f t="shared" si="11"/>
        <v>0</v>
      </c>
      <c r="G66" s="202">
        <f t="shared" si="11"/>
        <v>0</v>
      </c>
      <c r="H66" s="202">
        <f t="shared" si="11"/>
        <v>0</v>
      </c>
      <c r="I66" s="202">
        <f t="shared" ref="I66:X81" si="14">ROUND($D66*I$3,0)</f>
        <v>0</v>
      </c>
      <c r="J66" s="202">
        <f t="shared" si="14"/>
        <v>3</v>
      </c>
      <c r="K66" s="202">
        <f t="shared" si="14"/>
        <v>9</v>
      </c>
      <c r="L66" s="202">
        <f t="shared" si="14"/>
        <v>25</v>
      </c>
      <c r="M66" s="202">
        <f t="shared" si="14"/>
        <v>13</v>
      </c>
      <c r="N66" s="202">
        <f t="shared" si="14"/>
        <v>10</v>
      </c>
      <c r="O66" s="202">
        <f t="shared" si="14"/>
        <v>10</v>
      </c>
      <c r="P66" s="202">
        <f t="shared" si="14"/>
        <v>9</v>
      </c>
      <c r="Q66" s="202">
        <f t="shared" si="14"/>
        <v>9</v>
      </c>
      <c r="R66" s="202">
        <f t="shared" si="14"/>
        <v>10</v>
      </c>
      <c r="S66" s="202">
        <f t="shared" si="14"/>
        <v>13</v>
      </c>
      <c r="T66" s="202">
        <f t="shared" si="14"/>
        <v>15</v>
      </c>
      <c r="U66" s="202">
        <f t="shared" si="14"/>
        <v>17</v>
      </c>
      <c r="V66" s="202">
        <f t="shared" si="14"/>
        <v>14</v>
      </c>
      <c r="W66" s="202">
        <f t="shared" si="14"/>
        <v>10</v>
      </c>
      <c r="X66" s="202">
        <f t="shared" si="14"/>
        <v>6</v>
      </c>
      <c r="Y66" s="202">
        <f t="shared" si="13"/>
        <v>3</v>
      </c>
      <c r="Z66" s="202">
        <f t="shared" si="13"/>
        <v>2</v>
      </c>
      <c r="AA66" s="202">
        <f t="shared" si="13"/>
        <v>1</v>
      </c>
      <c r="AB66" s="202">
        <f t="shared" si="13"/>
        <v>0</v>
      </c>
    </row>
    <row r="67" spans="1:28" x14ac:dyDescent="0.25">
      <c r="A67" s="274" t="str">
        <f>STATYSTYKI!A229</f>
        <v>Oleśnica</v>
      </c>
      <c r="B67" s="274" t="str">
        <f>STATYSTYKI!B229</f>
        <v>rk_06</v>
      </c>
      <c r="C67" s="274" t="str">
        <f>STATYSTYKI!C229</f>
        <v>Sindbad</v>
      </c>
      <c r="D67" s="264">
        <f>ROUND((SUM(STATYSTYKI!E229:L229)*100%)/SUM([3]STATYSTYKI!$D$3:$K$3),0)</f>
        <v>48</v>
      </c>
      <c r="E67" s="202">
        <f t="shared" ref="E67:T82" si="15">ROUND($D67*E$3,0)</f>
        <v>0</v>
      </c>
      <c r="F67" s="202">
        <f t="shared" si="15"/>
        <v>0</v>
      </c>
      <c r="G67" s="202">
        <f t="shared" si="15"/>
        <v>0</v>
      </c>
      <c r="H67" s="202">
        <f t="shared" si="15"/>
        <v>0</v>
      </c>
      <c r="I67" s="202">
        <f t="shared" si="15"/>
        <v>0</v>
      </c>
      <c r="J67" s="202">
        <f t="shared" si="15"/>
        <v>1</v>
      </c>
      <c r="K67" s="202">
        <f t="shared" si="15"/>
        <v>2</v>
      </c>
      <c r="L67" s="202">
        <f t="shared" si="15"/>
        <v>7</v>
      </c>
      <c r="M67" s="202">
        <f t="shared" si="15"/>
        <v>3</v>
      </c>
      <c r="N67" s="202">
        <f t="shared" si="15"/>
        <v>3</v>
      </c>
      <c r="O67" s="202">
        <f t="shared" si="15"/>
        <v>3</v>
      </c>
      <c r="P67" s="202">
        <f t="shared" si="15"/>
        <v>2</v>
      </c>
      <c r="Q67" s="202">
        <f t="shared" si="15"/>
        <v>2</v>
      </c>
      <c r="R67" s="202">
        <f t="shared" si="15"/>
        <v>3</v>
      </c>
      <c r="S67" s="202">
        <f t="shared" si="15"/>
        <v>3</v>
      </c>
      <c r="T67" s="202">
        <f t="shared" si="15"/>
        <v>4</v>
      </c>
      <c r="U67" s="202">
        <f t="shared" si="14"/>
        <v>5</v>
      </c>
      <c r="V67" s="202">
        <f t="shared" si="14"/>
        <v>4</v>
      </c>
      <c r="W67" s="202">
        <f t="shared" si="14"/>
        <v>3</v>
      </c>
      <c r="X67" s="202">
        <f t="shared" si="14"/>
        <v>2</v>
      </c>
      <c r="Y67" s="202">
        <f t="shared" si="13"/>
        <v>1</v>
      </c>
      <c r="Z67" s="202">
        <f t="shared" si="13"/>
        <v>0</v>
      </c>
      <c r="AA67" s="202">
        <f t="shared" si="13"/>
        <v>0</v>
      </c>
      <c r="AB67" s="202">
        <f t="shared" si="13"/>
        <v>0</v>
      </c>
    </row>
    <row r="68" spans="1:28" x14ac:dyDescent="0.25">
      <c r="A68" s="274" t="str">
        <f>STATYSTYKI!A230</f>
        <v>Oleśnica</v>
      </c>
      <c r="B68" s="274" t="str">
        <f>STATYSTYKI!B230</f>
        <v>rk_06</v>
      </c>
      <c r="C68" s="274" t="str">
        <f>STATYSTYKI!C230</f>
        <v>PKS Wieluń</v>
      </c>
      <c r="D68" s="264">
        <f>ROUND((SUM(STATYSTYKI!E230:L230)*100%)/SUM([3]STATYSTYKI!$D$3:$K$3),0)</f>
        <v>68</v>
      </c>
      <c r="E68" s="202">
        <f t="shared" si="15"/>
        <v>0</v>
      </c>
      <c r="F68" s="202">
        <f t="shared" si="15"/>
        <v>0</v>
      </c>
      <c r="G68" s="202">
        <f t="shared" si="15"/>
        <v>0</v>
      </c>
      <c r="H68" s="202">
        <f t="shared" si="15"/>
        <v>0</v>
      </c>
      <c r="I68" s="202">
        <f t="shared" si="15"/>
        <v>0</v>
      </c>
      <c r="J68" s="202">
        <f t="shared" si="15"/>
        <v>1</v>
      </c>
      <c r="K68" s="202">
        <f t="shared" si="15"/>
        <v>4</v>
      </c>
      <c r="L68" s="202">
        <f t="shared" si="15"/>
        <v>10</v>
      </c>
      <c r="M68" s="202">
        <f t="shared" si="15"/>
        <v>5</v>
      </c>
      <c r="N68" s="202">
        <f t="shared" si="15"/>
        <v>4</v>
      </c>
      <c r="O68" s="202">
        <f t="shared" si="15"/>
        <v>4</v>
      </c>
      <c r="P68" s="202">
        <f t="shared" si="15"/>
        <v>3</v>
      </c>
      <c r="Q68" s="202">
        <f t="shared" si="15"/>
        <v>3</v>
      </c>
      <c r="R68" s="202">
        <f t="shared" si="15"/>
        <v>4</v>
      </c>
      <c r="S68" s="202">
        <f t="shared" si="15"/>
        <v>5</v>
      </c>
      <c r="T68" s="202">
        <f t="shared" si="15"/>
        <v>6</v>
      </c>
      <c r="U68" s="202">
        <f t="shared" si="14"/>
        <v>6</v>
      </c>
      <c r="V68" s="202">
        <f t="shared" si="14"/>
        <v>5</v>
      </c>
      <c r="W68" s="202">
        <f t="shared" si="14"/>
        <v>4</v>
      </c>
      <c r="X68" s="202">
        <f t="shared" si="14"/>
        <v>2</v>
      </c>
      <c r="Y68" s="202">
        <f t="shared" si="13"/>
        <v>1</v>
      </c>
      <c r="Z68" s="202">
        <f t="shared" si="13"/>
        <v>1</v>
      </c>
      <c r="AA68" s="202">
        <f t="shared" si="13"/>
        <v>0</v>
      </c>
      <c r="AB68" s="202">
        <f t="shared" si="13"/>
        <v>0</v>
      </c>
    </row>
    <row r="69" spans="1:28" x14ac:dyDescent="0.25">
      <c r="A69" s="274" t="str">
        <f>STATYSTYKI!A231</f>
        <v>Oleśnica</v>
      </c>
      <c r="B69" s="274" t="str">
        <f>STATYSTYKI!B231</f>
        <v>rk_06</v>
      </c>
      <c r="C69" s="274" t="str">
        <f>STATYSTYKI!C231</f>
        <v>Polonus</v>
      </c>
      <c r="D69" s="264">
        <f>ROUND((SUM(STATYSTYKI!E231:L231)*100%)/SUM([3]STATYSTYKI!$D$3:$K$3),0)</f>
        <v>77</v>
      </c>
      <c r="E69" s="202">
        <f t="shared" si="15"/>
        <v>0</v>
      </c>
      <c r="F69" s="202">
        <f t="shared" si="15"/>
        <v>0</v>
      </c>
      <c r="G69" s="202">
        <f t="shared" si="15"/>
        <v>0</v>
      </c>
      <c r="H69" s="202">
        <f t="shared" si="15"/>
        <v>0</v>
      </c>
      <c r="I69" s="202">
        <f t="shared" si="15"/>
        <v>0</v>
      </c>
      <c r="J69" s="202">
        <f t="shared" si="15"/>
        <v>1</v>
      </c>
      <c r="K69" s="202">
        <f t="shared" si="15"/>
        <v>4</v>
      </c>
      <c r="L69" s="202">
        <f t="shared" si="15"/>
        <v>11</v>
      </c>
      <c r="M69" s="202">
        <f t="shared" si="15"/>
        <v>6</v>
      </c>
      <c r="N69" s="202">
        <f t="shared" si="15"/>
        <v>4</v>
      </c>
      <c r="O69" s="202">
        <f t="shared" si="15"/>
        <v>4</v>
      </c>
      <c r="P69" s="202">
        <f t="shared" si="15"/>
        <v>4</v>
      </c>
      <c r="Q69" s="202">
        <f t="shared" si="15"/>
        <v>4</v>
      </c>
      <c r="R69" s="202">
        <f t="shared" si="15"/>
        <v>4</v>
      </c>
      <c r="S69" s="202">
        <f t="shared" si="15"/>
        <v>5</v>
      </c>
      <c r="T69" s="202">
        <f t="shared" si="15"/>
        <v>7</v>
      </c>
      <c r="U69" s="202">
        <f t="shared" si="14"/>
        <v>7</v>
      </c>
      <c r="V69" s="202">
        <f t="shared" si="14"/>
        <v>6</v>
      </c>
      <c r="W69" s="202">
        <f t="shared" si="14"/>
        <v>4</v>
      </c>
      <c r="X69" s="202">
        <f t="shared" si="14"/>
        <v>3</v>
      </c>
      <c r="Y69" s="202">
        <f t="shared" si="13"/>
        <v>1</v>
      </c>
      <c r="Z69" s="202">
        <f t="shared" si="13"/>
        <v>1</v>
      </c>
      <c r="AA69" s="202">
        <f t="shared" si="13"/>
        <v>0</v>
      </c>
      <c r="AB69" s="202">
        <f t="shared" si="13"/>
        <v>0</v>
      </c>
    </row>
    <row r="70" spans="1:28" x14ac:dyDescent="0.25">
      <c r="A70" s="274" t="str">
        <f>STATYSTYKI!A232</f>
        <v>Oleśnica</v>
      </c>
      <c r="B70" s="274" t="str">
        <f>STATYSTYKI!B232</f>
        <v>rk_06</v>
      </c>
      <c r="C70" s="274" t="str">
        <f>STATYSTYKI!C232</f>
        <v>PKS Sieradz</v>
      </c>
      <c r="D70" s="264">
        <f>ROUND((SUM(STATYSTYKI!E232:L232)*100%)/SUM([3]STATYSTYKI!$D$3:$K$3),0)</f>
        <v>155</v>
      </c>
      <c r="E70" s="202">
        <f t="shared" si="15"/>
        <v>0</v>
      </c>
      <c r="F70" s="202">
        <f t="shared" si="15"/>
        <v>0</v>
      </c>
      <c r="G70" s="202">
        <f t="shared" si="15"/>
        <v>0</v>
      </c>
      <c r="H70" s="202">
        <f t="shared" si="15"/>
        <v>0</v>
      </c>
      <c r="I70" s="202">
        <f t="shared" si="15"/>
        <v>0</v>
      </c>
      <c r="J70" s="202">
        <f t="shared" si="15"/>
        <v>2</v>
      </c>
      <c r="K70" s="202">
        <f t="shared" si="15"/>
        <v>8</v>
      </c>
      <c r="L70" s="202">
        <f t="shared" si="15"/>
        <v>22</v>
      </c>
      <c r="M70" s="202">
        <f t="shared" si="15"/>
        <v>11</v>
      </c>
      <c r="N70" s="202">
        <f t="shared" si="15"/>
        <v>9</v>
      </c>
      <c r="O70" s="202">
        <f t="shared" si="15"/>
        <v>9</v>
      </c>
      <c r="P70" s="202">
        <f t="shared" si="15"/>
        <v>8</v>
      </c>
      <c r="Q70" s="202">
        <f t="shared" si="15"/>
        <v>8</v>
      </c>
      <c r="R70" s="202">
        <f t="shared" si="15"/>
        <v>8</v>
      </c>
      <c r="S70" s="202">
        <f t="shared" si="15"/>
        <v>11</v>
      </c>
      <c r="T70" s="202">
        <f t="shared" si="15"/>
        <v>13</v>
      </c>
      <c r="U70" s="202">
        <f t="shared" si="14"/>
        <v>15</v>
      </c>
      <c r="V70" s="202">
        <f t="shared" si="14"/>
        <v>12</v>
      </c>
      <c r="W70" s="202">
        <f t="shared" si="14"/>
        <v>9</v>
      </c>
      <c r="X70" s="202">
        <f t="shared" si="14"/>
        <v>5</v>
      </c>
      <c r="Y70" s="202">
        <f t="shared" si="13"/>
        <v>3</v>
      </c>
      <c r="Z70" s="202">
        <f t="shared" si="13"/>
        <v>2</v>
      </c>
      <c r="AA70" s="202">
        <f t="shared" si="13"/>
        <v>1</v>
      </c>
      <c r="AB70" s="202">
        <f t="shared" si="13"/>
        <v>0</v>
      </c>
    </row>
    <row r="71" spans="1:28" x14ac:dyDescent="0.25">
      <c r="A71" s="274" t="str">
        <f>STATYSTYKI!A233</f>
        <v>Oleśnica</v>
      </c>
      <c r="B71" s="274" t="str">
        <f>STATYSTYKI!B233</f>
        <v>rk_07_DW451</v>
      </c>
      <c r="C71" s="274" t="str">
        <f>STATYSTYKI!C233</f>
        <v>brak danych</v>
      </c>
      <c r="D71" s="264">
        <f>ROUND((SUM(STATYSTYKI!E233:L233)*100%)/SUM([3]STATYSTYKI!$D$3:$K$3),0)</f>
        <v>40</v>
      </c>
      <c r="E71" s="202">
        <f t="shared" si="15"/>
        <v>0</v>
      </c>
      <c r="F71" s="202">
        <f t="shared" si="15"/>
        <v>0</v>
      </c>
      <c r="G71" s="202">
        <f t="shared" si="15"/>
        <v>0</v>
      </c>
      <c r="H71" s="202">
        <f t="shared" si="15"/>
        <v>0</v>
      </c>
      <c r="I71" s="202">
        <f t="shared" si="15"/>
        <v>0</v>
      </c>
      <c r="J71" s="202">
        <f t="shared" si="15"/>
        <v>1</v>
      </c>
      <c r="K71" s="202">
        <f t="shared" si="15"/>
        <v>2</v>
      </c>
      <c r="L71" s="202">
        <f t="shared" si="15"/>
        <v>6</v>
      </c>
      <c r="M71" s="202">
        <f t="shared" si="15"/>
        <v>3</v>
      </c>
      <c r="N71" s="202">
        <f t="shared" si="15"/>
        <v>2</v>
      </c>
      <c r="O71" s="202">
        <f t="shared" si="15"/>
        <v>2</v>
      </c>
      <c r="P71" s="202">
        <f t="shared" si="15"/>
        <v>2</v>
      </c>
      <c r="Q71" s="202">
        <f t="shared" si="15"/>
        <v>2</v>
      </c>
      <c r="R71" s="202">
        <f t="shared" si="15"/>
        <v>2</v>
      </c>
      <c r="S71" s="202">
        <f t="shared" si="15"/>
        <v>3</v>
      </c>
      <c r="T71" s="202">
        <f t="shared" si="15"/>
        <v>3</v>
      </c>
      <c r="U71" s="202">
        <f t="shared" si="14"/>
        <v>4</v>
      </c>
      <c r="V71" s="202">
        <f t="shared" si="14"/>
        <v>3</v>
      </c>
      <c r="W71" s="202">
        <f t="shared" si="14"/>
        <v>2</v>
      </c>
      <c r="X71" s="202">
        <f t="shared" si="14"/>
        <v>1</v>
      </c>
      <c r="Y71" s="202">
        <f t="shared" si="13"/>
        <v>1</v>
      </c>
      <c r="Z71" s="202">
        <f t="shared" si="13"/>
        <v>0</v>
      </c>
      <c r="AA71" s="202">
        <f t="shared" si="13"/>
        <v>0</v>
      </c>
      <c r="AB71" s="202">
        <f t="shared" si="13"/>
        <v>0</v>
      </c>
    </row>
    <row r="72" spans="1:28" x14ac:dyDescent="0.25">
      <c r="A72" s="274" t="str">
        <f>STATYSTYKI!A234</f>
        <v>Oleśnica</v>
      </c>
      <c r="B72" s="274" t="str">
        <f>STATYSTYKI!B234</f>
        <v>rk_07_DW451</v>
      </c>
      <c r="C72" s="274" t="str">
        <f>STATYSTYKI!C234</f>
        <v>Turbo Trans</v>
      </c>
      <c r="D72" s="264">
        <f>ROUND((SUM(STATYSTYKI!E234:L234)*100%)/SUM([3]STATYSTYKI!$D$3:$K$3),0)</f>
        <v>0</v>
      </c>
      <c r="E72" s="202">
        <f t="shared" si="15"/>
        <v>0</v>
      </c>
      <c r="F72" s="202">
        <f t="shared" si="15"/>
        <v>0</v>
      </c>
      <c r="G72" s="202">
        <f t="shared" si="15"/>
        <v>0</v>
      </c>
      <c r="H72" s="202">
        <f t="shared" si="15"/>
        <v>0</v>
      </c>
      <c r="I72" s="202">
        <f t="shared" si="15"/>
        <v>0</v>
      </c>
      <c r="J72" s="202">
        <f t="shared" si="15"/>
        <v>0</v>
      </c>
      <c r="K72" s="202">
        <f t="shared" si="15"/>
        <v>0</v>
      </c>
      <c r="L72" s="202">
        <f t="shared" si="15"/>
        <v>0</v>
      </c>
      <c r="M72" s="202">
        <f t="shared" si="15"/>
        <v>0</v>
      </c>
      <c r="N72" s="202">
        <f t="shared" si="15"/>
        <v>0</v>
      </c>
      <c r="O72" s="202">
        <f t="shared" si="15"/>
        <v>0</v>
      </c>
      <c r="P72" s="202">
        <f t="shared" si="15"/>
        <v>0</v>
      </c>
      <c r="Q72" s="202">
        <f t="shared" si="15"/>
        <v>0</v>
      </c>
      <c r="R72" s="202">
        <f t="shared" si="15"/>
        <v>0</v>
      </c>
      <c r="S72" s="202">
        <f t="shared" si="15"/>
        <v>0</v>
      </c>
      <c r="T72" s="202">
        <f t="shared" si="15"/>
        <v>0</v>
      </c>
      <c r="U72" s="202">
        <f t="shared" si="14"/>
        <v>0</v>
      </c>
      <c r="V72" s="202">
        <f t="shared" si="14"/>
        <v>0</v>
      </c>
      <c r="W72" s="202">
        <f t="shared" si="14"/>
        <v>0</v>
      </c>
      <c r="X72" s="202">
        <f t="shared" si="14"/>
        <v>0</v>
      </c>
      <c r="Y72" s="202">
        <f t="shared" si="13"/>
        <v>0</v>
      </c>
      <c r="Z72" s="202">
        <f t="shared" si="13"/>
        <v>0</v>
      </c>
      <c r="AA72" s="202">
        <f t="shared" si="13"/>
        <v>0</v>
      </c>
      <c r="AB72" s="202">
        <f t="shared" si="13"/>
        <v>0</v>
      </c>
    </row>
    <row r="73" spans="1:28" x14ac:dyDescent="0.25">
      <c r="A73" s="274" t="str">
        <f>STATYSTYKI!A235</f>
        <v>Oleśnica</v>
      </c>
      <c r="B73" s="274" t="str">
        <f>STATYSTYKI!B235</f>
        <v>rk_07_DW451</v>
      </c>
      <c r="C73" s="274" t="str">
        <f>STATYSTYKI!C235</f>
        <v>Polbus</v>
      </c>
      <c r="D73" s="264">
        <f>ROUND((SUM(STATYSTYKI!E235:L235)*100%)/SUM([3]STATYSTYKI!$D$3:$K$3),0)</f>
        <v>6</v>
      </c>
      <c r="E73" s="202">
        <f t="shared" si="15"/>
        <v>0</v>
      </c>
      <c r="F73" s="202">
        <f t="shared" si="15"/>
        <v>0</v>
      </c>
      <c r="G73" s="202">
        <f t="shared" si="15"/>
        <v>0</v>
      </c>
      <c r="H73" s="202">
        <f t="shared" si="15"/>
        <v>0</v>
      </c>
      <c r="I73" s="202">
        <f t="shared" si="15"/>
        <v>0</v>
      </c>
      <c r="J73" s="202">
        <f t="shared" si="15"/>
        <v>0</v>
      </c>
      <c r="K73" s="202">
        <f t="shared" si="15"/>
        <v>0</v>
      </c>
      <c r="L73" s="202">
        <f t="shared" si="15"/>
        <v>1</v>
      </c>
      <c r="M73" s="202">
        <f t="shared" si="15"/>
        <v>0</v>
      </c>
      <c r="N73" s="202">
        <f t="shared" si="15"/>
        <v>0</v>
      </c>
      <c r="O73" s="202">
        <f t="shared" si="15"/>
        <v>0</v>
      </c>
      <c r="P73" s="202">
        <f t="shared" si="15"/>
        <v>0</v>
      </c>
      <c r="Q73" s="202">
        <f t="shared" si="15"/>
        <v>0</v>
      </c>
      <c r="R73" s="202">
        <f t="shared" si="15"/>
        <v>0</v>
      </c>
      <c r="S73" s="202">
        <f t="shared" si="15"/>
        <v>0</v>
      </c>
      <c r="T73" s="202">
        <f t="shared" si="15"/>
        <v>1</v>
      </c>
      <c r="U73" s="202">
        <f t="shared" si="14"/>
        <v>1</v>
      </c>
      <c r="V73" s="202">
        <f t="shared" si="14"/>
        <v>0</v>
      </c>
      <c r="W73" s="202">
        <f t="shared" si="14"/>
        <v>0</v>
      </c>
      <c r="X73" s="202">
        <f t="shared" si="14"/>
        <v>0</v>
      </c>
      <c r="Y73" s="202">
        <f t="shared" si="13"/>
        <v>0</v>
      </c>
      <c r="Z73" s="202">
        <f t="shared" si="13"/>
        <v>0</v>
      </c>
      <c r="AA73" s="202">
        <f t="shared" si="13"/>
        <v>0</v>
      </c>
      <c r="AB73" s="202">
        <f t="shared" si="13"/>
        <v>0</v>
      </c>
    </row>
    <row r="74" spans="1:28" x14ac:dyDescent="0.25">
      <c r="A74" s="274" t="str">
        <f>STATYSTYKI!A236</f>
        <v>Oleśnica</v>
      </c>
      <c r="B74" s="274" t="str">
        <f>STATYSTYKI!B236</f>
        <v>rk_07_DW451</v>
      </c>
      <c r="C74" s="274" t="str">
        <f>STATYSTYKI!C236</f>
        <v>VIP</v>
      </c>
      <c r="D74" s="264">
        <f>ROUND((SUM(STATYSTYKI!E236:L236)*100%)/SUM([3]STATYSTYKI!$D$3:$K$3),0)</f>
        <v>9</v>
      </c>
      <c r="E74" s="202">
        <f t="shared" si="15"/>
        <v>0</v>
      </c>
      <c r="F74" s="202">
        <f t="shared" si="15"/>
        <v>0</v>
      </c>
      <c r="G74" s="202">
        <f t="shared" si="15"/>
        <v>0</v>
      </c>
      <c r="H74" s="202">
        <f t="shared" si="15"/>
        <v>0</v>
      </c>
      <c r="I74" s="202">
        <f t="shared" si="15"/>
        <v>0</v>
      </c>
      <c r="J74" s="202">
        <f t="shared" si="15"/>
        <v>0</v>
      </c>
      <c r="K74" s="202">
        <f t="shared" si="15"/>
        <v>0</v>
      </c>
      <c r="L74" s="202">
        <f t="shared" si="15"/>
        <v>1</v>
      </c>
      <c r="M74" s="202">
        <f t="shared" si="15"/>
        <v>1</v>
      </c>
      <c r="N74" s="202">
        <f t="shared" si="15"/>
        <v>1</v>
      </c>
      <c r="O74" s="202">
        <f t="shared" si="15"/>
        <v>0</v>
      </c>
      <c r="P74" s="202">
        <f t="shared" si="15"/>
        <v>0</v>
      </c>
      <c r="Q74" s="202">
        <f t="shared" si="15"/>
        <v>0</v>
      </c>
      <c r="R74" s="202">
        <f t="shared" si="15"/>
        <v>0</v>
      </c>
      <c r="S74" s="202">
        <f t="shared" si="15"/>
        <v>1</v>
      </c>
      <c r="T74" s="202">
        <f t="shared" si="15"/>
        <v>1</v>
      </c>
      <c r="U74" s="202">
        <f t="shared" si="14"/>
        <v>1</v>
      </c>
      <c r="V74" s="202">
        <f t="shared" si="14"/>
        <v>1</v>
      </c>
      <c r="W74" s="202">
        <f t="shared" si="14"/>
        <v>0</v>
      </c>
      <c r="X74" s="202">
        <f t="shared" si="14"/>
        <v>0</v>
      </c>
      <c r="Y74" s="202">
        <f t="shared" si="13"/>
        <v>0</v>
      </c>
      <c r="Z74" s="202">
        <f t="shared" si="13"/>
        <v>0</v>
      </c>
      <c r="AA74" s="202">
        <f t="shared" si="13"/>
        <v>0</v>
      </c>
      <c r="AB74" s="202">
        <f t="shared" si="13"/>
        <v>0</v>
      </c>
    </row>
    <row r="75" spans="1:28" x14ac:dyDescent="0.25">
      <c r="A75" s="274" t="str">
        <f>STATYSTYKI!A237</f>
        <v>Oleśnica</v>
      </c>
      <c r="B75" s="274" t="str">
        <f>STATYSTYKI!B237</f>
        <v>rk_07_DW451</v>
      </c>
      <c r="C75" s="274" t="str">
        <f>STATYSTYKI!C237</f>
        <v>PKS Kluczbork</v>
      </c>
      <c r="D75" s="264">
        <f>ROUND((SUM(STATYSTYKI!E237:L237)*100%)/SUM([3]STATYSTYKI!$D$3:$K$3),0)</f>
        <v>9</v>
      </c>
      <c r="E75" s="202">
        <f t="shared" si="15"/>
        <v>0</v>
      </c>
      <c r="F75" s="202">
        <f t="shared" si="15"/>
        <v>0</v>
      </c>
      <c r="G75" s="202">
        <f t="shared" si="15"/>
        <v>0</v>
      </c>
      <c r="H75" s="202">
        <f t="shared" si="15"/>
        <v>0</v>
      </c>
      <c r="I75" s="202">
        <f t="shared" si="15"/>
        <v>0</v>
      </c>
      <c r="J75" s="202">
        <f t="shared" si="15"/>
        <v>0</v>
      </c>
      <c r="K75" s="202">
        <f t="shared" si="15"/>
        <v>0</v>
      </c>
      <c r="L75" s="202">
        <f t="shared" si="15"/>
        <v>1</v>
      </c>
      <c r="M75" s="202">
        <f t="shared" si="15"/>
        <v>1</v>
      </c>
      <c r="N75" s="202">
        <f t="shared" si="15"/>
        <v>1</v>
      </c>
      <c r="O75" s="202">
        <f t="shared" si="15"/>
        <v>0</v>
      </c>
      <c r="P75" s="202">
        <f t="shared" si="15"/>
        <v>0</v>
      </c>
      <c r="Q75" s="202">
        <f t="shared" si="15"/>
        <v>0</v>
      </c>
      <c r="R75" s="202">
        <f t="shared" si="15"/>
        <v>0</v>
      </c>
      <c r="S75" s="202">
        <f t="shared" si="15"/>
        <v>1</v>
      </c>
      <c r="T75" s="202">
        <f t="shared" si="15"/>
        <v>1</v>
      </c>
      <c r="U75" s="202">
        <f t="shared" si="14"/>
        <v>1</v>
      </c>
      <c r="V75" s="202">
        <f t="shared" si="14"/>
        <v>1</v>
      </c>
      <c r="W75" s="202">
        <f t="shared" si="14"/>
        <v>0</v>
      </c>
      <c r="X75" s="202">
        <f t="shared" si="14"/>
        <v>0</v>
      </c>
      <c r="Y75" s="202">
        <f t="shared" si="13"/>
        <v>0</v>
      </c>
      <c r="Z75" s="202">
        <f t="shared" si="13"/>
        <v>0</v>
      </c>
      <c r="AA75" s="202">
        <f t="shared" si="13"/>
        <v>0</v>
      </c>
      <c r="AB75" s="202">
        <f t="shared" si="13"/>
        <v>0</v>
      </c>
    </row>
    <row r="76" spans="1:28" x14ac:dyDescent="0.25">
      <c r="A76" s="274" t="str">
        <f>STATYSTYKI!A238</f>
        <v>Oleśnica</v>
      </c>
      <c r="B76" s="274" t="str">
        <f>STATYSTYKI!B238</f>
        <v>rk_07_DW451</v>
      </c>
      <c r="C76" s="274" t="str">
        <f>STATYSTYKI!C238</f>
        <v>DM</v>
      </c>
      <c r="D76" s="264">
        <f>ROUND((SUM(STATYSTYKI!E238:L238)*100%)/SUM([3]STATYSTYKI!$D$3:$K$3),0)</f>
        <v>3</v>
      </c>
      <c r="E76" s="202">
        <f t="shared" si="15"/>
        <v>0</v>
      </c>
      <c r="F76" s="202">
        <f t="shared" si="15"/>
        <v>0</v>
      </c>
      <c r="G76" s="202">
        <f t="shared" si="15"/>
        <v>0</v>
      </c>
      <c r="H76" s="202">
        <f t="shared" si="15"/>
        <v>0</v>
      </c>
      <c r="I76" s="202">
        <f t="shared" si="15"/>
        <v>0</v>
      </c>
      <c r="J76" s="202">
        <f t="shared" si="15"/>
        <v>0</v>
      </c>
      <c r="K76" s="202">
        <f t="shared" si="15"/>
        <v>0</v>
      </c>
      <c r="L76" s="202">
        <f t="shared" si="15"/>
        <v>0</v>
      </c>
      <c r="M76" s="202">
        <f t="shared" si="15"/>
        <v>0</v>
      </c>
      <c r="N76" s="202">
        <f t="shared" si="15"/>
        <v>0</v>
      </c>
      <c r="O76" s="202">
        <f t="shared" si="15"/>
        <v>0</v>
      </c>
      <c r="P76" s="202">
        <f t="shared" si="15"/>
        <v>0</v>
      </c>
      <c r="Q76" s="202">
        <f t="shared" si="15"/>
        <v>0</v>
      </c>
      <c r="R76" s="202">
        <f t="shared" si="15"/>
        <v>0</v>
      </c>
      <c r="S76" s="202">
        <f t="shared" si="15"/>
        <v>0</v>
      </c>
      <c r="T76" s="202">
        <f t="shared" si="15"/>
        <v>0</v>
      </c>
      <c r="U76" s="202">
        <f t="shared" si="14"/>
        <v>0</v>
      </c>
      <c r="V76" s="202">
        <f t="shared" si="14"/>
        <v>0</v>
      </c>
      <c r="W76" s="202">
        <f t="shared" si="14"/>
        <v>0</v>
      </c>
      <c r="X76" s="202">
        <f t="shared" si="14"/>
        <v>0</v>
      </c>
      <c r="Y76" s="202">
        <f t="shared" si="13"/>
        <v>0</v>
      </c>
      <c r="Z76" s="202">
        <f t="shared" si="13"/>
        <v>0</v>
      </c>
      <c r="AA76" s="202">
        <f t="shared" si="13"/>
        <v>0</v>
      </c>
      <c r="AB76" s="202">
        <f t="shared" si="13"/>
        <v>0</v>
      </c>
    </row>
    <row r="77" spans="1:28" x14ac:dyDescent="0.25">
      <c r="A77" s="274" t="str">
        <f>STATYSTYKI!A239</f>
        <v>Jelcz-Laskowice</v>
      </c>
      <c r="B77" s="274" t="str">
        <f>STATYSTYKI!B239</f>
        <v>rk_08_DW396</v>
      </c>
      <c r="C77" s="274" t="str">
        <f>STATYSTYKI!C239</f>
        <v>PKS Oława</v>
      </c>
      <c r="D77" s="264">
        <f>ROUND((SUM(STATYSTYKI!E239:L239)*100%)/SUM([3]STATYSTYKI!$D$3:$K$3),0)</f>
        <v>96</v>
      </c>
      <c r="E77" s="202">
        <f t="shared" si="15"/>
        <v>0</v>
      </c>
      <c r="F77" s="202">
        <f t="shared" si="15"/>
        <v>0</v>
      </c>
      <c r="G77" s="202">
        <f t="shared" si="15"/>
        <v>0</v>
      </c>
      <c r="H77" s="202">
        <f t="shared" si="15"/>
        <v>0</v>
      </c>
      <c r="I77" s="202">
        <f t="shared" si="15"/>
        <v>0</v>
      </c>
      <c r="J77" s="202">
        <f t="shared" si="15"/>
        <v>2</v>
      </c>
      <c r="K77" s="202">
        <f t="shared" si="15"/>
        <v>5</v>
      </c>
      <c r="L77" s="202">
        <f t="shared" si="15"/>
        <v>13</v>
      </c>
      <c r="M77" s="202">
        <f t="shared" si="15"/>
        <v>7</v>
      </c>
      <c r="N77" s="202">
        <f t="shared" si="15"/>
        <v>6</v>
      </c>
      <c r="O77" s="202">
        <f t="shared" si="15"/>
        <v>5</v>
      </c>
      <c r="P77" s="202">
        <f t="shared" si="15"/>
        <v>5</v>
      </c>
      <c r="Q77" s="202">
        <f t="shared" si="15"/>
        <v>5</v>
      </c>
      <c r="R77" s="202">
        <f t="shared" si="15"/>
        <v>5</v>
      </c>
      <c r="S77" s="202">
        <f t="shared" si="15"/>
        <v>7</v>
      </c>
      <c r="T77" s="202">
        <f t="shared" si="15"/>
        <v>8</v>
      </c>
      <c r="U77" s="202">
        <f t="shared" si="14"/>
        <v>9</v>
      </c>
      <c r="V77" s="202">
        <f t="shared" si="14"/>
        <v>7</v>
      </c>
      <c r="W77" s="202">
        <f t="shared" si="14"/>
        <v>5</v>
      </c>
      <c r="X77" s="202">
        <f t="shared" si="14"/>
        <v>3</v>
      </c>
      <c r="Y77" s="202">
        <f t="shared" si="13"/>
        <v>2</v>
      </c>
      <c r="Z77" s="202">
        <f t="shared" si="13"/>
        <v>1</v>
      </c>
      <c r="AA77" s="202">
        <f t="shared" si="13"/>
        <v>1</v>
      </c>
      <c r="AB77" s="202">
        <f t="shared" si="13"/>
        <v>0</v>
      </c>
    </row>
    <row r="78" spans="1:28" x14ac:dyDescent="0.25">
      <c r="A78" s="274" t="str">
        <f>STATYSTYKI!A240</f>
        <v>Jelcz-Laskowice</v>
      </c>
      <c r="B78" s="274" t="str">
        <f>STATYSTYKI!B240</f>
        <v>rk_08_DW396</v>
      </c>
      <c r="C78" s="274" t="str">
        <f>STATYSTYKI!C240</f>
        <v>M Kurowska</v>
      </c>
      <c r="D78" s="264">
        <f>ROUND((SUM(STATYSTYKI!E240:L240)*100%)/SUM([3]STATYSTYKI!$D$3:$K$3),0)</f>
        <v>9</v>
      </c>
      <c r="E78" s="202">
        <f t="shared" si="15"/>
        <v>0</v>
      </c>
      <c r="F78" s="202">
        <f t="shared" si="15"/>
        <v>0</v>
      </c>
      <c r="G78" s="202">
        <f t="shared" si="15"/>
        <v>0</v>
      </c>
      <c r="H78" s="202">
        <f t="shared" si="15"/>
        <v>0</v>
      </c>
      <c r="I78" s="202">
        <f t="shared" si="15"/>
        <v>0</v>
      </c>
      <c r="J78" s="202">
        <f t="shared" si="15"/>
        <v>0</v>
      </c>
      <c r="K78" s="202">
        <f t="shared" si="15"/>
        <v>0</v>
      </c>
      <c r="L78" s="202">
        <f t="shared" si="15"/>
        <v>1</v>
      </c>
      <c r="M78" s="202">
        <f t="shared" si="15"/>
        <v>1</v>
      </c>
      <c r="N78" s="202">
        <f t="shared" si="15"/>
        <v>1</v>
      </c>
      <c r="O78" s="202">
        <f t="shared" si="15"/>
        <v>0</v>
      </c>
      <c r="P78" s="202">
        <f t="shared" si="15"/>
        <v>0</v>
      </c>
      <c r="Q78" s="202">
        <f t="shared" si="15"/>
        <v>0</v>
      </c>
      <c r="R78" s="202">
        <f t="shared" si="15"/>
        <v>0</v>
      </c>
      <c r="S78" s="202">
        <f t="shared" si="15"/>
        <v>1</v>
      </c>
      <c r="T78" s="202">
        <f t="shared" si="15"/>
        <v>1</v>
      </c>
      <c r="U78" s="202">
        <f t="shared" si="14"/>
        <v>1</v>
      </c>
      <c r="V78" s="202">
        <f t="shared" si="14"/>
        <v>1</v>
      </c>
      <c r="W78" s="202">
        <f t="shared" si="14"/>
        <v>0</v>
      </c>
      <c r="X78" s="202">
        <f t="shared" si="14"/>
        <v>0</v>
      </c>
      <c r="Y78" s="202">
        <f t="shared" si="13"/>
        <v>0</v>
      </c>
      <c r="Z78" s="202">
        <f t="shared" si="13"/>
        <v>0</v>
      </c>
      <c r="AA78" s="202">
        <f t="shared" si="13"/>
        <v>0</v>
      </c>
      <c r="AB78" s="202">
        <f t="shared" si="13"/>
        <v>0</v>
      </c>
    </row>
    <row r="79" spans="1:28" x14ac:dyDescent="0.25">
      <c r="A79" s="274" t="str">
        <f>STATYSTYKI!A241</f>
        <v>Jelcz-Laskowice</v>
      </c>
      <c r="B79" s="274" t="str">
        <f>STATYSTYKI!B241</f>
        <v>rk_08_DW396</v>
      </c>
      <c r="C79" s="274" t="str">
        <f>STATYSTYKI!C241</f>
        <v>brak danych</v>
      </c>
      <c r="D79" s="264">
        <f>ROUND((SUM(STATYSTYKI!E241:L241)*100%)/SUM([3]STATYSTYKI!$D$3:$K$3),0)</f>
        <v>0</v>
      </c>
      <c r="E79" s="202">
        <f t="shared" si="15"/>
        <v>0</v>
      </c>
      <c r="F79" s="202">
        <f t="shared" si="15"/>
        <v>0</v>
      </c>
      <c r="G79" s="202">
        <f t="shared" si="15"/>
        <v>0</v>
      </c>
      <c r="H79" s="202">
        <f t="shared" si="15"/>
        <v>0</v>
      </c>
      <c r="I79" s="202">
        <f t="shared" si="15"/>
        <v>0</v>
      </c>
      <c r="J79" s="202">
        <f t="shared" si="15"/>
        <v>0</v>
      </c>
      <c r="K79" s="202">
        <f t="shared" si="15"/>
        <v>0</v>
      </c>
      <c r="L79" s="202">
        <f t="shared" si="15"/>
        <v>0</v>
      </c>
      <c r="M79" s="202">
        <f t="shared" si="15"/>
        <v>0</v>
      </c>
      <c r="N79" s="202">
        <f t="shared" si="15"/>
        <v>0</v>
      </c>
      <c r="O79" s="202">
        <f t="shared" si="15"/>
        <v>0</v>
      </c>
      <c r="P79" s="202">
        <f t="shared" si="15"/>
        <v>0</v>
      </c>
      <c r="Q79" s="202">
        <f t="shared" si="15"/>
        <v>0</v>
      </c>
      <c r="R79" s="202">
        <f t="shared" si="15"/>
        <v>0</v>
      </c>
      <c r="S79" s="202">
        <f t="shared" si="15"/>
        <v>0</v>
      </c>
      <c r="T79" s="202">
        <f t="shared" si="15"/>
        <v>0</v>
      </c>
      <c r="U79" s="202">
        <f t="shared" si="14"/>
        <v>0</v>
      </c>
      <c r="V79" s="202">
        <f t="shared" si="14"/>
        <v>0</v>
      </c>
      <c r="W79" s="202">
        <f t="shared" si="14"/>
        <v>0</v>
      </c>
      <c r="X79" s="202">
        <f t="shared" si="14"/>
        <v>0</v>
      </c>
      <c r="Y79" s="202">
        <f t="shared" si="13"/>
        <v>0</v>
      </c>
      <c r="Z79" s="202">
        <f t="shared" si="13"/>
        <v>0</v>
      </c>
      <c r="AA79" s="202">
        <f t="shared" si="13"/>
        <v>0</v>
      </c>
      <c r="AB79" s="202">
        <f t="shared" si="13"/>
        <v>0</v>
      </c>
    </row>
    <row r="80" spans="1:28" x14ac:dyDescent="0.25">
      <c r="A80" s="274" t="str">
        <f>STATYSTYKI!A242</f>
        <v>Jelcz-Laskowice</v>
      </c>
      <c r="B80" s="274" t="str">
        <f>STATYSTYKI!B242</f>
        <v>rk_08_DW396</v>
      </c>
      <c r="C80" s="274" t="str">
        <f>STATYSTYKI!C242</f>
        <v>PKS Brzeg</v>
      </c>
      <c r="D80" s="264">
        <f>ROUND((SUM(STATYSTYKI!E242:L242)*100%)/SUM([3]STATYSTYKI!$D$3:$K$3),0)</f>
        <v>9</v>
      </c>
      <c r="E80" s="202">
        <f t="shared" si="15"/>
        <v>0</v>
      </c>
      <c r="F80" s="202">
        <f t="shared" si="15"/>
        <v>0</v>
      </c>
      <c r="G80" s="202">
        <f t="shared" si="15"/>
        <v>0</v>
      </c>
      <c r="H80" s="202">
        <f t="shared" si="15"/>
        <v>0</v>
      </c>
      <c r="I80" s="202">
        <f t="shared" si="15"/>
        <v>0</v>
      </c>
      <c r="J80" s="202">
        <f t="shared" si="15"/>
        <v>0</v>
      </c>
      <c r="K80" s="202">
        <f t="shared" si="15"/>
        <v>0</v>
      </c>
      <c r="L80" s="202">
        <f t="shared" si="15"/>
        <v>1</v>
      </c>
      <c r="M80" s="202">
        <f t="shared" si="15"/>
        <v>1</v>
      </c>
      <c r="N80" s="202">
        <f t="shared" si="15"/>
        <v>1</v>
      </c>
      <c r="O80" s="202">
        <f t="shared" si="15"/>
        <v>0</v>
      </c>
      <c r="P80" s="202">
        <f t="shared" si="15"/>
        <v>0</v>
      </c>
      <c r="Q80" s="202">
        <f t="shared" si="15"/>
        <v>0</v>
      </c>
      <c r="R80" s="202">
        <f t="shared" si="15"/>
        <v>0</v>
      </c>
      <c r="S80" s="202">
        <f t="shared" si="15"/>
        <v>1</v>
      </c>
      <c r="T80" s="202">
        <f t="shared" si="15"/>
        <v>1</v>
      </c>
      <c r="U80" s="202">
        <f t="shared" si="14"/>
        <v>1</v>
      </c>
      <c r="V80" s="202">
        <f t="shared" si="14"/>
        <v>1</v>
      </c>
      <c r="W80" s="202">
        <f t="shared" si="14"/>
        <v>0</v>
      </c>
      <c r="X80" s="202">
        <f t="shared" si="14"/>
        <v>0</v>
      </c>
      <c r="Y80" s="202">
        <f t="shared" si="13"/>
        <v>0</v>
      </c>
      <c r="Z80" s="202">
        <f t="shared" si="13"/>
        <v>0</v>
      </c>
      <c r="AA80" s="202">
        <f t="shared" si="13"/>
        <v>0</v>
      </c>
      <c r="AB80" s="202">
        <f t="shared" si="13"/>
        <v>0</v>
      </c>
    </row>
    <row r="81" spans="1:28" x14ac:dyDescent="0.25">
      <c r="A81" s="274" t="str">
        <f>STATYSTYKI!A243</f>
        <v>Oława</v>
      </c>
      <c r="B81" s="274" t="str">
        <f>STATYSTYKI!B243</f>
        <v>rk_09_DK94</v>
      </c>
      <c r="C81" s="274" t="str">
        <f>STATYSTYKI!C243</f>
        <v>Daniel</v>
      </c>
      <c r="D81" s="264">
        <f>ROUND((SUM(STATYSTYKI!E243:L243)*100%)/SUM([3]STATYSTYKI!$D$3:$K$3),0)</f>
        <v>53</v>
      </c>
      <c r="E81" s="202">
        <f t="shared" si="15"/>
        <v>0</v>
      </c>
      <c r="F81" s="202">
        <f t="shared" si="15"/>
        <v>0</v>
      </c>
      <c r="G81" s="202">
        <f t="shared" si="15"/>
        <v>0</v>
      </c>
      <c r="H81" s="202">
        <f t="shared" si="15"/>
        <v>0</v>
      </c>
      <c r="I81" s="202">
        <f t="shared" si="15"/>
        <v>0</v>
      </c>
      <c r="J81" s="202">
        <f t="shared" si="15"/>
        <v>1</v>
      </c>
      <c r="K81" s="202">
        <f t="shared" si="15"/>
        <v>3</v>
      </c>
      <c r="L81" s="202">
        <f t="shared" si="15"/>
        <v>7</v>
      </c>
      <c r="M81" s="202">
        <f t="shared" si="15"/>
        <v>4</v>
      </c>
      <c r="N81" s="202">
        <f t="shared" si="15"/>
        <v>3</v>
      </c>
      <c r="O81" s="202">
        <f t="shared" si="15"/>
        <v>3</v>
      </c>
      <c r="P81" s="202">
        <f t="shared" si="15"/>
        <v>3</v>
      </c>
      <c r="Q81" s="202">
        <f t="shared" si="15"/>
        <v>3</v>
      </c>
      <c r="R81" s="202">
        <f t="shared" si="15"/>
        <v>3</v>
      </c>
      <c r="S81" s="202">
        <f t="shared" si="15"/>
        <v>4</v>
      </c>
      <c r="T81" s="202">
        <f t="shared" si="15"/>
        <v>4</v>
      </c>
      <c r="U81" s="202">
        <f t="shared" si="14"/>
        <v>5</v>
      </c>
      <c r="V81" s="202">
        <f t="shared" si="14"/>
        <v>4</v>
      </c>
      <c r="W81" s="202">
        <f t="shared" si="14"/>
        <v>3</v>
      </c>
      <c r="X81" s="202">
        <f t="shared" si="14"/>
        <v>2</v>
      </c>
      <c r="Y81" s="202">
        <f t="shared" si="13"/>
        <v>1</v>
      </c>
      <c r="Z81" s="202">
        <f t="shared" si="13"/>
        <v>1</v>
      </c>
      <c r="AA81" s="202">
        <f t="shared" si="13"/>
        <v>0</v>
      </c>
      <c r="AB81" s="202">
        <f t="shared" si="13"/>
        <v>0</v>
      </c>
    </row>
    <row r="82" spans="1:28" x14ac:dyDescent="0.25">
      <c r="A82" s="274" t="str">
        <f>STATYSTYKI!A244</f>
        <v>Oława</v>
      </c>
      <c r="B82" s="274" t="str">
        <f>STATYSTYKI!B244</f>
        <v>rk_09_DK94</v>
      </c>
      <c r="C82" s="274" t="str">
        <f>STATYSTYKI!C244</f>
        <v>Elica</v>
      </c>
      <c r="D82" s="264">
        <f>ROUND((SUM(STATYSTYKI!E244:L244)*100%)/SUM([3]STATYSTYKI!$D$3:$K$3),0)</f>
        <v>0</v>
      </c>
      <c r="E82" s="202">
        <f t="shared" si="15"/>
        <v>0</v>
      </c>
      <c r="F82" s="202">
        <f t="shared" si="15"/>
        <v>0</v>
      </c>
      <c r="G82" s="202">
        <f t="shared" si="15"/>
        <v>0</v>
      </c>
      <c r="H82" s="202">
        <f t="shared" si="15"/>
        <v>0</v>
      </c>
      <c r="I82" s="202">
        <f t="shared" si="15"/>
        <v>0</v>
      </c>
      <c r="J82" s="202">
        <f t="shared" si="15"/>
        <v>0</v>
      </c>
      <c r="K82" s="202">
        <f t="shared" si="15"/>
        <v>0</v>
      </c>
      <c r="L82" s="202">
        <f t="shared" si="15"/>
        <v>0</v>
      </c>
      <c r="M82" s="202">
        <f t="shared" si="15"/>
        <v>0</v>
      </c>
      <c r="N82" s="202">
        <f t="shared" si="15"/>
        <v>0</v>
      </c>
      <c r="O82" s="202">
        <f t="shared" si="15"/>
        <v>0</v>
      </c>
      <c r="P82" s="202">
        <f t="shared" si="15"/>
        <v>0</v>
      </c>
      <c r="Q82" s="202">
        <f t="shared" si="15"/>
        <v>0</v>
      </c>
      <c r="R82" s="202">
        <f t="shared" si="15"/>
        <v>0</v>
      </c>
      <c r="S82" s="202">
        <f t="shared" si="15"/>
        <v>0</v>
      </c>
      <c r="T82" s="202">
        <f t="shared" ref="T82:AB97" si="16">ROUND($D82*T$3,0)</f>
        <v>0</v>
      </c>
      <c r="U82" s="202">
        <f t="shared" si="16"/>
        <v>0</v>
      </c>
      <c r="V82" s="202">
        <f t="shared" si="16"/>
        <v>0</v>
      </c>
      <c r="W82" s="202">
        <f t="shared" si="16"/>
        <v>0</v>
      </c>
      <c r="X82" s="202">
        <f t="shared" si="16"/>
        <v>0</v>
      </c>
      <c r="Y82" s="202">
        <f t="shared" si="16"/>
        <v>0</v>
      </c>
      <c r="Z82" s="202">
        <f t="shared" si="16"/>
        <v>0</v>
      </c>
      <c r="AA82" s="202">
        <f t="shared" si="16"/>
        <v>0</v>
      </c>
      <c r="AB82" s="202">
        <f t="shared" si="16"/>
        <v>0</v>
      </c>
    </row>
    <row r="83" spans="1:28" x14ac:dyDescent="0.25">
      <c r="A83" s="274" t="str">
        <f>STATYSTYKI!A245</f>
        <v>Oława</v>
      </c>
      <c r="B83" s="274" t="str">
        <f>STATYSTYKI!B245</f>
        <v>rk_09_DK94</v>
      </c>
      <c r="C83" s="274" t="str">
        <f>STATYSTYKI!C245</f>
        <v>Tiger-Bus</v>
      </c>
      <c r="D83" s="264">
        <f>ROUND((SUM(STATYSTYKI!E245:L245)*100%)/SUM([3]STATYSTYKI!$D$3:$K$3),0)</f>
        <v>0</v>
      </c>
      <c r="E83" s="202">
        <f t="shared" ref="E83:T98" si="17">ROUND($D83*E$3,0)</f>
        <v>0</v>
      </c>
      <c r="F83" s="202">
        <f t="shared" si="17"/>
        <v>0</v>
      </c>
      <c r="G83" s="202">
        <f t="shared" si="17"/>
        <v>0</v>
      </c>
      <c r="H83" s="202">
        <f t="shared" si="17"/>
        <v>0</v>
      </c>
      <c r="I83" s="202">
        <f t="shared" si="17"/>
        <v>0</v>
      </c>
      <c r="J83" s="202">
        <f t="shared" si="17"/>
        <v>0</v>
      </c>
      <c r="K83" s="202">
        <f t="shared" si="17"/>
        <v>0</v>
      </c>
      <c r="L83" s="202">
        <f t="shared" si="17"/>
        <v>0</v>
      </c>
      <c r="M83" s="202">
        <f t="shared" si="17"/>
        <v>0</v>
      </c>
      <c r="N83" s="202">
        <f t="shared" si="17"/>
        <v>0</v>
      </c>
      <c r="O83" s="202">
        <f t="shared" si="17"/>
        <v>0</v>
      </c>
      <c r="P83" s="202">
        <f t="shared" si="17"/>
        <v>0</v>
      </c>
      <c r="Q83" s="202">
        <f t="shared" si="17"/>
        <v>0</v>
      </c>
      <c r="R83" s="202">
        <f t="shared" si="17"/>
        <v>0</v>
      </c>
      <c r="S83" s="202">
        <f t="shared" si="17"/>
        <v>0</v>
      </c>
      <c r="T83" s="202">
        <f t="shared" si="17"/>
        <v>0</v>
      </c>
      <c r="U83" s="202">
        <f t="shared" si="16"/>
        <v>0</v>
      </c>
      <c r="V83" s="202">
        <f t="shared" si="16"/>
        <v>0</v>
      </c>
      <c r="W83" s="202">
        <f t="shared" si="16"/>
        <v>0</v>
      </c>
      <c r="X83" s="202">
        <f t="shared" si="16"/>
        <v>0</v>
      </c>
      <c r="Y83" s="202">
        <f t="shared" si="16"/>
        <v>0</v>
      </c>
      <c r="Z83" s="202">
        <f t="shared" si="16"/>
        <v>0</v>
      </c>
      <c r="AA83" s="202">
        <f t="shared" si="16"/>
        <v>0</v>
      </c>
      <c r="AB83" s="202">
        <f t="shared" si="16"/>
        <v>0</v>
      </c>
    </row>
    <row r="84" spans="1:28" x14ac:dyDescent="0.25">
      <c r="A84" s="274" t="str">
        <f>STATYSTYKI!A246</f>
        <v>Oława</v>
      </c>
      <c r="B84" s="274" t="str">
        <f>STATYSTYKI!B246</f>
        <v>rk_09_DK94</v>
      </c>
      <c r="C84" s="274" t="str">
        <f>STATYSTYKI!C246</f>
        <v>Lorenz</v>
      </c>
      <c r="D84" s="264">
        <f>ROUND((SUM(STATYSTYKI!E246:L246)*100%)/SUM([3]STATYSTYKI!$D$3:$K$3),0)</f>
        <v>19</v>
      </c>
      <c r="E84" s="202">
        <f t="shared" si="17"/>
        <v>0</v>
      </c>
      <c r="F84" s="202">
        <f t="shared" si="17"/>
        <v>0</v>
      </c>
      <c r="G84" s="202">
        <f t="shared" si="17"/>
        <v>0</v>
      </c>
      <c r="H84" s="202">
        <f t="shared" si="17"/>
        <v>0</v>
      </c>
      <c r="I84" s="202">
        <f t="shared" si="17"/>
        <v>0</v>
      </c>
      <c r="J84" s="202">
        <f t="shared" si="17"/>
        <v>0</v>
      </c>
      <c r="K84" s="202">
        <f t="shared" si="17"/>
        <v>1</v>
      </c>
      <c r="L84" s="202">
        <f t="shared" si="17"/>
        <v>3</v>
      </c>
      <c r="M84" s="202">
        <f t="shared" si="17"/>
        <v>1</v>
      </c>
      <c r="N84" s="202">
        <f t="shared" si="17"/>
        <v>1</v>
      </c>
      <c r="O84" s="202">
        <f t="shared" si="17"/>
        <v>1</v>
      </c>
      <c r="P84" s="202">
        <f t="shared" si="17"/>
        <v>1</v>
      </c>
      <c r="Q84" s="202">
        <f t="shared" si="17"/>
        <v>1</v>
      </c>
      <c r="R84" s="202">
        <f t="shared" si="17"/>
        <v>1</v>
      </c>
      <c r="S84" s="202">
        <f t="shared" si="17"/>
        <v>1</v>
      </c>
      <c r="T84" s="202">
        <f t="shared" si="17"/>
        <v>2</v>
      </c>
      <c r="U84" s="202">
        <f t="shared" si="16"/>
        <v>2</v>
      </c>
      <c r="V84" s="202">
        <f t="shared" si="16"/>
        <v>1</v>
      </c>
      <c r="W84" s="202">
        <f t="shared" si="16"/>
        <v>1</v>
      </c>
      <c r="X84" s="202">
        <f t="shared" si="16"/>
        <v>1</v>
      </c>
      <c r="Y84" s="202">
        <f t="shared" si="16"/>
        <v>0</v>
      </c>
      <c r="Z84" s="202">
        <f t="shared" si="16"/>
        <v>0</v>
      </c>
      <c r="AA84" s="202">
        <f t="shared" si="16"/>
        <v>0</v>
      </c>
      <c r="AB84" s="202">
        <f t="shared" si="16"/>
        <v>0</v>
      </c>
    </row>
    <row r="85" spans="1:28" x14ac:dyDescent="0.25">
      <c r="A85" s="274" t="str">
        <f>STATYSTYKI!A247</f>
        <v>Oława</v>
      </c>
      <c r="B85" s="274" t="str">
        <f>STATYSTYKI!B247</f>
        <v>rk_09_DK94</v>
      </c>
      <c r="C85" s="274" t="str">
        <f>STATYSTYKI!C247</f>
        <v>Przewozy Osobowe</v>
      </c>
      <c r="D85" s="264">
        <f>ROUND((SUM(STATYSTYKI!E247:L247)*100%)/SUM([3]STATYSTYKI!$D$3:$K$3),0)</f>
        <v>0</v>
      </c>
      <c r="E85" s="202">
        <f t="shared" si="17"/>
        <v>0</v>
      </c>
      <c r="F85" s="202">
        <f t="shared" si="17"/>
        <v>0</v>
      </c>
      <c r="G85" s="202">
        <f t="shared" si="17"/>
        <v>0</v>
      </c>
      <c r="H85" s="202">
        <f t="shared" si="17"/>
        <v>0</v>
      </c>
      <c r="I85" s="202">
        <f t="shared" si="17"/>
        <v>0</v>
      </c>
      <c r="J85" s="202">
        <f t="shared" si="17"/>
        <v>0</v>
      </c>
      <c r="K85" s="202">
        <f t="shared" si="17"/>
        <v>0</v>
      </c>
      <c r="L85" s="202">
        <f t="shared" si="17"/>
        <v>0</v>
      </c>
      <c r="M85" s="202">
        <f t="shared" si="17"/>
        <v>0</v>
      </c>
      <c r="N85" s="202">
        <f t="shared" si="17"/>
        <v>0</v>
      </c>
      <c r="O85" s="202">
        <f t="shared" si="17"/>
        <v>0</v>
      </c>
      <c r="P85" s="202">
        <f t="shared" si="17"/>
        <v>0</v>
      </c>
      <c r="Q85" s="202">
        <f t="shared" si="17"/>
        <v>0</v>
      </c>
      <c r="R85" s="202">
        <f t="shared" si="17"/>
        <v>0</v>
      </c>
      <c r="S85" s="202">
        <f t="shared" si="17"/>
        <v>0</v>
      </c>
      <c r="T85" s="202">
        <f t="shared" si="17"/>
        <v>0</v>
      </c>
      <c r="U85" s="202">
        <f t="shared" si="16"/>
        <v>0</v>
      </c>
      <c r="V85" s="202">
        <f t="shared" si="16"/>
        <v>0</v>
      </c>
      <c r="W85" s="202">
        <f t="shared" si="16"/>
        <v>0</v>
      </c>
      <c r="X85" s="202">
        <f t="shared" si="16"/>
        <v>0</v>
      </c>
      <c r="Y85" s="202">
        <f t="shared" si="16"/>
        <v>0</v>
      </c>
      <c r="Z85" s="202">
        <f t="shared" si="16"/>
        <v>0</v>
      </c>
      <c r="AA85" s="202">
        <f t="shared" si="16"/>
        <v>0</v>
      </c>
      <c r="AB85" s="202">
        <f t="shared" si="16"/>
        <v>0</v>
      </c>
    </row>
    <row r="86" spans="1:28" x14ac:dyDescent="0.25">
      <c r="A86" s="274" t="str">
        <f>STATYSTYKI!A248</f>
        <v>Oława</v>
      </c>
      <c r="B86" s="274" t="str">
        <f>STATYSTYKI!B248</f>
        <v>rk_09_DK94</v>
      </c>
      <c r="C86" s="274" t="str">
        <f>STATYSTYKI!C248</f>
        <v>East Weast Eurolines</v>
      </c>
      <c r="D86" s="264">
        <f>ROUND((SUM(STATYSTYKI!E248:L248)*100%)/SUM([3]STATYSTYKI!$D$3:$K$3),0)</f>
        <v>0</v>
      </c>
      <c r="E86" s="202">
        <f t="shared" si="17"/>
        <v>0</v>
      </c>
      <c r="F86" s="202">
        <f t="shared" si="17"/>
        <v>0</v>
      </c>
      <c r="G86" s="202">
        <f t="shared" si="17"/>
        <v>0</v>
      </c>
      <c r="H86" s="202">
        <f t="shared" si="17"/>
        <v>0</v>
      </c>
      <c r="I86" s="202">
        <f t="shared" si="17"/>
        <v>0</v>
      </c>
      <c r="J86" s="202">
        <f t="shared" si="17"/>
        <v>0</v>
      </c>
      <c r="K86" s="202">
        <f t="shared" si="17"/>
        <v>0</v>
      </c>
      <c r="L86" s="202">
        <f t="shared" si="17"/>
        <v>0</v>
      </c>
      <c r="M86" s="202">
        <f t="shared" si="17"/>
        <v>0</v>
      </c>
      <c r="N86" s="202">
        <f t="shared" si="17"/>
        <v>0</v>
      </c>
      <c r="O86" s="202">
        <f t="shared" si="17"/>
        <v>0</v>
      </c>
      <c r="P86" s="202">
        <f t="shared" si="17"/>
        <v>0</v>
      </c>
      <c r="Q86" s="202">
        <f t="shared" si="17"/>
        <v>0</v>
      </c>
      <c r="R86" s="202">
        <f t="shared" si="17"/>
        <v>0</v>
      </c>
      <c r="S86" s="202">
        <f t="shared" si="17"/>
        <v>0</v>
      </c>
      <c r="T86" s="202">
        <f t="shared" si="17"/>
        <v>0</v>
      </c>
      <c r="U86" s="202">
        <f t="shared" si="16"/>
        <v>0</v>
      </c>
      <c r="V86" s="202">
        <f t="shared" si="16"/>
        <v>0</v>
      </c>
      <c r="W86" s="202">
        <f t="shared" si="16"/>
        <v>0</v>
      </c>
      <c r="X86" s="202">
        <f t="shared" si="16"/>
        <v>0</v>
      </c>
      <c r="Y86" s="202">
        <f t="shared" si="16"/>
        <v>0</v>
      </c>
      <c r="Z86" s="202">
        <f t="shared" si="16"/>
        <v>0</v>
      </c>
      <c r="AA86" s="202">
        <f t="shared" si="16"/>
        <v>0</v>
      </c>
      <c r="AB86" s="202">
        <f t="shared" si="16"/>
        <v>0</v>
      </c>
    </row>
    <row r="87" spans="1:28" x14ac:dyDescent="0.25">
      <c r="A87" s="274" t="str">
        <f>STATYSTYKI!A249</f>
        <v>Oława</v>
      </c>
      <c r="B87" s="274" t="str">
        <f>STATYSTYKI!B249</f>
        <v>rk_09_DK94</v>
      </c>
      <c r="C87" s="274" t="str">
        <f>STATYSTYKI!C249</f>
        <v>Ronal</v>
      </c>
      <c r="D87" s="264">
        <f>ROUND((SUM(STATYSTYKI!E249:L249)*100%)/SUM([3]STATYSTYKI!$D$3:$K$3),0)</f>
        <v>0</v>
      </c>
      <c r="E87" s="202">
        <f t="shared" si="17"/>
        <v>0</v>
      </c>
      <c r="F87" s="202">
        <f t="shared" si="17"/>
        <v>0</v>
      </c>
      <c r="G87" s="202">
        <f t="shared" si="17"/>
        <v>0</v>
      </c>
      <c r="H87" s="202">
        <f t="shared" si="17"/>
        <v>0</v>
      </c>
      <c r="I87" s="202">
        <f t="shared" si="17"/>
        <v>0</v>
      </c>
      <c r="J87" s="202">
        <f t="shared" si="17"/>
        <v>0</v>
      </c>
      <c r="K87" s="202">
        <f t="shared" si="17"/>
        <v>0</v>
      </c>
      <c r="L87" s="202">
        <f t="shared" si="17"/>
        <v>0</v>
      </c>
      <c r="M87" s="202">
        <f t="shared" si="17"/>
        <v>0</v>
      </c>
      <c r="N87" s="202">
        <f t="shared" si="17"/>
        <v>0</v>
      </c>
      <c r="O87" s="202">
        <f t="shared" si="17"/>
        <v>0</v>
      </c>
      <c r="P87" s="202">
        <f t="shared" si="17"/>
        <v>0</v>
      </c>
      <c r="Q87" s="202">
        <f t="shared" si="17"/>
        <v>0</v>
      </c>
      <c r="R87" s="202">
        <f t="shared" si="17"/>
        <v>0</v>
      </c>
      <c r="S87" s="202">
        <f t="shared" si="17"/>
        <v>0</v>
      </c>
      <c r="T87" s="202">
        <f t="shared" si="17"/>
        <v>0</v>
      </c>
      <c r="U87" s="202">
        <f t="shared" si="16"/>
        <v>0</v>
      </c>
      <c r="V87" s="202">
        <f t="shared" si="16"/>
        <v>0</v>
      </c>
      <c r="W87" s="202">
        <f t="shared" si="16"/>
        <v>0</v>
      </c>
      <c r="X87" s="202">
        <f t="shared" si="16"/>
        <v>0</v>
      </c>
      <c r="Y87" s="202">
        <f t="shared" si="16"/>
        <v>0</v>
      </c>
      <c r="Z87" s="202">
        <f t="shared" si="16"/>
        <v>0</v>
      </c>
      <c r="AA87" s="202">
        <f t="shared" si="16"/>
        <v>0</v>
      </c>
      <c r="AB87" s="202">
        <f t="shared" si="16"/>
        <v>0</v>
      </c>
    </row>
    <row r="88" spans="1:28" x14ac:dyDescent="0.25">
      <c r="A88" s="274" t="str">
        <f>STATYSTYKI!A250</f>
        <v>Oława</v>
      </c>
      <c r="B88" s="274" t="str">
        <f>STATYSTYKI!B250</f>
        <v>rk_09_DK94</v>
      </c>
      <c r="C88" s="274" t="str">
        <f>STATYSTYKI!C250</f>
        <v>Lider</v>
      </c>
      <c r="D88" s="264">
        <f>ROUND((SUM(STATYSTYKI!E250:L250)*100%)/SUM([3]STATYSTYKI!$D$3:$K$3),0)</f>
        <v>9</v>
      </c>
      <c r="E88" s="202">
        <f t="shared" si="17"/>
        <v>0</v>
      </c>
      <c r="F88" s="202">
        <f t="shared" si="17"/>
        <v>0</v>
      </c>
      <c r="G88" s="202">
        <f t="shared" si="17"/>
        <v>0</v>
      </c>
      <c r="H88" s="202">
        <f t="shared" si="17"/>
        <v>0</v>
      </c>
      <c r="I88" s="202">
        <f t="shared" si="17"/>
        <v>0</v>
      </c>
      <c r="J88" s="202">
        <f t="shared" si="17"/>
        <v>0</v>
      </c>
      <c r="K88" s="202">
        <f t="shared" si="17"/>
        <v>0</v>
      </c>
      <c r="L88" s="202">
        <f t="shared" si="17"/>
        <v>1</v>
      </c>
      <c r="M88" s="202">
        <f t="shared" si="17"/>
        <v>1</v>
      </c>
      <c r="N88" s="202">
        <f t="shared" si="17"/>
        <v>1</v>
      </c>
      <c r="O88" s="202">
        <f t="shared" si="17"/>
        <v>0</v>
      </c>
      <c r="P88" s="202">
        <f t="shared" si="17"/>
        <v>0</v>
      </c>
      <c r="Q88" s="202">
        <f t="shared" si="17"/>
        <v>0</v>
      </c>
      <c r="R88" s="202">
        <f t="shared" si="17"/>
        <v>0</v>
      </c>
      <c r="S88" s="202">
        <f t="shared" si="17"/>
        <v>1</v>
      </c>
      <c r="T88" s="202">
        <f t="shared" si="17"/>
        <v>1</v>
      </c>
      <c r="U88" s="202">
        <f t="shared" si="16"/>
        <v>1</v>
      </c>
      <c r="V88" s="202">
        <f t="shared" si="16"/>
        <v>1</v>
      </c>
      <c r="W88" s="202">
        <f t="shared" si="16"/>
        <v>0</v>
      </c>
      <c r="X88" s="202">
        <f t="shared" si="16"/>
        <v>0</v>
      </c>
      <c r="Y88" s="202">
        <f t="shared" si="16"/>
        <v>0</v>
      </c>
      <c r="Z88" s="202">
        <f t="shared" si="16"/>
        <v>0</v>
      </c>
      <c r="AA88" s="202">
        <f t="shared" si="16"/>
        <v>0</v>
      </c>
      <c r="AB88" s="202">
        <f t="shared" si="16"/>
        <v>0</v>
      </c>
    </row>
    <row r="89" spans="1:28" x14ac:dyDescent="0.25">
      <c r="A89" s="274" t="str">
        <f>STATYSTYKI!A251</f>
        <v>Oława</v>
      </c>
      <c r="B89" s="274" t="str">
        <f>STATYSTYKI!B251</f>
        <v>rk_09_DK94</v>
      </c>
      <c r="C89" s="274" t="str">
        <f>STATYSTYKI!C251</f>
        <v>PKS Oława</v>
      </c>
      <c r="D89" s="264">
        <f>ROUND((SUM(STATYSTYKI!E251:L251)*100%)/SUM([3]STATYSTYKI!$D$3:$K$3),0)</f>
        <v>285</v>
      </c>
      <c r="E89" s="202">
        <f t="shared" si="17"/>
        <v>0</v>
      </c>
      <c r="F89" s="202">
        <f t="shared" si="17"/>
        <v>0</v>
      </c>
      <c r="G89" s="202">
        <f t="shared" si="17"/>
        <v>0</v>
      </c>
      <c r="H89" s="202">
        <f t="shared" si="17"/>
        <v>0</v>
      </c>
      <c r="I89" s="202">
        <f t="shared" si="17"/>
        <v>1</v>
      </c>
      <c r="J89" s="202">
        <f t="shared" si="17"/>
        <v>5</v>
      </c>
      <c r="K89" s="202">
        <f t="shared" si="17"/>
        <v>15</v>
      </c>
      <c r="L89" s="202">
        <f t="shared" si="17"/>
        <v>40</v>
      </c>
      <c r="M89" s="202">
        <f t="shared" si="17"/>
        <v>21</v>
      </c>
      <c r="N89" s="202">
        <f t="shared" si="17"/>
        <v>16</v>
      </c>
      <c r="O89" s="202">
        <f t="shared" si="17"/>
        <v>16</v>
      </c>
      <c r="P89" s="202">
        <f t="shared" si="17"/>
        <v>15</v>
      </c>
      <c r="Q89" s="202">
        <f t="shared" si="17"/>
        <v>14</v>
      </c>
      <c r="R89" s="202">
        <f t="shared" si="17"/>
        <v>15</v>
      </c>
      <c r="S89" s="202">
        <f t="shared" si="17"/>
        <v>20</v>
      </c>
      <c r="T89" s="202">
        <f t="shared" si="17"/>
        <v>24</v>
      </c>
      <c r="U89" s="202">
        <f t="shared" si="16"/>
        <v>27</v>
      </c>
      <c r="V89" s="202">
        <f t="shared" si="16"/>
        <v>21</v>
      </c>
      <c r="W89" s="202">
        <f t="shared" si="16"/>
        <v>16</v>
      </c>
      <c r="X89" s="202">
        <f t="shared" si="16"/>
        <v>10</v>
      </c>
      <c r="Y89" s="202">
        <f t="shared" si="16"/>
        <v>5</v>
      </c>
      <c r="Z89" s="202">
        <f t="shared" si="16"/>
        <v>3</v>
      </c>
      <c r="AA89" s="202">
        <f t="shared" si="16"/>
        <v>2</v>
      </c>
      <c r="AB89" s="202">
        <f t="shared" si="16"/>
        <v>0</v>
      </c>
    </row>
    <row r="90" spans="1:28" x14ac:dyDescent="0.25">
      <c r="A90" s="274" t="str">
        <f>STATYSTYKI!A252</f>
        <v>Oława</v>
      </c>
      <c r="B90" s="274" t="str">
        <f>STATYSTYKI!B252</f>
        <v>rk_09_DK94</v>
      </c>
      <c r="C90" s="274" t="str">
        <f>STATYSTYKI!C252</f>
        <v>Sindbad</v>
      </c>
      <c r="D90" s="264">
        <f>ROUND((SUM(STATYSTYKI!E252:L252)*100%)/SUM([3]STATYSTYKI!$D$3:$K$3),0)</f>
        <v>201</v>
      </c>
      <c r="E90" s="202">
        <f t="shared" si="17"/>
        <v>0</v>
      </c>
      <c r="F90" s="202">
        <f t="shared" si="17"/>
        <v>0</v>
      </c>
      <c r="G90" s="202">
        <f t="shared" si="17"/>
        <v>0</v>
      </c>
      <c r="H90" s="202">
        <f t="shared" si="17"/>
        <v>0</v>
      </c>
      <c r="I90" s="202">
        <f t="shared" si="17"/>
        <v>0</v>
      </c>
      <c r="J90" s="202">
        <f t="shared" si="17"/>
        <v>3</v>
      </c>
      <c r="K90" s="202">
        <f t="shared" si="17"/>
        <v>10</v>
      </c>
      <c r="L90" s="202">
        <f t="shared" si="17"/>
        <v>28</v>
      </c>
      <c r="M90" s="202">
        <f t="shared" si="17"/>
        <v>15</v>
      </c>
      <c r="N90" s="202">
        <f t="shared" si="17"/>
        <v>12</v>
      </c>
      <c r="O90" s="202">
        <f t="shared" si="17"/>
        <v>11</v>
      </c>
      <c r="P90" s="202">
        <f t="shared" si="17"/>
        <v>10</v>
      </c>
      <c r="Q90" s="202">
        <f t="shared" si="17"/>
        <v>10</v>
      </c>
      <c r="R90" s="202">
        <f t="shared" si="17"/>
        <v>11</v>
      </c>
      <c r="S90" s="202">
        <f t="shared" si="17"/>
        <v>14</v>
      </c>
      <c r="T90" s="202">
        <f t="shared" si="17"/>
        <v>17</v>
      </c>
      <c r="U90" s="202">
        <f t="shared" si="16"/>
        <v>19</v>
      </c>
      <c r="V90" s="202">
        <f t="shared" si="16"/>
        <v>15</v>
      </c>
      <c r="W90" s="202">
        <f t="shared" si="16"/>
        <v>11</v>
      </c>
      <c r="X90" s="202">
        <f t="shared" si="16"/>
        <v>7</v>
      </c>
      <c r="Y90" s="202">
        <f t="shared" si="16"/>
        <v>3</v>
      </c>
      <c r="Z90" s="202">
        <f t="shared" si="16"/>
        <v>2</v>
      </c>
      <c r="AA90" s="202">
        <f t="shared" si="16"/>
        <v>1</v>
      </c>
      <c r="AB90" s="202">
        <f t="shared" si="16"/>
        <v>0</v>
      </c>
    </row>
    <row r="91" spans="1:28" x14ac:dyDescent="0.25">
      <c r="A91" s="274" t="str">
        <f>STATYSTYKI!A253</f>
        <v>Oława</v>
      </c>
      <c r="B91" s="274" t="str">
        <f>STATYSTYKI!B253</f>
        <v>rk_09_DK94</v>
      </c>
      <c r="C91" s="274" t="str">
        <f>STATYSTYKI!C253</f>
        <v>PKS Brzeg</v>
      </c>
      <c r="D91" s="264">
        <f>ROUND((SUM(STATYSTYKI!E253:L253)*100%)/SUM([3]STATYSTYKI!$D$3:$K$3),0)</f>
        <v>19</v>
      </c>
      <c r="E91" s="202">
        <f t="shared" si="17"/>
        <v>0</v>
      </c>
      <c r="F91" s="202">
        <f t="shared" si="17"/>
        <v>0</v>
      </c>
      <c r="G91" s="202">
        <f t="shared" si="17"/>
        <v>0</v>
      </c>
      <c r="H91" s="202">
        <f t="shared" si="17"/>
        <v>0</v>
      </c>
      <c r="I91" s="202">
        <f t="shared" si="17"/>
        <v>0</v>
      </c>
      <c r="J91" s="202">
        <f t="shared" si="17"/>
        <v>0</v>
      </c>
      <c r="K91" s="202">
        <f t="shared" si="17"/>
        <v>1</v>
      </c>
      <c r="L91" s="202">
        <f t="shared" si="17"/>
        <v>3</v>
      </c>
      <c r="M91" s="202">
        <f t="shared" si="17"/>
        <v>1</v>
      </c>
      <c r="N91" s="202">
        <f t="shared" si="17"/>
        <v>1</v>
      </c>
      <c r="O91" s="202">
        <f t="shared" si="17"/>
        <v>1</v>
      </c>
      <c r="P91" s="202">
        <f t="shared" si="17"/>
        <v>1</v>
      </c>
      <c r="Q91" s="202">
        <f t="shared" si="17"/>
        <v>1</v>
      </c>
      <c r="R91" s="202">
        <f t="shared" si="17"/>
        <v>1</v>
      </c>
      <c r="S91" s="202">
        <f t="shared" si="17"/>
        <v>1</v>
      </c>
      <c r="T91" s="202">
        <f t="shared" si="17"/>
        <v>2</v>
      </c>
      <c r="U91" s="202">
        <f t="shared" si="16"/>
        <v>2</v>
      </c>
      <c r="V91" s="202">
        <f t="shared" si="16"/>
        <v>1</v>
      </c>
      <c r="W91" s="202">
        <f t="shared" si="16"/>
        <v>1</v>
      </c>
      <c r="X91" s="202">
        <f t="shared" si="16"/>
        <v>1</v>
      </c>
      <c r="Y91" s="202">
        <f t="shared" si="16"/>
        <v>0</v>
      </c>
      <c r="Z91" s="202">
        <f t="shared" si="16"/>
        <v>0</v>
      </c>
      <c r="AA91" s="202">
        <f t="shared" si="16"/>
        <v>0</v>
      </c>
      <c r="AB91" s="202">
        <f t="shared" si="16"/>
        <v>0</v>
      </c>
    </row>
    <row r="92" spans="1:28" x14ac:dyDescent="0.25">
      <c r="A92" s="274" t="str">
        <f>STATYSTYKI!A254</f>
        <v>Oława</v>
      </c>
      <c r="B92" s="274" t="str">
        <f>STATYSTYKI!B254</f>
        <v>rk_09_DK94</v>
      </c>
      <c r="C92" s="274" t="str">
        <f>STATYSTYKI!C254</f>
        <v>Za Lille</v>
      </c>
      <c r="D92" s="264">
        <f>ROUND((SUM(STATYSTYKI!E254:L254)*100%)/SUM([3]STATYSTYKI!$D$3:$K$3),0)</f>
        <v>43</v>
      </c>
      <c r="E92" s="202">
        <f t="shared" si="17"/>
        <v>0</v>
      </c>
      <c r="F92" s="202">
        <f t="shared" si="17"/>
        <v>0</v>
      </c>
      <c r="G92" s="202">
        <f t="shared" si="17"/>
        <v>0</v>
      </c>
      <c r="H92" s="202">
        <f t="shared" si="17"/>
        <v>0</v>
      </c>
      <c r="I92" s="202">
        <f t="shared" si="17"/>
        <v>0</v>
      </c>
      <c r="J92" s="202">
        <f t="shared" si="17"/>
        <v>1</v>
      </c>
      <c r="K92" s="202">
        <f t="shared" si="17"/>
        <v>2</v>
      </c>
      <c r="L92" s="202">
        <f t="shared" si="17"/>
        <v>6</v>
      </c>
      <c r="M92" s="202">
        <f t="shared" si="17"/>
        <v>3</v>
      </c>
      <c r="N92" s="202">
        <f t="shared" si="17"/>
        <v>2</v>
      </c>
      <c r="O92" s="202">
        <f t="shared" si="17"/>
        <v>2</v>
      </c>
      <c r="P92" s="202">
        <f t="shared" si="17"/>
        <v>2</v>
      </c>
      <c r="Q92" s="202">
        <f t="shared" si="17"/>
        <v>2</v>
      </c>
      <c r="R92" s="202">
        <f t="shared" si="17"/>
        <v>2</v>
      </c>
      <c r="S92" s="202">
        <f t="shared" si="17"/>
        <v>3</v>
      </c>
      <c r="T92" s="202">
        <f t="shared" si="17"/>
        <v>4</v>
      </c>
      <c r="U92" s="202">
        <f t="shared" si="16"/>
        <v>4</v>
      </c>
      <c r="V92" s="202">
        <f t="shared" si="16"/>
        <v>3</v>
      </c>
      <c r="W92" s="202">
        <f t="shared" si="16"/>
        <v>2</v>
      </c>
      <c r="X92" s="202">
        <f t="shared" si="16"/>
        <v>1</v>
      </c>
      <c r="Y92" s="202">
        <f t="shared" si="16"/>
        <v>1</v>
      </c>
      <c r="Z92" s="202">
        <f t="shared" si="16"/>
        <v>0</v>
      </c>
      <c r="AA92" s="202">
        <f t="shared" si="16"/>
        <v>0</v>
      </c>
      <c r="AB92" s="202">
        <f t="shared" si="16"/>
        <v>0</v>
      </c>
    </row>
    <row r="93" spans="1:28" x14ac:dyDescent="0.25">
      <c r="A93" s="274" t="str">
        <f>STATYSTYKI!A255</f>
        <v>Oława</v>
      </c>
      <c r="B93" s="274" t="str">
        <f>STATYSTYKI!B255</f>
        <v>rk_09_DK94</v>
      </c>
      <c r="C93" s="274" t="str">
        <f>STATYSTYKI!C255</f>
        <v>brak danych</v>
      </c>
      <c r="D93" s="264">
        <f>ROUND((SUM(STATYSTYKI!E255:L255)*100%)/SUM([3]STATYSTYKI!$D$3:$K$3),0)</f>
        <v>65</v>
      </c>
      <c r="E93" s="202">
        <f t="shared" si="17"/>
        <v>0</v>
      </c>
      <c r="F93" s="202">
        <f t="shared" si="17"/>
        <v>0</v>
      </c>
      <c r="G93" s="202">
        <f t="shared" si="17"/>
        <v>0</v>
      </c>
      <c r="H93" s="202">
        <f t="shared" si="17"/>
        <v>0</v>
      </c>
      <c r="I93" s="202">
        <f t="shared" si="17"/>
        <v>0</v>
      </c>
      <c r="J93" s="202">
        <f t="shared" si="17"/>
        <v>1</v>
      </c>
      <c r="K93" s="202">
        <f t="shared" si="17"/>
        <v>3</v>
      </c>
      <c r="L93" s="202">
        <f t="shared" si="17"/>
        <v>9</v>
      </c>
      <c r="M93" s="202">
        <f t="shared" si="17"/>
        <v>5</v>
      </c>
      <c r="N93" s="202">
        <f t="shared" si="17"/>
        <v>4</v>
      </c>
      <c r="O93" s="202">
        <f t="shared" si="17"/>
        <v>4</v>
      </c>
      <c r="P93" s="202">
        <f t="shared" si="17"/>
        <v>3</v>
      </c>
      <c r="Q93" s="202">
        <f t="shared" si="17"/>
        <v>3</v>
      </c>
      <c r="R93" s="202">
        <f t="shared" si="17"/>
        <v>4</v>
      </c>
      <c r="S93" s="202">
        <f t="shared" si="17"/>
        <v>5</v>
      </c>
      <c r="T93" s="202">
        <f t="shared" si="17"/>
        <v>5</v>
      </c>
      <c r="U93" s="202">
        <f t="shared" si="16"/>
        <v>6</v>
      </c>
      <c r="V93" s="202">
        <f t="shared" si="16"/>
        <v>5</v>
      </c>
      <c r="W93" s="202">
        <f t="shared" si="16"/>
        <v>4</v>
      </c>
      <c r="X93" s="202">
        <f t="shared" si="16"/>
        <v>2</v>
      </c>
      <c r="Y93" s="202">
        <f t="shared" si="16"/>
        <v>1</v>
      </c>
      <c r="Z93" s="202">
        <f t="shared" si="16"/>
        <v>1</v>
      </c>
      <c r="AA93" s="202">
        <f t="shared" si="16"/>
        <v>0</v>
      </c>
      <c r="AB93" s="202">
        <f t="shared" si="16"/>
        <v>0</v>
      </c>
    </row>
    <row r="94" spans="1:28" x14ac:dyDescent="0.25">
      <c r="A94" s="274" t="str">
        <f>STATYSTYKI!A256</f>
        <v>Oława</v>
      </c>
      <c r="B94" s="274" t="str">
        <f>STATYSTYKI!B256</f>
        <v>rk_09_DK94</v>
      </c>
      <c r="C94" s="274" t="str">
        <f>STATYSTYKI!C256</f>
        <v>ORTH</v>
      </c>
      <c r="D94" s="264">
        <f>ROUND((SUM(STATYSTYKI!E256:L256)*100%)/SUM([3]STATYSTYKI!$D$3:$K$3),0)</f>
        <v>43</v>
      </c>
      <c r="E94" s="202">
        <f t="shared" si="17"/>
        <v>0</v>
      </c>
      <c r="F94" s="202">
        <f t="shared" si="17"/>
        <v>0</v>
      </c>
      <c r="G94" s="202">
        <f t="shared" si="17"/>
        <v>0</v>
      </c>
      <c r="H94" s="202">
        <f t="shared" si="17"/>
        <v>0</v>
      </c>
      <c r="I94" s="202">
        <f t="shared" si="17"/>
        <v>0</v>
      </c>
      <c r="J94" s="202">
        <f t="shared" si="17"/>
        <v>1</v>
      </c>
      <c r="K94" s="202">
        <f t="shared" si="17"/>
        <v>2</v>
      </c>
      <c r="L94" s="202">
        <f t="shared" si="17"/>
        <v>6</v>
      </c>
      <c r="M94" s="202">
        <f t="shared" si="17"/>
        <v>3</v>
      </c>
      <c r="N94" s="202">
        <f t="shared" si="17"/>
        <v>2</v>
      </c>
      <c r="O94" s="202">
        <f t="shared" si="17"/>
        <v>2</v>
      </c>
      <c r="P94" s="202">
        <f t="shared" si="17"/>
        <v>2</v>
      </c>
      <c r="Q94" s="202">
        <f t="shared" si="17"/>
        <v>2</v>
      </c>
      <c r="R94" s="202">
        <f t="shared" si="17"/>
        <v>2</v>
      </c>
      <c r="S94" s="202">
        <f t="shared" si="17"/>
        <v>3</v>
      </c>
      <c r="T94" s="202">
        <f t="shared" si="17"/>
        <v>4</v>
      </c>
      <c r="U94" s="202">
        <f t="shared" si="16"/>
        <v>4</v>
      </c>
      <c r="V94" s="202">
        <f t="shared" si="16"/>
        <v>3</v>
      </c>
      <c r="W94" s="202">
        <f t="shared" si="16"/>
        <v>2</v>
      </c>
      <c r="X94" s="202">
        <f t="shared" si="16"/>
        <v>1</v>
      </c>
      <c r="Y94" s="202">
        <f t="shared" si="16"/>
        <v>1</v>
      </c>
      <c r="Z94" s="202">
        <f t="shared" si="16"/>
        <v>0</v>
      </c>
      <c r="AA94" s="202">
        <f t="shared" si="16"/>
        <v>0</v>
      </c>
      <c r="AB94" s="202">
        <f t="shared" si="16"/>
        <v>0</v>
      </c>
    </row>
    <row r="95" spans="1:28" x14ac:dyDescent="0.25">
      <c r="A95" s="274" t="str">
        <f>STATYSTYKI!A257</f>
        <v>Oława</v>
      </c>
      <c r="B95" s="274" t="str">
        <f>STATYSTYKI!B257</f>
        <v>rk_09_DK94</v>
      </c>
      <c r="C95" s="274" t="str">
        <f>STATYSTYKI!C257</f>
        <v>Ascon-Nowak</v>
      </c>
      <c r="D95" s="264">
        <f>ROUND((SUM(STATYSTYKI!E257:L257)*100%)/SUM([3]STATYSTYKI!$D$3:$K$3),0)</f>
        <v>96</v>
      </c>
      <c r="E95" s="202">
        <f t="shared" si="17"/>
        <v>0</v>
      </c>
      <c r="F95" s="202">
        <f t="shared" si="17"/>
        <v>0</v>
      </c>
      <c r="G95" s="202">
        <f t="shared" si="17"/>
        <v>0</v>
      </c>
      <c r="H95" s="202">
        <f t="shared" si="17"/>
        <v>0</v>
      </c>
      <c r="I95" s="202">
        <f t="shared" si="17"/>
        <v>0</v>
      </c>
      <c r="J95" s="202">
        <f t="shared" si="17"/>
        <v>2</v>
      </c>
      <c r="K95" s="202">
        <f t="shared" si="17"/>
        <v>5</v>
      </c>
      <c r="L95" s="202">
        <f t="shared" si="17"/>
        <v>13</v>
      </c>
      <c r="M95" s="202">
        <f t="shared" si="17"/>
        <v>7</v>
      </c>
      <c r="N95" s="202">
        <f t="shared" si="17"/>
        <v>6</v>
      </c>
      <c r="O95" s="202">
        <f t="shared" si="17"/>
        <v>5</v>
      </c>
      <c r="P95" s="202">
        <f t="shared" si="17"/>
        <v>5</v>
      </c>
      <c r="Q95" s="202">
        <f t="shared" si="17"/>
        <v>5</v>
      </c>
      <c r="R95" s="202">
        <f t="shared" si="17"/>
        <v>5</v>
      </c>
      <c r="S95" s="202">
        <f t="shared" si="17"/>
        <v>7</v>
      </c>
      <c r="T95" s="202">
        <f t="shared" si="17"/>
        <v>8</v>
      </c>
      <c r="U95" s="202">
        <f t="shared" si="16"/>
        <v>9</v>
      </c>
      <c r="V95" s="202">
        <f t="shared" si="16"/>
        <v>7</v>
      </c>
      <c r="W95" s="202">
        <f t="shared" si="16"/>
        <v>5</v>
      </c>
      <c r="X95" s="202">
        <f t="shared" si="16"/>
        <v>3</v>
      </c>
      <c r="Y95" s="202">
        <f t="shared" si="16"/>
        <v>2</v>
      </c>
      <c r="Z95" s="202">
        <f t="shared" si="16"/>
        <v>1</v>
      </c>
      <c r="AA95" s="202">
        <f t="shared" si="16"/>
        <v>1</v>
      </c>
      <c r="AB95" s="202">
        <f t="shared" si="16"/>
        <v>0</v>
      </c>
    </row>
    <row r="96" spans="1:28" x14ac:dyDescent="0.25">
      <c r="A96" s="274" t="str">
        <f>STATYSTYKI!A258</f>
        <v>Oława</v>
      </c>
      <c r="B96" s="274" t="str">
        <f>STATYSTYKI!B258</f>
        <v>rk_09_DK94</v>
      </c>
      <c r="C96" s="274" t="str">
        <f>STATYSTYKI!C258</f>
        <v>Martex</v>
      </c>
      <c r="D96" s="264">
        <f>ROUND((SUM(STATYSTYKI!E258:L258)*100%)/SUM([3]STATYSTYKI!$D$3:$K$3),0)</f>
        <v>9</v>
      </c>
      <c r="E96" s="202">
        <f t="shared" si="17"/>
        <v>0</v>
      </c>
      <c r="F96" s="202">
        <f t="shared" si="17"/>
        <v>0</v>
      </c>
      <c r="G96" s="202">
        <f t="shared" si="17"/>
        <v>0</v>
      </c>
      <c r="H96" s="202">
        <f t="shared" si="17"/>
        <v>0</v>
      </c>
      <c r="I96" s="202">
        <f t="shared" si="17"/>
        <v>0</v>
      </c>
      <c r="J96" s="202">
        <f t="shared" si="17"/>
        <v>0</v>
      </c>
      <c r="K96" s="202">
        <f t="shared" si="17"/>
        <v>0</v>
      </c>
      <c r="L96" s="202">
        <f t="shared" si="17"/>
        <v>1</v>
      </c>
      <c r="M96" s="202">
        <f t="shared" si="17"/>
        <v>1</v>
      </c>
      <c r="N96" s="202">
        <f t="shared" si="17"/>
        <v>1</v>
      </c>
      <c r="O96" s="202">
        <f t="shared" si="17"/>
        <v>0</v>
      </c>
      <c r="P96" s="202">
        <f t="shared" si="17"/>
        <v>0</v>
      </c>
      <c r="Q96" s="202">
        <f t="shared" si="17"/>
        <v>0</v>
      </c>
      <c r="R96" s="202">
        <f t="shared" si="17"/>
        <v>0</v>
      </c>
      <c r="S96" s="202">
        <f t="shared" si="17"/>
        <v>1</v>
      </c>
      <c r="T96" s="202">
        <f t="shared" si="17"/>
        <v>1</v>
      </c>
      <c r="U96" s="202">
        <f t="shared" si="16"/>
        <v>1</v>
      </c>
      <c r="V96" s="202">
        <f t="shared" si="16"/>
        <v>1</v>
      </c>
      <c r="W96" s="202">
        <f t="shared" si="16"/>
        <v>0</v>
      </c>
      <c r="X96" s="202">
        <f t="shared" si="16"/>
        <v>0</v>
      </c>
      <c r="Y96" s="202">
        <f t="shared" si="16"/>
        <v>0</v>
      </c>
      <c r="Z96" s="202">
        <f t="shared" si="16"/>
        <v>0</v>
      </c>
      <c r="AA96" s="202">
        <f t="shared" si="16"/>
        <v>0</v>
      </c>
      <c r="AB96" s="202">
        <f t="shared" si="16"/>
        <v>0</v>
      </c>
    </row>
    <row r="97" spans="1:28" x14ac:dyDescent="0.25">
      <c r="A97" s="274" t="str">
        <f>STATYSTYKI!A259</f>
        <v>Oława</v>
      </c>
      <c r="B97" s="274" t="str">
        <f>STATYSTYKI!B259</f>
        <v>rk_09_DK94</v>
      </c>
      <c r="C97" s="274" t="str">
        <f>STATYSTYKI!C259</f>
        <v>PKS Hrubieszów</v>
      </c>
      <c r="D97" s="264">
        <f>ROUND((SUM(STATYSTYKI!E259:L259)*100%)/SUM([3]STATYSTYKI!$D$3:$K$3),0)</f>
        <v>0</v>
      </c>
      <c r="E97" s="202">
        <f t="shared" si="17"/>
        <v>0</v>
      </c>
      <c r="F97" s="202">
        <f t="shared" si="17"/>
        <v>0</v>
      </c>
      <c r="G97" s="202">
        <f t="shared" si="17"/>
        <v>0</v>
      </c>
      <c r="H97" s="202">
        <f t="shared" si="17"/>
        <v>0</v>
      </c>
      <c r="I97" s="202">
        <f t="shared" si="17"/>
        <v>0</v>
      </c>
      <c r="J97" s="202">
        <f t="shared" si="17"/>
        <v>0</v>
      </c>
      <c r="K97" s="202">
        <f t="shared" si="17"/>
        <v>0</v>
      </c>
      <c r="L97" s="202">
        <f t="shared" si="17"/>
        <v>0</v>
      </c>
      <c r="M97" s="202">
        <f t="shared" si="17"/>
        <v>0</v>
      </c>
      <c r="N97" s="202">
        <f t="shared" si="17"/>
        <v>0</v>
      </c>
      <c r="O97" s="202">
        <f t="shared" si="17"/>
        <v>0</v>
      </c>
      <c r="P97" s="202">
        <f t="shared" si="17"/>
        <v>0</v>
      </c>
      <c r="Q97" s="202">
        <f t="shared" si="17"/>
        <v>0</v>
      </c>
      <c r="R97" s="202">
        <f t="shared" si="17"/>
        <v>0</v>
      </c>
      <c r="S97" s="202">
        <f t="shared" si="17"/>
        <v>0</v>
      </c>
      <c r="T97" s="202">
        <f t="shared" si="17"/>
        <v>0</v>
      </c>
      <c r="U97" s="202">
        <f t="shared" si="16"/>
        <v>0</v>
      </c>
      <c r="V97" s="202">
        <f t="shared" si="16"/>
        <v>0</v>
      </c>
      <c r="W97" s="202">
        <f t="shared" si="16"/>
        <v>0</v>
      </c>
      <c r="X97" s="202">
        <f t="shared" si="16"/>
        <v>0</v>
      </c>
      <c r="Y97" s="202">
        <f t="shared" si="16"/>
        <v>0</v>
      </c>
      <c r="Z97" s="202">
        <f t="shared" si="16"/>
        <v>0</v>
      </c>
      <c r="AA97" s="202">
        <f t="shared" si="16"/>
        <v>0</v>
      </c>
      <c r="AB97" s="202">
        <f t="shared" si="16"/>
        <v>0</v>
      </c>
    </row>
    <row r="98" spans="1:28" x14ac:dyDescent="0.25">
      <c r="A98" s="274" t="str">
        <f>STATYSTYKI!A260</f>
        <v>Oława</v>
      </c>
      <c r="B98" s="274" t="str">
        <f>STATYSTYKI!B260</f>
        <v>rk_09_DK94</v>
      </c>
      <c r="C98" s="274" t="str">
        <f>STATYSTYKI!C260</f>
        <v>Astec</v>
      </c>
      <c r="D98" s="264">
        <f>ROUND((SUM(STATYSTYKI!E260:L260)*100%)/SUM([3]STATYSTYKI!$D$3:$K$3),0)</f>
        <v>43</v>
      </c>
      <c r="E98" s="202">
        <f t="shared" si="17"/>
        <v>0</v>
      </c>
      <c r="F98" s="202">
        <f t="shared" si="17"/>
        <v>0</v>
      </c>
      <c r="G98" s="202">
        <f t="shared" si="17"/>
        <v>0</v>
      </c>
      <c r="H98" s="202">
        <f t="shared" si="17"/>
        <v>0</v>
      </c>
      <c r="I98" s="202">
        <f t="shared" si="17"/>
        <v>0</v>
      </c>
      <c r="J98" s="202">
        <f t="shared" si="17"/>
        <v>1</v>
      </c>
      <c r="K98" s="202">
        <f t="shared" si="17"/>
        <v>2</v>
      </c>
      <c r="L98" s="202">
        <f t="shared" si="17"/>
        <v>6</v>
      </c>
      <c r="M98" s="202">
        <f t="shared" si="17"/>
        <v>3</v>
      </c>
      <c r="N98" s="202">
        <f t="shared" si="17"/>
        <v>2</v>
      </c>
      <c r="O98" s="202">
        <f t="shared" si="17"/>
        <v>2</v>
      </c>
      <c r="P98" s="202">
        <f t="shared" si="17"/>
        <v>2</v>
      </c>
      <c r="Q98" s="202">
        <f t="shared" si="17"/>
        <v>2</v>
      </c>
      <c r="R98" s="202">
        <f t="shared" si="17"/>
        <v>2</v>
      </c>
      <c r="S98" s="202">
        <f t="shared" si="17"/>
        <v>3</v>
      </c>
      <c r="T98" s="202">
        <f t="shared" ref="T98:AB113" si="18">ROUND($D98*T$3,0)</f>
        <v>4</v>
      </c>
      <c r="U98" s="202">
        <f t="shared" si="18"/>
        <v>4</v>
      </c>
      <c r="V98" s="202">
        <f t="shared" si="18"/>
        <v>3</v>
      </c>
      <c r="W98" s="202">
        <f t="shared" si="18"/>
        <v>2</v>
      </c>
      <c r="X98" s="202">
        <f t="shared" si="18"/>
        <v>1</v>
      </c>
      <c r="Y98" s="202">
        <f t="shared" si="18"/>
        <v>1</v>
      </c>
      <c r="Z98" s="202">
        <f t="shared" si="18"/>
        <v>0</v>
      </c>
      <c r="AA98" s="202">
        <f t="shared" si="18"/>
        <v>0</v>
      </c>
      <c r="AB98" s="202">
        <f t="shared" si="18"/>
        <v>0</v>
      </c>
    </row>
    <row r="99" spans="1:28" x14ac:dyDescent="0.25">
      <c r="A99" s="274" t="str">
        <f>STATYSTYKI!A261</f>
        <v>Oława</v>
      </c>
      <c r="B99" s="274" t="str">
        <f>STATYSTYKI!B261</f>
        <v>rk_09_DK94</v>
      </c>
      <c r="C99" s="274" t="str">
        <f>STATYSTYKI!C261</f>
        <v>Marbus</v>
      </c>
      <c r="D99" s="264">
        <f>ROUND((SUM(STATYSTYKI!E261:L261)*100%)/SUM([3]STATYSTYKI!$D$3:$K$3),0)</f>
        <v>0</v>
      </c>
      <c r="E99" s="202">
        <f t="shared" ref="E99:T114" si="19">ROUND($D99*E$3,0)</f>
        <v>0</v>
      </c>
      <c r="F99" s="202">
        <f t="shared" si="19"/>
        <v>0</v>
      </c>
      <c r="G99" s="202">
        <f t="shared" si="19"/>
        <v>0</v>
      </c>
      <c r="H99" s="202">
        <f t="shared" si="19"/>
        <v>0</v>
      </c>
      <c r="I99" s="202">
        <f t="shared" si="19"/>
        <v>0</v>
      </c>
      <c r="J99" s="202">
        <f t="shared" si="19"/>
        <v>0</v>
      </c>
      <c r="K99" s="202">
        <f t="shared" si="19"/>
        <v>0</v>
      </c>
      <c r="L99" s="202">
        <f t="shared" si="19"/>
        <v>0</v>
      </c>
      <c r="M99" s="202">
        <f t="shared" si="19"/>
        <v>0</v>
      </c>
      <c r="N99" s="202">
        <f t="shared" si="19"/>
        <v>0</v>
      </c>
      <c r="O99" s="202">
        <f t="shared" si="19"/>
        <v>0</v>
      </c>
      <c r="P99" s="202">
        <f t="shared" si="19"/>
        <v>0</v>
      </c>
      <c r="Q99" s="202">
        <f t="shared" si="19"/>
        <v>0</v>
      </c>
      <c r="R99" s="202">
        <f t="shared" si="19"/>
        <v>0</v>
      </c>
      <c r="S99" s="202">
        <f t="shared" si="19"/>
        <v>0</v>
      </c>
      <c r="T99" s="202">
        <f t="shared" si="19"/>
        <v>0</v>
      </c>
      <c r="U99" s="202">
        <f t="shared" si="18"/>
        <v>0</v>
      </c>
      <c r="V99" s="202">
        <f t="shared" si="18"/>
        <v>0</v>
      </c>
      <c r="W99" s="202">
        <f t="shared" si="18"/>
        <v>0</v>
      </c>
      <c r="X99" s="202">
        <f t="shared" si="18"/>
        <v>0</v>
      </c>
      <c r="Y99" s="202">
        <f t="shared" si="18"/>
        <v>0</v>
      </c>
      <c r="Z99" s="202">
        <f t="shared" si="18"/>
        <v>0</v>
      </c>
      <c r="AA99" s="202">
        <f t="shared" si="18"/>
        <v>0</v>
      </c>
      <c r="AB99" s="202">
        <f t="shared" si="18"/>
        <v>0</v>
      </c>
    </row>
    <row r="100" spans="1:28" x14ac:dyDescent="0.25">
      <c r="A100" s="274" t="str">
        <f>STATYSTYKI!A262</f>
        <v>Oława</v>
      </c>
      <c r="B100" s="274" t="str">
        <f>STATYSTYKI!B262</f>
        <v>rk_09_DK94</v>
      </c>
      <c r="C100" s="274" t="str">
        <f>STATYSTYKI!C262</f>
        <v>Erth</v>
      </c>
      <c r="D100" s="264">
        <f>ROUND((SUM(STATYSTYKI!E262:L262)*100%)/SUM([3]STATYSTYKI!$D$3:$K$3),0)</f>
        <v>77</v>
      </c>
      <c r="E100" s="202">
        <f t="shared" si="19"/>
        <v>0</v>
      </c>
      <c r="F100" s="202">
        <f t="shared" si="19"/>
        <v>0</v>
      </c>
      <c r="G100" s="202">
        <f t="shared" si="19"/>
        <v>0</v>
      </c>
      <c r="H100" s="202">
        <f t="shared" si="19"/>
        <v>0</v>
      </c>
      <c r="I100" s="202">
        <f t="shared" si="19"/>
        <v>0</v>
      </c>
      <c r="J100" s="202">
        <f t="shared" si="19"/>
        <v>1</v>
      </c>
      <c r="K100" s="202">
        <f t="shared" si="19"/>
        <v>4</v>
      </c>
      <c r="L100" s="202">
        <f t="shared" si="19"/>
        <v>11</v>
      </c>
      <c r="M100" s="202">
        <f t="shared" si="19"/>
        <v>6</v>
      </c>
      <c r="N100" s="202">
        <f t="shared" si="19"/>
        <v>4</v>
      </c>
      <c r="O100" s="202">
        <f t="shared" si="19"/>
        <v>4</v>
      </c>
      <c r="P100" s="202">
        <f t="shared" si="19"/>
        <v>4</v>
      </c>
      <c r="Q100" s="202">
        <f t="shared" si="19"/>
        <v>4</v>
      </c>
      <c r="R100" s="202">
        <f t="shared" si="19"/>
        <v>4</v>
      </c>
      <c r="S100" s="202">
        <f t="shared" si="19"/>
        <v>5</v>
      </c>
      <c r="T100" s="202">
        <f t="shared" si="19"/>
        <v>7</v>
      </c>
      <c r="U100" s="202">
        <f t="shared" si="18"/>
        <v>7</v>
      </c>
      <c r="V100" s="202">
        <f t="shared" si="18"/>
        <v>6</v>
      </c>
      <c r="W100" s="202">
        <f t="shared" si="18"/>
        <v>4</v>
      </c>
      <c r="X100" s="202">
        <f t="shared" si="18"/>
        <v>3</v>
      </c>
      <c r="Y100" s="202">
        <f t="shared" si="18"/>
        <v>1</v>
      </c>
      <c r="Z100" s="202">
        <f t="shared" si="18"/>
        <v>1</v>
      </c>
      <c r="AA100" s="202">
        <f t="shared" si="18"/>
        <v>0</v>
      </c>
      <c r="AB100" s="202">
        <f t="shared" si="18"/>
        <v>0</v>
      </c>
    </row>
    <row r="101" spans="1:28" x14ac:dyDescent="0.25">
      <c r="A101" s="274" t="str">
        <f>STATYSTYKI!A263</f>
        <v>Strzelin</v>
      </c>
      <c r="B101" s="274" t="str">
        <f>STATYSTYKI!B263</f>
        <v>rk_11_DK39</v>
      </c>
      <c r="C101" s="274" t="str">
        <f>STATYSTYKI!C263</f>
        <v>brak danych</v>
      </c>
      <c r="D101" s="264">
        <f>ROUND((SUM(STATYSTYKI!E263:L263)*100%)/SUM([3]STATYSTYKI!$D$3:$K$3),0)</f>
        <v>46</v>
      </c>
      <c r="E101" s="202">
        <f t="shared" si="19"/>
        <v>0</v>
      </c>
      <c r="F101" s="202">
        <f t="shared" si="19"/>
        <v>0</v>
      </c>
      <c r="G101" s="202">
        <f t="shared" si="19"/>
        <v>0</v>
      </c>
      <c r="H101" s="202">
        <f t="shared" si="19"/>
        <v>0</v>
      </c>
      <c r="I101" s="202">
        <f t="shared" si="19"/>
        <v>0</v>
      </c>
      <c r="J101" s="202">
        <f t="shared" si="19"/>
        <v>1</v>
      </c>
      <c r="K101" s="202">
        <f t="shared" si="19"/>
        <v>2</v>
      </c>
      <c r="L101" s="202">
        <f t="shared" si="19"/>
        <v>6</v>
      </c>
      <c r="M101" s="202">
        <f t="shared" si="19"/>
        <v>3</v>
      </c>
      <c r="N101" s="202">
        <f t="shared" si="19"/>
        <v>3</v>
      </c>
      <c r="O101" s="202">
        <f t="shared" si="19"/>
        <v>3</v>
      </c>
      <c r="P101" s="202">
        <f t="shared" si="19"/>
        <v>2</v>
      </c>
      <c r="Q101" s="202">
        <f t="shared" si="19"/>
        <v>2</v>
      </c>
      <c r="R101" s="202">
        <f t="shared" si="19"/>
        <v>3</v>
      </c>
      <c r="S101" s="202">
        <f t="shared" si="19"/>
        <v>3</v>
      </c>
      <c r="T101" s="202">
        <f t="shared" si="19"/>
        <v>4</v>
      </c>
      <c r="U101" s="202">
        <f t="shared" si="18"/>
        <v>4</v>
      </c>
      <c r="V101" s="202">
        <f t="shared" si="18"/>
        <v>3</v>
      </c>
      <c r="W101" s="202">
        <f t="shared" si="18"/>
        <v>3</v>
      </c>
      <c r="X101" s="202">
        <f t="shared" si="18"/>
        <v>2</v>
      </c>
      <c r="Y101" s="202">
        <f t="shared" si="18"/>
        <v>1</v>
      </c>
      <c r="Z101" s="202">
        <f t="shared" si="18"/>
        <v>0</v>
      </c>
      <c r="AA101" s="202">
        <f t="shared" si="18"/>
        <v>0</v>
      </c>
      <c r="AB101" s="202">
        <f t="shared" si="18"/>
        <v>0</v>
      </c>
    </row>
    <row r="102" spans="1:28" x14ac:dyDescent="0.25">
      <c r="A102" s="274" t="str">
        <f>STATYSTYKI!A264</f>
        <v>Strzelin</v>
      </c>
      <c r="B102" s="274" t="str">
        <f>STATYSTYKI!B264</f>
        <v>rk_11_DK39</v>
      </c>
      <c r="C102" s="274" t="str">
        <f>STATYSTYKI!C264</f>
        <v>GAYER (BN)</v>
      </c>
      <c r="D102" s="264">
        <f>ROUND((SUM(STATYSTYKI!E264:L264)*100%)/SUM([3]STATYSTYKI!$D$3:$K$3),0)</f>
        <v>9</v>
      </c>
      <c r="E102" s="202">
        <f t="shared" si="19"/>
        <v>0</v>
      </c>
      <c r="F102" s="202">
        <f t="shared" si="19"/>
        <v>0</v>
      </c>
      <c r="G102" s="202">
        <f t="shared" si="19"/>
        <v>0</v>
      </c>
      <c r="H102" s="202">
        <f t="shared" si="19"/>
        <v>0</v>
      </c>
      <c r="I102" s="202">
        <f t="shared" si="19"/>
        <v>0</v>
      </c>
      <c r="J102" s="202">
        <f t="shared" si="19"/>
        <v>0</v>
      </c>
      <c r="K102" s="202">
        <f t="shared" si="19"/>
        <v>0</v>
      </c>
      <c r="L102" s="202">
        <f t="shared" si="19"/>
        <v>1</v>
      </c>
      <c r="M102" s="202">
        <f t="shared" si="19"/>
        <v>1</v>
      </c>
      <c r="N102" s="202">
        <f t="shared" si="19"/>
        <v>1</v>
      </c>
      <c r="O102" s="202">
        <f t="shared" si="19"/>
        <v>0</v>
      </c>
      <c r="P102" s="202">
        <f t="shared" si="19"/>
        <v>0</v>
      </c>
      <c r="Q102" s="202">
        <f t="shared" si="19"/>
        <v>0</v>
      </c>
      <c r="R102" s="202">
        <f t="shared" si="19"/>
        <v>0</v>
      </c>
      <c r="S102" s="202">
        <f t="shared" si="19"/>
        <v>1</v>
      </c>
      <c r="T102" s="202">
        <f t="shared" si="19"/>
        <v>1</v>
      </c>
      <c r="U102" s="202">
        <f t="shared" si="18"/>
        <v>1</v>
      </c>
      <c r="V102" s="202">
        <f t="shared" si="18"/>
        <v>1</v>
      </c>
      <c r="W102" s="202">
        <f t="shared" si="18"/>
        <v>0</v>
      </c>
      <c r="X102" s="202">
        <f t="shared" si="18"/>
        <v>0</v>
      </c>
      <c r="Y102" s="202">
        <f t="shared" si="18"/>
        <v>0</v>
      </c>
      <c r="Z102" s="202">
        <f t="shared" si="18"/>
        <v>0</v>
      </c>
      <c r="AA102" s="202">
        <f t="shared" si="18"/>
        <v>0</v>
      </c>
      <c r="AB102" s="202">
        <f t="shared" si="18"/>
        <v>0</v>
      </c>
    </row>
    <row r="103" spans="1:28" x14ac:dyDescent="0.25">
      <c r="A103" s="274" t="str">
        <f>STATYSTYKI!A265</f>
        <v>Strzelin</v>
      </c>
      <c r="B103" s="274" t="str">
        <f>STATYSTYKI!B265</f>
        <v>rk_11_DK39</v>
      </c>
      <c r="C103" s="274" t="str">
        <f>STATYSTYKI!C265</f>
        <v>Bus Travers</v>
      </c>
      <c r="D103" s="264">
        <f>ROUND((SUM(STATYSTYKI!E265:L265)*100%)/SUM([3]STATYSTYKI!$D$3:$K$3),0)</f>
        <v>53</v>
      </c>
      <c r="E103" s="202">
        <f t="shared" si="19"/>
        <v>0</v>
      </c>
      <c r="F103" s="202">
        <f t="shared" si="19"/>
        <v>0</v>
      </c>
      <c r="G103" s="202">
        <f t="shared" si="19"/>
        <v>0</v>
      </c>
      <c r="H103" s="202">
        <f t="shared" si="19"/>
        <v>0</v>
      </c>
      <c r="I103" s="202">
        <f t="shared" si="19"/>
        <v>0</v>
      </c>
      <c r="J103" s="202">
        <f t="shared" si="19"/>
        <v>1</v>
      </c>
      <c r="K103" s="202">
        <f t="shared" si="19"/>
        <v>3</v>
      </c>
      <c r="L103" s="202">
        <f t="shared" si="19"/>
        <v>7</v>
      </c>
      <c r="M103" s="202">
        <f t="shared" si="19"/>
        <v>4</v>
      </c>
      <c r="N103" s="202">
        <f t="shared" si="19"/>
        <v>3</v>
      </c>
      <c r="O103" s="202">
        <f t="shared" si="19"/>
        <v>3</v>
      </c>
      <c r="P103" s="202">
        <f t="shared" si="19"/>
        <v>3</v>
      </c>
      <c r="Q103" s="202">
        <f t="shared" si="19"/>
        <v>3</v>
      </c>
      <c r="R103" s="202">
        <f t="shared" si="19"/>
        <v>3</v>
      </c>
      <c r="S103" s="202">
        <f t="shared" si="19"/>
        <v>4</v>
      </c>
      <c r="T103" s="202">
        <f t="shared" si="19"/>
        <v>4</v>
      </c>
      <c r="U103" s="202">
        <f t="shared" si="18"/>
        <v>5</v>
      </c>
      <c r="V103" s="202">
        <f t="shared" si="18"/>
        <v>4</v>
      </c>
      <c r="W103" s="202">
        <f t="shared" si="18"/>
        <v>3</v>
      </c>
      <c r="X103" s="202">
        <f t="shared" si="18"/>
        <v>2</v>
      </c>
      <c r="Y103" s="202">
        <f t="shared" si="18"/>
        <v>1</v>
      </c>
      <c r="Z103" s="202">
        <f t="shared" si="18"/>
        <v>1</v>
      </c>
      <c r="AA103" s="202">
        <f t="shared" si="18"/>
        <v>0</v>
      </c>
      <c r="AB103" s="202">
        <f t="shared" si="18"/>
        <v>0</v>
      </c>
    </row>
    <row r="104" spans="1:28" x14ac:dyDescent="0.25">
      <c r="A104" s="274" t="str">
        <f>STATYSTYKI!A266</f>
        <v>Strzelin</v>
      </c>
      <c r="B104" s="274" t="str">
        <f>STATYSTYKI!B266</f>
        <v>rk_11_DK39</v>
      </c>
      <c r="C104" s="274" t="str">
        <f>STATYSTYKI!C266</f>
        <v>PKS Oława</v>
      </c>
      <c r="D104" s="264">
        <f>ROUND((SUM(STATYSTYKI!E266:L266)*100%)/SUM([3]STATYSTYKI!$D$3:$K$3),0)</f>
        <v>173</v>
      </c>
      <c r="E104" s="202">
        <f t="shared" si="19"/>
        <v>0</v>
      </c>
      <c r="F104" s="202">
        <f t="shared" si="19"/>
        <v>0</v>
      </c>
      <c r="G104" s="202">
        <f t="shared" si="19"/>
        <v>0</v>
      </c>
      <c r="H104" s="202">
        <f t="shared" si="19"/>
        <v>0</v>
      </c>
      <c r="I104" s="202">
        <f t="shared" si="19"/>
        <v>0</v>
      </c>
      <c r="J104" s="202">
        <f t="shared" si="19"/>
        <v>3</v>
      </c>
      <c r="K104" s="202">
        <f t="shared" si="19"/>
        <v>9</v>
      </c>
      <c r="L104" s="202">
        <f t="shared" si="19"/>
        <v>24</v>
      </c>
      <c r="M104" s="202">
        <f t="shared" si="19"/>
        <v>13</v>
      </c>
      <c r="N104" s="202">
        <f t="shared" si="19"/>
        <v>10</v>
      </c>
      <c r="O104" s="202">
        <f t="shared" si="19"/>
        <v>10</v>
      </c>
      <c r="P104" s="202">
        <f t="shared" si="19"/>
        <v>9</v>
      </c>
      <c r="Q104" s="202">
        <f t="shared" si="19"/>
        <v>9</v>
      </c>
      <c r="R104" s="202">
        <f t="shared" si="19"/>
        <v>9</v>
      </c>
      <c r="S104" s="202">
        <f t="shared" si="19"/>
        <v>12</v>
      </c>
      <c r="T104" s="202">
        <f t="shared" si="19"/>
        <v>15</v>
      </c>
      <c r="U104" s="202">
        <f t="shared" si="18"/>
        <v>16</v>
      </c>
      <c r="V104" s="202">
        <f t="shared" si="18"/>
        <v>13</v>
      </c>
      <c r="W104" s="202">
        <f t="shared" si="18"/>
        <v>9</v>
      </c>
      <c r="X104" s="202">
        <f t="shared" si="18"/>
        <v>6</v>
      </c>
      <c r="Y104" s="202">
        <f t="shared" si="18"/>
        <v>3</v>
      </c>
      <c r="Z104" s="202">
        <f t="shared" si="18"/>
        <v>2</v>
      </c>
      <c r="AA104" s="202">
        <f t="shared" si="18"/>
        <v>1</v>
      </c>
      <c r="AB104" s="202">
        <f t="shared" si="18"/>
        <v>0</v>
      </c>
    </row>
    <row r="105" spans="1:28" x14ac:dyDescent="0.25">
      <c r="A105" s="274" t="str">
        <f>STATYSTYKI!A267</f>
        <v>Strzelin</v>
      </c>
      <c r="B105" s="274" t="str">
        <f>STATYSTYKI!B267</f>
        <v>rk_11_DK39</v>
      </c>
      <c r="C105" s="274" t="str">
        <f>STATYSTYKI!C267</f>
        <v>Marbus</v>
      </c>
      <c r="D105" s="264">
        <f>ROUND((SUM(STATYSTYKI!E267:L267)*100%)/SUM([3]STATYSTYKI!$D$3:$K$3),0)</f>
        <v>158</v>
      </c>
      <c r="E105" s="202">
        <f t="shared" si="19"/>
        <v>0</v>
      </c>
      <c r="F105" s="202">
        <f t="shared" si="19"/>
        <v>0</v>
      </c>
      <c r="G105" s="202">
        <f t="shared" si="19"/>
        <v>0</v>
      </c>
      <c r="H105" s="202">
        <f t="shared" si="19"/>
        <v>0</v>
      </c>
      <c r="I105" s="202">
        <f t="shared" si="19"/>
        <v>0</v>
      </c>
      <c r="J105" s="202">
        <f t="shared" si="19"/>
        <v>3</v>
      </c>
      <c r="K105" s="202">
        <f t="shared" si="19"/>
        <v>8</v>
      </c>
      <c r="L105" s="202">
        <f t="shared" si="19"/>
        <v>22</v>
      </c>
      <c r="M105" s="202">
        <f t="shared" si="19"/>
        <v>11</v>
      </c>
      <c r="N105" s="202">
        <f t="shared" si="19"/>
        <v>9</v>
      </c>
      <c r="O105" s="202">
        <f t="shared" si="19"/>
        <v>9</v>
      </c>
      <c r="P105" s="202">
        <f t="shared" si="19"/>
        <v>8</v>
      </c>
      <c r="Q105" s="202">
        <f t="shared" si="19"/>
        <v>8</v>
      </c>
      <c r="R105" s="202">
        <f t="shared" si="19"/>
        <v>9</v>
      </c>
      <c r="S105" s="202">
        <f t="shared" si="19"/>
        <v>11</v>
      </c>
      <c r="T105" s="202">
        <f t="shared" si="19"/>
        <v>13</v>
      </c>
      <c r="U105" s="202">
        <f t="shared" si="18"/>
        <v>15</v>
      </c>
      <c r="V105" s="202">
        <f t="shared" si="18"/>
        <v>12</v>
      </c>
      <c r="W105" s="202">
        <f t="shared" si="18"/>
        <v>9</v>
      </c>
      <c r="X105" s="202">
        <f t="shared" si="18"/>
        <v>5</v>
      </c>
      <c r="Y105" s="202">
        <f t="shared" si="18"/>
        <v>3</v>
      </c>
      <c r="Z105" s="202">
        <f t="shared" si="18"/>
        <v>2</v>
      </c>
      <c r="AA105" s="202">
        <f t="shared" si="18"/>
        <v>1</v>
      </c>
      <c r="AB105" s="202">
        <f t="shared" si="18"/>
        <v>0</v>
      </c>
    </row>
    <row r="106" spans="1:28" x14ac:dyDescent="0.25">
      <c r="A106" s="274" t="str">
        <f>STATYSTYKI!A268</f>
        <v>Strzelin</v>
      </c>
      <c r="B106" s="274" t="str">
        <f>STATYSTYKI!B268</f>
        <v>rk_11_DK39</v>
      </c>
      <c r="C106" s="274" t="str">
        <f>STATYSTYKI!C268</f>
        <v xml:space="preserve"> Szkolny</v>
      </c>
      <c r="D106" s="264">
        <f>ROUND((SUM(STATYSTYKI!E268:L268)*100%)/SUM([3]STATYSTYKI!$D$3:$K$3),0)</f>
        <v>87</v>
      </c>
      <c r="E106" s="202">
        <f t="shared" si="19"/>
        <v>0</v>
      </c>
      <c r="F106" s="202">
        <f t="shared" si="19"/>
        <v>0</v>
      </c>
      <c r="G106" s="202">
        <f t="shared" si="19"/>
        <v>0</v>
      </c>
      <c r="H106" s="202">
        <f t="shared" si="19"/>
        <v>0</v>
      </c>
      <c r="I106" s="202">
        <f t="shared" si="19"/>
        <v>0</v>
      </c>
      <c r="J106" s="202">
        <f t="shared" si="19"/>
        <v>1</v>
      </c>
      <c r="K106" s="202">
        <f t="shared" si="19"/>
        <v>4</v>
      </c>
      <c r="L106" s="202">
        <f t="shared" si="19"/>
        <v>12</v>
      </c>
      <c r="M106" s="202">
        <f t="shared" si="19"/>
        <v>6</v>
      </c>
      <c r="N106" s="202">
        <f t="shared" si="19"/>
        <v>5</v>
      </c>
      <c r="O106" s="202">
        <f t="shared" si="19"/>
        <v>5</v>
      </c>
      <c r="P106" s="202">
        <f t="shared" si="19"/>
        <v>4</v>
      </c>
      <c r="Q106" s="202">
        <f t="shared" si="19"/>
        <v>4</v>
      </c>
      <c r="R106" s="202">
        <f t="shared" si="19"/>
        <v>5</v>
      </c>
      <c r="S106" s="202">
        <f t="shared" si="19"/>
        <v>6</v>
      </c>
      <c r="T106" s="202">
        <f t="shared" si="19"/>
        <v>7</v>
      </c>
      <c r="U106" s="202">
        <f t="shared" si="18"/>
        <v>8</v>
      </c>
      <c r="V106" s="202">
        <f t="shared" si="18"/>
        <v>6</v>
      </c>
      <c r="W106" s="202">
        <f t="shared" si="18"/>
        <v>5</v>
      </c>
      <c r="X106" s="202">
        <f t="shared" si="18"/>
        <v>3</v>
      </c>
      <c r="Y106" s="202">
        <f t="shared" si="18"/>
        <v>1</v>
      </c>
      <c r="Z106" s="202">
        <f t="shared" si="18"/>
        <v>1</v>
      </c>
      <c r="AA106" s="202">
        <f t="shared" si="18"/>
        <v>1</v>
      </c>
      <c r="AB106" s="202">
        <f t="shared" si="18"/>
        <v>0</v>
      </c>
    </row>
    <row r="107" spans="1:28" x14ac:dyDescent="0.25">
      <c r="A107" s="274" t="str">
        <f>STATYSTYKI!A269</f>
        <v>Strzelin</v>
      </c>
      <c r="B107" s="274" t="str">
        <f>STATYSTYKI!B269</f>
        <v>rk_11_DK39</v>
      </c>
      <c r="C107" s="274" t="str">
        <f>STATYSTYKI!C269</f>
        <v>RANDOR</v>
      </c>
      <c r="D107" s="264">
        <f>ROUND((SUM(STATYSTYKI!E269:L269)*100%)/SUM([3]STATYSTYKI!$D$3:$K$3),0)</f>
        <v>15</v>
      </c>
      <c r="E107" s="202">
        <f t="shared" si="19"/>
        <v>0</v>
      </c>
      <c r="F107" s="202">
        <f t="shared" si="19"/>
        <v>0</v>
      </c>
      <c r="G107" s="202">
        <f t="shared" si="19"/>
        <v>0</v>
      </c>
      <c r="H107" s="202">
        <f t="shared" si="19"/>
        <v>0</v>
      </c>
      <c r="I107" s="202">
        <f t="shared" si="19"/>
        <v>0</v>
      </c>
      <c r="J107" s="202">
        <f t="shared" si="19"/>
        <v>0</v>
      </c>
      <c r="K107" s="202">
        <f t="shared" si="19"/>
        <v>1</v>
      </c>
      <c r="L107" s="202">
        <f t="shared" si="19"/>
        <v>2</v>
      </c>
      <c r="M107" s="202">
        <f t="shared" si="19"/>
        <v>1</v>
      </c>
      <c r="N107" s="202">
        <f t="shared" si="19"/>
        <v>1</v>
      </c>
      <c r="O107" s="202">
        <f t="shared" si="19"/>
        <v>1</v>
      </c>
      <c r="P107" s="202">
        <f t="shared" si="19"/>
        <v>1</v>
      </c>
      <c r="Q107" s="202">
        <f t="shared" si="19"/>
        <v>1</v>
      </c>
      <c r="R107" s="202">
        <f t="shared" si="19"/>
        <v>1</v>
      </c>
      <c r="S107" s="202">
        <f t="shared" si="19"/>
        <v>1</v>
      </c>
      <c r="T107" s="202">
        <f t="shared" si="19"/>
        <v>1</v>
      </c>
      <c r="U107" s="202">
        <f t="shared" si="18"/>
        <v>1</v>
      </c>
      <c r="V107" s="202">
        <f t="shared" si="18"/>
        <v>1</v>
      </c>
      <c r="W107" s="202">
        <f t="shared" si="18"/>
        <v>1</v>
      </c>
      <c r="X107" s="202">
        <f t="shared" si="18"/>
        <v>1</v>
      </c>
      <c r="Y107" s="202">
        <f t="shared" si="18"/>
        <v>0</v>
      </c>
      <c r="Z107" s="202">
        <f t="shared" si="18"/>
        <v>0</v>
      </c>
      <c r="AA107" s="202">
        <f t="shared" si="18"/>
        <v>0</v>
      </c>
      <c r="AB107" s="202">
        <f t="shared" si="18"/>
        <v>0</v>
      </c>
    </row>
    <row r="108" spans="1:28" x14ac:dyDescent="0.25">
      <c r="A108" s="274" t="str">
        <f>STATYSTYKI!A270</f>
        <v>Strzelin</v>
      </c>
      <c r="B108" s="274" t="str">
        <f>STATYSTYKI!B270</f>
        <v>rk_11_DK39</v>
      </c>
      <c r="C108" s="274" t="str">
        <f>STATYSTYKI!C270</f>
        <v>Lorenz</v>
      </c>
      <c r="D108" s="264">
        <f>ROUND((SUM(STATYSTYKI!E270:L270)*100%)/SUM([3]STATYSTYKI!$D$3:$K$3),0)</f>
        <v>3</v>
      </c>
      <c r="E108" s="202">
        <f t="shared" si="19"/>
        <v>0</v>
      </c>
      <c r="F108" s="202">
        <f t="shared" si="19"/>
        <v>0</v>
      </c>
      <c r="G108" s="202">
        <f t="shared" si="19"/>
        <v>0</v>
      </c>
      <c r="H108" s="202">
        <f t="shared" si="19"/>
        <v>0</v>
      </c>
      <c r="I108" s="202">
        <f t="shared" si="19"/>
        <v>0</v>
      </c>
      <c r="J108" s="202">
        <f t="shared" si="19"/>
        <v>0</v>
      </c>
      <c r="K108" s="202">
        <f t="shared" si="19"/>
        <v>0</v>
      </c>
      <c r="L108" s="202">
        <f t="shared" si="19"/>
        <v>0</v>
      </c>
      <c r="M108" s="202">
        <f t="shared" si="19"/>
        <v>0</v>
      </c>
      <c r="N108" s="202">
        <f t="shared" si="19"/>
        <v>0</v>
      </c>
      <c r="O108" s="202">
        <f t="shared" si="19"/>
        <v>0</v>
      </c>
      <c r="P108" s="202">
        <f t="shared" si="19"/>
        <v>0</v>
      </c>
      <c r="Q108" s="202">
        <f t="shared" si="19"/>
        <v>0</v>
      </c>
      <c r="R108" s="202">
        <f t="shared" si="19"/>
        <v>0</v>
      </c>
      <c r="S108" s="202">
        <f t="shared" si="19"/>
        <v>0</v>
      </c>
      <c r="T108" s="202">
        <f t="shared" si="19"/>
        <v>0</v>
      </c>
      <c r="U108" s="202">
        <f t="shared" si="18"/>
        <v>0</v>
      </c>
      <c r="V108" s="202">
        <f t="shared" si="18"/>
        <v>0</v>
      </c>
      <c r="W108" s="202">
        <f t="shared" si="18"/>
        <v>0</v>
      </c>
      <c r="X108" s="202">
        <f t="shared" si="18"/>
        <v>0</v>
      </c>
      <c r="Y108" s="202">
        <f t="shared" si="18"/>
        <v>0</v>
      </c>
      <c r="Z108" s="202">
        <f t="shared" si="18"/>
        <v>0</v>
      </c>
      <c r="AA108" s="202">
        <f t="shared" si="18"/>
        <v>0</v>
      </c>
      <c r="AB108" s="202">
        <f t="shared" si="18"/>
        <v>0</v>
      </c>
    </row>
    <row r="109" spans="1:28" x14ac:dyDescent="0.25">
      <c r="A109" s="274" t="str">
        <f>STATYSTYKI!A271</f>
        <v>Strzelin</v>
      </c>
      <c r="B109" s="274" t="str">
        <f>STATYSTYKI!B271</f>
        <v>rk_11_DK39</v>
      </c>
      <c r="C109" s="274" t="str">
        <f>STATYSTYKI!C271</f>
        <v>Szydziu Travel</v>
      </c>
      <c r="D109" s="264">
        <f>ROUND((SUM(STATYSTYKI!E271:L271)*100%)/SUM([3]STATYSTYKI!$D$3:$K$3),0)</f>
        <v>0</v>
      </c>
      <c r="E109" s="202">
        <f t="shared" si="19"/>
        <v>0</v>
      </c>
      <c r="F109" s="202">
        <f t="shared" si="19"/>
        <v>0</v>
      </c>
      <c r="G109" s="202">
        <f t="shared" si="19"/>
        <v>0</v>
      </c>
      <c r="H109" s="202">
        <f t="shared" si="19"/>
        <v>0</v>
      </c>
      <c r="I109" s="202">
        <f t="shared" si="19"/>
        <v>0</v>
      </c>
      <c r="J109" s="202">
        <f t="shared" si="19"/>
        <v>0</v>
      </c>
      <c r="K109" s="202">
        <f t="shared" si="19"/>
        <v>0</v>
      </c>
      <c r="L109" s="202">
        <f t="shared" si="19"/>
        <v>0</v>
      </c>
      <c r="M109" s="202">
        <f t="shared" si="19"/>
        <v>0</v>
      </c>
      <c r="N109" s="202">
        <f t="shared" si="19"/>
        <v>0</v>
      </c>
      <c r="O109" s="202">
        <f t="shared" si="19"/>
        <v>0</v>
      </c>
      <c r="P109" s="202">
        <f t="shared" si="19"/>
        <v>0</v>
      </c>
      <c r="Q109" s="202">
        <f t="shared" si="19"/>
        <v>0</v>
      </c>
      <c r="R109" s="202">
        <f t="shared" si="19"/>
        <v>0</v>
      </c>
      <c r="S109" s="202">
        <f t="shared" si="19"/>
        <v>0</v>
      </c>
      <c r="T109" s="202">
        <f t="shared" si="19"/>
        <v>0</v>
      </c>
      <c r="U109" s="202">
        <f t="shared" si="18"/>
        <v>0</v>
      </c>
      <c r="V109" s="202">
        <f t="shared" si="18"/>
        <v>0</v>
      </c>
      <c r="W109" s="202">
        <f t="shared" si="18"/>
        <v>0</v>
      </c>
      <c r="X109" s="202">
        <f t="shared" si="18"/>
        <v>0</v>
      </c>
      <c r="Y109" s="202">
        <f t="shared" si="18"/>
        <v>0</v>
      </c>
      <c r="Z109" s="202">
        <f t="shared" si="18"/>
        <v>0</v>
      </c>
      <c r="AA109" s="202">
        <f t="shared" si="18"/>
        <v>0</v>
      </c>
      <c r="AB109" s="202">
        <f t="shared" si="18"/>
        <v>0</v>
      </c>
    </row>
    <row r="110" spans="1:28" x14ac:dyDescent="0.25">
      <c r="A110" s="274" t="str">
        <f>STATYSTYKI!A272</f>
        <v>Strzelin</v>
      </c>
      <c r="B110" s="274" t="str">
        <f>STATYSTYKI!B272</f>
        <v>rk_11_DK39</v>
      </c>
      <c r="C110" s="274" t="str">
        <f>STATYSTYKI!C272</f>
        <v>Beskid</v>
      </c>
      <c r="D110" s="264">
        <f>ROUND((SUM(STATYSTYKI!E272:L272)*100%)/SUM([3]STATYSTYKI!$D$3:$K$3),0)</f>
        <v>77</v>
      </c>
      <c r="E110" s="202">
        <f t="shared" si="19"/>
        <v>0</v>
      </c>
      <c r="F110" s="202">
        <f t="shared" si="19"/>
        <v>0</v>
      </c>
      <c r="G110" s="202">
        <f t="shared" si="19"/>
        <v>0</v>
      </c>
      <c r="H110" s="202">
        <f t="shared" si="19"/>
        <v>0</v>
      </c>
      <c r="I110" s="202">
        <f t="shared" si="19"/>
        <v>0</v>
      </c>
      <c r="J110" s="202">
        <f t="shared" si="19"/>
        <v>1</v>
      </c>
      <c r="K110" s="202">
        <f t="shared" si="19"/>
        <v>4</v>
      </c>
      <c r="L110" s="202">
        <f t="shared" si="19"/>
        <v>11</v>
      </c>
      <c r="M110" s="202">
        <f t="shared" si="19"/>
        <v>6</v>
      </c>
      <c r="N110" s="202">
        <f t="shared" si="19"/>
        <v>4</v>
      </c>
      <c r="O110" s="202">
        <f t="shared" si="19"/>
        <v>4</v>
      </c>
      <c r="P110" s="202">
        <f t="shared" si="19"/>
        <v>4</v>
      </c>
      <c r="Q110" s="202">
        <f t="shared" si="19"/>
        <v>4</v>
      </c>
      <c r="R110" s="202">
        <f t="shared" si="19"/>
        <v>4</v>
      </c>
      <c r="S110" s="202">
        <f t="shared" si="19"/>
        <v>5</v>
      </c>
      <c r="T110" s="202">
        <f t="shared" si="19"/>
        <v>7</v>
      </c>
      <c r="U110" s="202">
        <f t="shared" si="18"/>
        <v>7</v>
      </c>
      <c r="V110" s="202">
        <f t="shared" si="18"/>
        <v>6</v>
      </c>
      <c r="W110" s="202">
        <f t="shared" si="18"/>
        <v>4</v>
      </c>
      <c r="X110" s="202">
        <f t="shared" si="18"/>
        <v>3</v>
      </c>
      <c r="Y110" s="202">
        <f t="shared" si="18"/>
        <v>1</v>
      </c>
      <c r="Z110" s="202">
        <f t="shared" si="18"/>
        <v>1</v>
      </c>
      <c r="AA110" s="202">
        <f t="shared" si="18"/>
        <v>0</v>
      </c>
      <c r="AB110" s="202">
        <f t="shared" si="18"/>
        <v>0</v>
      </c>
    </row>
    <row r="111" spans="1:28" x14ac:dyDescent="0.25">
      <c r="A111" s="274" t="str">
        <f>STATYSTYKI!A273</f>
        <v>Strzelin</v>
      </c>
      <c r="B111" s="274" t="str">
        <f>STATYSTYKI!B273</f>
        <v>rk_11_DK39</v>
      </c>
      <c r="C111" s="274" t="str">
        <f>STATYSTYKI!C273</f>
        <v xml:space="preserve">SETRA TURYSTYCZNA </v>
      </c>
      <c r="D111" s="264">
        <f>ROUND((SUM(STATYSTYKI!E273:L273)*100%)/SUM([3]STATYSTYKI!$D$3:$K$3),0)</f>
        <v>77</v>
      </c>
      <c r="E111" s="202">
        <f t="shared" si="19"/>
        <v>0</v>
      </c>
      <c r="F111" s="202">
        <f t="shared" si="19"/>
        <v>0</v>
      </c>
      <c r="G111" s="202">
        <f t="shared" si="19"/>
        <v>0</v>
      </c>
      <c r="H111" s="202">
        <f t="shared" si="19"/>
        <v>0</v>
      </c>
      <c r="I111" s="202">
        <f t="shared" si="19"/>
        <v>0</v>
      </c>
      <c r="J111" s="202">
        <f t="shared" si="19"/>
        <v>1</v>
      </c>
      <c r="K111" s="202">
        <f t="shared" si="19"/>
        <v>4</v>
      </c>
      <c r="L111" s="202">
        <f t="shared" si="19"/>
        <v>11</v>
      </c>
      <c r="M111" s="202">
        <f t="shared" si="19"/>
        <v>6</v>
      </c>
      <c r="N111" s="202">
        <f t="shared" si="19"/>
        <v>4</v>
      </c>
      <c r="O111" s="202">
        <f t="shared" si="19"/>
        <v>4</v>
      </c>
      <c r="P111" s="202">
        <f t="shared" si="19"/>
        <v>4</v>
      </c>
      <c r="Q111" s="202">
        <f t="shared" si="19"/>
        <v>4</v>
      </c>
      <c r="R111" s="202">
        <f t="shared" si="19"/>
        <v>4</v>
      </c>
      <c r="S111" s="202">
        <f t="shared" si="19"/>
        <v>5</v>
      </c>
      <c r="T111" s="202">
        <f t="shared" si="19"/>
        <v>7</v>
      </c>
      <c r="U111" s="202">
        <f t="shared" si="18"/>
        <v>7</v>
      </c>
      <c r="V111" s="202">
        <f t="shared" si="18"/>
        <v>6</v>
      </c>
      <c r="W111" s="202">
        <f t="shared" si="18"/>
        <v>4</v>
      </c>
      <c r="X111" s="202">
        <f t="shared" si="18"/>
        <v>3</v>
      </c>
      <c r="Y111" s="202">
        <f t="shared" si="18"/>
        <v>1</v>
      </c>
      <c r="Z111" s="202">
        <f t="shared" si="18"/>
        <v>1</v>
      </c>
      <c r="AA111" s="202">
        <f t="shared" si="18"/>
        <v>0</v>
      </c>
      <c r="AB111" s="202">
        <f t="shared" si="18"/>
        <v>0</v>
      </c>
    </row>
    <row r="112" spans="1:28" x14ac:dyDescent="0.25">
      <c r="A112" s="274" t="str">
        <f>STATYSTYKI!A274</f>
        <v>Strzelin</v>
      </c>
      <c r="B112" s="274" t="str">
        <f>STATYSTYKI!B274</f>
        <v>rk_11_DK39</v>
      </c>
      <c r="C112" s="274" t="str">
        <f>STATYSTYKI!C274</f>
        <v>ARRIVABUS</v>
      </c>
      <c r="D112" s="264">
        <f>ROUND((SUM(STATYSTYKI!E274:L274)*100%)/SUM([3]STATYSTYKI!$D$3:$K$3),0)</f>
        <v>77</v>
      </c>
      <c r="E112" s="202">
        <f t="shared" si="19"/>
        <v>0</v>
      </c>
      <c r="F112" s="202">
        <f t="shared" si="19"/>
        <v>0</v>
      </c>
      <c r="G112" s="202">
        <f t="shared" si="19"/>
        <v>0</v>
      </c>
      <c r="H112" s="202">
        <f t="shared" si="19"/>
        <v>0</v>
      </c>
      <c r="I112" s="202">
        <f t="shared" si="19"/>
        <v>0</v>
      </c>
      <c r="J112" s="202">
        <f t="shared" si="19"/>
        <v>1</v>
      </c>
      <c r="K112" s="202">
        <f t="shared" si="19"/>
        <v>4</v>
      </c>
      <c r="L112" s="202">
        <f t="shared" si="19"/>
        <v>11</v>
      </c>
      <c r="M112" s="202">
        <f t="shared" si="19"/>
        <v>6</v>
      </c>
      <c r="N112" s="202">
        <f t="shared" si="19"/>
        <v>4</v>
      </c>
      <c r="O112" s="202">
        <f t="shared" si="19"/>
        <v>4</v>
      </c>
      <c r="P112" s="202">
        <f t="shared" si="19"/>
        <v>4</v>
      </c>
      <c r="Q112" s="202">
        <f t="shared" si="19"/>
        <v>4</v>
      </c>
      <c r="R112" s="202">
        <f t="shared" si="19"/>
        <v>4</v>
      </c>
      <c r="S112" s="202">
        <f t="shared" si="19"/>
        <v>5</v>
      </c>
      <c r="T112" s="202">
        <f t="shared" si="19"/>
        <v>7</v>
      </c>
      <c r="U112" s="202">
        <f t="shared" si="18"/>
        <v>7</v>
      </c>
      <c r="V112" s="202">
        <f t="shared" si="18"/>
        <v>6</v>
      </c>
      <c r="W112" s="202">
        <f t="shared" si="18"/>
        <v>4</v>
      </c>
      <c r="X112" s="202">
        <f t="shared" si="18"/>
        <v>3</v>
      </c>
      <c r="Y112" s="202">
        <f t="shared" si="18"/>
        <v>1</v>
      </c>
      <c r="Z112" s="202">
        <f t="shared" si="18"/>
        <v>1</v>
      </c>
      <c r="AA112" s="202">
        <f t="shared" si="18"/>
        <v>0</v>
      </c>
      <c r="AB112" s="202">
        <f t="shared" si="18"/>
        <v>0</v>
      </c>
    </row>
    <row r="113" spans="1:28" x14ac:dyDescent="0.25">
      <c r="A113" s="274" t="str">
        <f>STATYSTYKI!A275</f>
        <v>Strzelin</v>
      </c>
      <c r="B113" s="274" t="str">
        <f>STATYSTYKI!B275</f>
        <v>rk_12_DW378</v>
      </c>
      <c r="C113" s="274" t="str">
        <f>STATYSTYKI!C275</f>
        <v>PKS Oława</v>
      </c>
      <c r="D113" s="264">
        <f>ROUND((SUM(STATYSTYKI!E275:L275)*100%)/SUM([3]STATYSTYKI!$D$3:$K$3),0)</f>
        <v>9</v>
      </c>
      <c r="E113" s="202">
        <f t="shared" si="19"/>
        <v>0</v>
      </c>
      <c r="F113" s="202">
        <f t="shared" si="19"/>
        <v>0</v>
      </c>
      <c r="G113" s="202">
        <f t="shared" si="19"/>
        <v>0</v>
      </c>
      <c r="H113" s="202">
        <f t="shared" si="19"/>
        <v>0</v>
      </c>
      <c r="I113" s="202">
        <f t="shared" si="19"/>
        <v>0</v>
      </c>
      <c r="J113" s="202">
        <f t="shared" si="19"/>
        <v>0</v>
      </c>
      <c r="K113" s="202">
        <f t="shared" si="19"/>
        <v>0</v>
      </c>
      <c r="L113" s="202">
        <f t="shared" si="19"/>
        <v>1</v>
      </c>
      <c r="M113" s="202">
        <f t="shared" si="19"/>
        <v>1</v>
      </c>
      <c r="N113" s="202">
        <f t="shared" si="19"/>
        <v>1</v>
      </c>
      <c r="O113" s="202">
        <f t="shared" si="19"/>
        <v>0</v>
      </c>
      <c r="P113" s="202">
        <f t="shared" si="19"/>
        <v>0</v>
      </c>
      <c r="Q113" s="202">
        <f t="shared" si="19"/>
        <v>0</v>
      </c>
      <c r="R113" s="202">
        <f t="shared" si="19"/>
        <v>0</v>
      </c>
      <c r="S113" s="202">
        <f t="shared" si="19"/>
        <v>1</v>
      </c>
      <c r="T113" s="202">
        <f t="shared" si="19"/>
        <v>1</v>
      </c>
      <c r="U113" s="202">
        <f t="shared" si="18"/>
        <v>1</v>
      </c>
      <c r="V113" s="202">
        <f t="shared" si="18"/>
        <v>1</v>
      </c>
      <c r="W113" s="202">
        <f t="shared" si="18"/>
        <v>0</v>
      </c>
      <c r="X113" s="202">
        <f t="shared" si="18"/>
        <v>0</v>
      </c>
      <c r="Y113" s="202">
        <f t="shared" si="18"/>
        <v>0</v>
      </c>
      <c r="Z113" s="202">
        <f t="shared" si="18"/>
        <v>0</v>
      </c>
      <c r="AA113" s="202">
        <f t="shared" si="18"/>
        <v>0</v>
      </c>
      <c r="AB113" s="202">
        <f t="shared" si="18"/>
        <v>0</v>
      </c>
    </row>
    <row r="114" spans="1:28" x14ac:dyDescent="0.25">
      <c r="A114" s="274" t="str">
        <f>STATYSTYKI!A276</f>
        <v>Strzelin</v>
      </c>
      <c r="B114" s="274" t="str">
        <f>STATYSTYKI!B276</f>
        <v>rk_12_DW378</v>
      </c>
      <c r="C114" s="274" t="str">
        <f>STATYSTYKI!C276</f>
        <v>brak danych</v>
      </c>
      <c r="D114" s="264">
        <f>ROUND((SUM(STATYSTYKI!E276:L276)*100%)/SUM([3]STATYSTYKI!$D$3:$K$3),0)</f>
        <v>19</v>
      </c>
      <c r="E114" s="202">
        <f t="shared" si="19"/>
        <v>0</v>
      </c>
      <c r="F114" s="202">
        <f t="shared" si="19"/>
        <v>0</v>
      </c>
      <c r="G114" s="202">
        <f t="shared" si="19"/>
        <v>0</v>
      </c>
      <c r="H114" s="202">
        <f t="shared" si="19"/>
        <v>0</v>
      </c>
      <c r="I114" s="202">
        <f t="shared" si="19"/>
        <v>0</v>
      </c>
      <c r="J114" s="202">
        <f t="shared" si="19"/>
        <v>0</v>
      </c>
      <c r="K114" s="202">
        <f t="shared" si="19"/>
        <v>1</v>
      </c>
      <c r="L114" s="202">
        <f t="shared" si="19"/>
        <v>3</v>
      </c>
      <c r="M114" s="202">
        <f t="shared" si="19"/>
        <v>1</v>
      </c>
      <c r="N114" s="202">
        <f t="shared" si="19"/>
        <v>1</v>
      </c>
      <c r="O114" s="202">
        <f t="shared" si="19"/>
        <v>1</v>
      </c>
      <c r="P114" s="202">
        <f t="shared" si="19"/>
        <v>1</v>
      </c>
      <c r="Q114" s="202">
        <f t="shared" si="19"/>
        <v>1</v>
      </c>
      <c r="R114" s="202">
        <f t="shared" si="19"/>
        <v>1</v>
      </c>
      <c r="S114" s="202">
        <f t="shared" si="19"/>
        <v>1</v>
      </c>
      <c r="T114" s="202">
        <f t="shared" ref="T114:AB129" si="20">ROUND($D114*T$3,0)</f>
        <v>2</v>
      </c>
      <c r="U114" s="202">
        <f t="shared" si="20"/>
        <v>2</v>
      </c>
      <c r="V114" s="202">
        <f t="shared" si="20"/>
        <v>1</v>
      </c>
      <c r="W114" s="202">
        <f t="shared" si="20"/>
        <v>1</v>
      </c>
      <c r="X114" s="202">
        <f t="shared" si="20"/>
        <v>1</v>
      </c>
      <c r="Y114" s="202">
        <f t="shared" si="20"/>
        <v>0</v>
      </c>
      <c r="Z114" s="202">
        <f t="shared" si="20"/>
        <v>0</v>
      </c>
      <c r="AA114" s="202">
        <f t="shared" si="20"/>
        <v>0</v>
      </c>
      <c r="AB114" s="202">
        <f t="shared" si="20"/>
        <v>0</v>
      </c>
    </row>
    <row r="115" spans="1:28" x14ac:dyDescent="0.25">
      <c r="A115" s="274" t="str">
        <f>STATYSTYKI!A277</f>
        <v>Strzelin</v>
      </c>
      <c r="B115" s="274" t="str">
        <f>STATYSTYKI!B277</f>
        <v>rk_12_DW378</v>
      </c>
      <c r="C115" s="274" t="str">
        <f>STATYSTYKI!C277</f>
        <v>PKS Brzeg</v>
      </c>
      <c r="D115" s="264">
        <f>ROUND((SUM(STATYSTYKI!E277:L277)*100%)/SUM([3]STATYSTYKI!$D$3:$K$3),0)</f>
        <v>9</v>
      </c>
      <c r="E115" s="202">
        <f t="shared" ref="E115:T130" si="21">ROUND($D115*E$3,0)</f>
        <v>0</v>
      </c>
      <c r="F115" s="202">
        <f t="shared" si="21"/>
        <v>0</v>
      </c>
      <c r="G115" s="202">
        <f t="shared" si="21"/>
        <v>0</v>
      </c>
      <c r="H115" s="202">
        <f t="shared" si="21"/>
        <v>0</v>
      </c>
      <c r="I115" s="202">
        <f t="shared" si="21"/>
        <v>0</v>
      </c>
      <c r="J115" s="202">
        <f t="shared" si="21"/>
        <v>0</v>
      </c>
      <c r="K115" s="202">
        <f t="shared" si="21"/>
        <v>0</v>
      </c>
      <c r="L115" s="202">
        <f t="shared" si="21"/>
        <v>1</v>
      </c>
      <c r="M115" s="202">
        <f t="shared" si="21"/>
        <v>1</v>
      </c>
      <c r="N115" s="202">
        <f t="shared" si="21"/>
        <v>1</v>
      </c>
      <c r="O115" s="202">
        <f t="shared" si="21"/>
        <v>0</v>
      </c>
      <c r="P115" s="202">
        <f t="shared" si="21"/>
        <v>0</v>
      </c>
      <c r="Q115" s="202">
        <f t="shared" si="21"/>
        <v>0</v>
      </c>
      <c r="R115" s="202">
        <f t="shared" si="21"/>
        <v>0</v>
      </c>
      <c r="S115" s="202">
        <f t="shared" si="21"/>
        <v>1</v>
      </c>
      <c r="T115" s="202">
        <f t="shared" si="21"/>
        <v>1</v>
      </c>
      <c r="U115" s="202">
        <f t="shared" si="20"/>
        <v>1</v>
      </c>
      <c r="V115" s="202">
        <f t="shared" si="20"/>
        <v>1</v>
      </c>
      <c r="W115" s="202">
        <f t="shared" si="20"/>
        <v>0</v>
      </c>
      <c r="X115" s="202">
        <f t="shared" si="20"/>
        <v>0</v>
      </c>
      <c r="Y115" s="202">
        <f t="shared" si="20"/>
        <v>0</v>
      </c>
      <c r="Z115" s="202">
        <f t="shared" si="20"/>
        <v>0</v>
      </c>
      <c r="AA115" s="202">
        <f t="shared" si="20"/>
        <v>0</v>
      </c>
      <c r="AB115" s="202">
        <f t="shared" si="20"/>
        <v>0</v>
      </c>
    </row>
    <row r="116" spans="1:28" x14ac:dyDescent="0.25">
      <c r="A116" s="274" t="str">
        <f>STATYSTYKI!A278</f>
        <v>Strzelin</v>
      </c>
      <c r="B116" s="274" t="str">
        <f>STATYSTYKI!B278</f>
        <v>rk_12_DW378</v>
      </c>
      <c r="C116" s="274" t="str">
        <f>STATYSTYKI!C278</f>
        <v xml:space="preserve">LEW TRANS </v>
      </c>
      <c r="D116" s="264">
        <f>ROUND((SUM(STATYSTYKI!E278:L278)*100%)/SUM([3]STATYSTYKI!$D$3:$K$3),0)</f>
        <v>0</v>
      </c>
      <c r="E116" s="202">
        <f t="shared" si="21"/>
        <v>0</v>
      </c>
      <c r="F116" s="202">
        <f t="shared" si="21"/>
        <v>0</v>
      </c>
      <c r="G116" s="202">
        <f t="shared" si="21"/>
        <v>0</v>
      </c>
      <c r="H116" s="202">
        <f t="shared" si="21"/>
        <v>0</v>
      </c>
      <c r="I116" s="202">
        <f t="shared" si="21"/>
        <v>0</v>
      </c>
      <c r="J116" s="202">
        <f t="shared" si="21"/>
        <v>0</v>
      </c>
      <c r="K116" s="202">
        <f t="shared" si="21"/>
        <v>0</v>
      </c>
      <c r="L116" s="202">
        <f t="shared" si="21"/>
        <v>0</v>
      </c>
      <c r="M116" s="202">
        <f t="shared" si="21"/>
        <v>0</v>
      </c>
      <c r="N116" s="202">
        <f t="shared" si="21"/>
        <v>0</v>
      </c>
      <c r="O116" s="202">
        <f t="shared" si="21"/>
        <v>0</v>
      </c>
      <c r="P116" s="202">
        <f t="shared" si="21"/>
        <v>0</v>
      </c>
      <c r="Q116" s="202">
        <f t="shared" si="21"/>
        <v>0</v>
      </c>
      <c r="R116" s="202">
        <f t="shared" si="21"/>
        <v>0</v>
      </c>
      <c r="S116" s="202">
        <f t="shared" si="21"/>
        <v>0</v>
      </c>
      <c r="T116" s="202">
        <f t="shared" si="21"/>
        <v>0</v>
      </c>
      <c r="U116" s="202">
        <f t="shared" si="20"/>
        <v>0</v>
      </c>
      <c r="V116" s="202">
        <f t="shared" si="20"/>
        <v>0</v>
      </c>
      <c r="W116" s="202">
        <f t="shared" si="20"/>
        <v>0</v>
      </c>
      <c r="X116" s="202">
        <f t="shared" si="20"/>
        <v>0</v>
      </c>
      <c r="Y116" s="202">
        <f t="shared" si="20"/>
        <v>0</v>
      </c>
      <c r="Z116" s="202">
        <f t="shared" si="20"/>
        <v>0</v>
      </c>
      <c r="AA116" s="202">
        <f t="shared" si="20"/>
        <v>0</v>
      </c>
      <c r="AB116" s="202">
        <f t="shared" si="20"/>
        <v>0</v>
      </c>
    </row>
    <row r="117" spans="1:28" x14ac:dyDescent="0.25">
      <c r="A117" s="274" t="str">
        <f>STATYSTYKI!A279</f>
        <v>Strzelin</v>
      </c>
      <c r="B117" s="274" t="str">
        <f>STATYSTYKI!B279</f>
        <v>rk_12_DW378</v>
      </c>
      <c r="C117" s="274" t="str">
        <f>STATYSTYKI!C279</f>
        <v>Szydziu Travel</v>
      </c>
      <c r="D117" s="264">
        <f>ROUND((SUM(STATYSTYKI!E279:L279)*100%)/SUM([3]STATYSTYKI!$D$3:$K$3),0)</f>
        <v>19</v>
      </c>
      <c r="E117" s="202">
        <f t="shared" si="21"/>
        <v>0</v>
      </c>
      <c r="F117" s="202">
        <f t="shared" si="21"/>
        <v>0</v>
      </c>
      <c r="G117" s="202">
        <f t="shared" si="21"/>
        <v>0</v>
      </c>
      <c r="H117" s="202">
        <f t="shared" si="21"/>
        <v>0</v>
      </c>
      <c r="I117" s="202">
        <f t="shared" si="21"/>
        <v>0</v>
      </c>
      <c r="J117" s="202">
        <f t="shared" si="21"/>
        <v>0</v>
      </c>
      <c r="K117" s="202">
        <f t="shared" si="21"/>
        <v>1</v>
      </c>
      <c r="L117" s="202">
        <f t="shared" si="21"/>
        <v>3</v>
      </c>
      <c r="M117" s="202">
        <f t="shared" si="21"/>
        <v>1</v>
      </c>
      <c r="N117" s="202">
        <f t="shared" si="21"/>
        <v>1</v>
      </c>
      <c r="O117" s="202">
        <f t="shared" si="21"/>
        <v>1</v>
      </c>
      <c r="P117" s="202">
        <f t="shared" si="21"/>
        <v>1</v>
      </c>
      <c r="Q117" s="202">
        <f t="shared" si="21"/>
        <v>1</v>
      </c>
      <c r="R117" s="202">
        <f t="shared" si="21"/>
        <v>1</v>
      </c>
      <c r="S117" s="202">
        <f t="shared" si="21"/>
        <v>1</v>
      </c>
      <c r="T117" s="202">
        <f t="shared" si="21"/>
        <v>2</v>
      </c>
      <c r="U117" s="202">
        <f t="shared" si="20"/>
        <v>2</v>
      </c>
      <c r="V117" s="202">
        <f t="shared" si="20"/>
        <v>1</v>
      </c>
      <c r="W117" s="202">
        <f t="shared" si="20"/>
        <v>1</v>
      </c>
      <c r="X117" s="202">
        <f t="shared" si="20"/>
        <v>1</v>
      </c>
      <c r="Y117" s="202">
        <f t="shared" si="20"/>
        <v>0</v>
      </c>
      <c r="Z117" s="202">
        <f t="shared" si="20"/>
        <v>0</v>
      </c>
      <c r="AA117" s="202">
        <f t="shared" si="20"/>
        <v>0</v>
      </c>
      <c r="AB117" s="202">
        <f t="shared" si="20"/>
        <v>0</v>
      </c>
    </row>
    <row r="118" spans="1:28" x14ac:dyDescent="0.25">
      <c r="A118" s="274" t="str">
        <f>STATYSTYKI!A280</f>
        <v>Strzelin</v>
      </c>
      <c r="B118" s="274" t="str">
        <f>STATYSTYKI!B280</f>
        <v>rk_13_DK395</v>
      </c>
      <c r="C118" s="274" t="str">
        <f>STATYSTYKI!C280</f>
        <v>brak danych</v>
      </c>
      <c r="D118" s="264">
        <f>ROUND((SUM(STATYSTYKI!E280:L280)*100%)/SUM([3]STATYSTYKI!$D$3:$K$3),0)</f>
        <v>114</v>
      </c>
      <c r="E118" s="202">
        <f t="shared" si="21"/>
        <v>0</v>
      </c>
      <c r="F118" s="202">
        <f t="shared" si="21"/>
        <v>0</v>
      </c>
      <c r="G118" s="202">
        <f t="shared" si="21"/>
        <v>0</v>
      </c>
      <c r="H118" s="202">
        <f t="shared" si="21"/>
        <v>0</v>
      </c>
      <c r="I118" s="202">
        <f t="shared" si="21"/>
        <v>0</v>
      </c>
      <c r="J118" s="202">
        <f t="shared" si="21"/>
        <v>2</v>
      </c>
      <c r="K118" s="202">
        <f t="shared" si="21"/>
        <v>6</v>
      </c>
      <c r="L118" s="202">
        <f t="shared" si="21"/>
        <v>16</v>
      </c>
      <c r="M118" s="202">
        <f t="shared" si="21"/>
        <v>8</v>
      </c>
      <c r="N118" s="202">
        <f t="shared" si="21"/>
        <v>7</v>
      </c>
      <c r="O118" s="202">
        <f t="shared" si="21"/>
        <v>6</v>
      </c>
      <c r="P118" s="202">
        <f t="shared" si="21"/>
        <v>6</v>
      </c>
      <c r="Q118" s="202">
        <f t="shared" si="21"/>
        <v>6</v>
      </c>
      <c r="R118" s="202">
        <f t="shared" si="21"/>
        <v>6</v>
      </c>
      <c r="S118" s="202">
        <f t="shared" si="21"/>
        <v>8</v>
      </c>
      <c r="T118" s="202">
        <f t="shared" si="21"/>
        <v>10</v>
      </c>
      <c r="U118" s="202">
        <f t="shared" si="20"/>
        <v>11</v>
      </c>
      <c r="V118" s="202">
        <f t="shared" si="20"/>
        <v>9</v>
      </c>
      <c r="W118" s="202">
        <f t="shared" si="20"/>
        <v>6</v>
      </c>
      <c r="X118" s="202">
        <f t="shared" si="20"/>
        <v>4</v>
      </c>
      <c r="Y118" s="202">
        <f t="shared" si="20"/>
        <v>2</v>
      </c>
      <c r="Z118" s="202">
        <f t="shared" si="20"/>
        <v>1</v>
      </c>
      <c r="AA118" s="202">
        <f t="shared" si="20"/>
        <v>1</v>
      </c>
      <c r="AB118" s="202">
        <f t="shared" si="20"/>
        <v>0</v>
      </c>
    </row>
    <row r="119" spans="1:28" x14ac:dyDescent="0.25">
      <c r="A119" s="274" t="str">
        <f>STATYSTYKI!A281</f>
        <v>Strzelin</v>
      </c>
      <c r="B119" s="274" t="str">
        <f>STATYSTYKI!B281</f>
        <v>rk_13_DK395</v>
      </c>
      <c r="C119" s="274" t="str">
        <f>STATYSTYKI!C281</f>
        <v>Polbus</v>
      </c>
      <c r="D119" s="264">
        <f>ROUND((SUM(STATYSTYKI!E281:L281)*100%)/SUM([3]STATYSTYKI!$D$3:$K$3),0)</f>
        <v>15</v>
      </c>
      <c r="E119" s="202">
        <f t="shared" si="21"/>
        <v>0</v>
      </c>
      <c r="F119" s="202">
        <f t="shared" si="21"/>
        <v>0</v>
      </c>
      <c r="G119" s="202">
        <f t="shared" si="21"/>
        <v>0</v>
      </c>
      <c r="H119" s="202">
        <f t="shared" si="21"/>
        <v>0</v>
      </c>
      <c r="I119" s="202">
        <f t="shared" si="21"/>
        <v>0</v>
      </c>
      <c r="J119" s="202">
        <f t="shared" si="21"/>
        <v>0</v>
      </c>
      <c r="K119" s="202">
        <f t="shared" si="21"/>
        <v>1</v>
      </c>
      <c r="L119" s="202">
        <f t="shared" si="21"/>
        <v>2</v>
      </c>
      <c r="M119" s="202">
        <f t="shared" si="21"/>
        <v>1</v>
      </c>
      <c r="N119" s="202">
        <f t="shared" si="21"/>
        <v>1</v>
      </c>
      <c r="O119" s="202">
        <f t="shared" si="21"/>
        <v>1</v>
      </c>
      <c r="P119" s="202">
        <f t="shared" si="21"/>
        <v>1</v>
      </c>
      <c r="Q119" s="202">
        <f t="shared" si="21"/>
        <v>1</v>
      </c>
      <c r="R119" s="202">
        <f t="shared" si="21"/>
        <v>1</v>
      </c>
      <c r="S119" s="202">
        <f t="shared" si="21"/>
        <v>1</v>
      </c>
      <c r="T119" s="202">
        <f t="shared" si="21"/>
        <v>1</v>
      </c>
      <c r="U119" s="202">
        <f t="shared" si="20"/>
        <v>1</v>
      </c>
      <c r="V119" s="202">
        <f t="shared" si="20"/>
        <v>1</v>
      </c>
      <c r="W119" s="202">
        <f t="shared" si="20"/>
        <v>1</v>
      </c>
      <c r="X119" s="202">
        <f t="shared" si="20"/>
        <v>1</v>
      </c>
      <c r="Y119" s="202">
        <f t="shared" si="20"/>
        <v>0</v>
      </c>
      <c r="Z119" s="202">
        <f t="shared" si="20"/>
        <v>0</v>
      </c>
      <c r="AA119" s="202">
        <f t="shared" si="20"/>
        <v>0</v>
      </c>
      <c r="AB119" s="202">
        <f t="shared" si="20"/>
        <v>0</v>
      </c>
    </row>
    <row r="120" spans="1:28" x14ac:dyDescent="0.25">
      <c r="A120" s="274" t="str">
        <f>STATYSTYKI!A282</f>
        <v>Strzelin</v>
      </c>
      <c r="B120" s="274" t="str">
        <f>STATYSTYKI!B282</f>
        <v>rk_13_DK395</v>
      </c>
      <c r="C120" s="274" t="str">
        <f>STATYSTYKI!C282</f>
        <v>PKS Oława</v>
      </c>
      <c r="D120" s="264">
        <f>ROUND((SUM(STATYSTYKI!E282:L282)*100%)/SUM([3]STATYSTYKI!$D$3:$K$3),0)</f>
        <v>9</v>
      </c>
      <c r="E120" s="202">
        <f t="shared" si="21"/>
        <v>0</v>
      </c>
      <c r="F120" s="202">
        <f t="shared" si="21"/>
        <v>0</v>
      </c>
      <c r="G120" s="202">
        <f t="shared" si="21"/>
        <v>0</v>
      </c>
      <c r="H120" s="202">
        <f t="shared" si="21"/>
        <v>0</v>
      </c>
      <c r="I120" s="202">
        <f t="shared" si="21"/>
        <v>0</v>
      </c>
      <c r="J120" s="202">
        <f t="shared" si="21"/>
        <v>0</v>
      </c>
      <c r="K120" s="202">
        <f t="shared" si="21"/>
        <v>0</v>
      </c>
      <c r="L120" s="202">
        <f t="shared" si="21"/>
        <v>1</v>
      </c>
      <c r="M120" s="202">
        <f t="shared" si="21"/>
        <v>1</v>
      </c>
      <c r="N120" s="202">
        <f t="shared" si="21"/>
        <v>1</v>
      </c>
      <c r="O120" s="202">
        <f t="shared" si="21"/>
        <v>0</v>
      </c>
      <c r="P120" s="202">
        <f t="shared" si="21"/>
        <v>0</v>
      </c>
      <c r="Q120" s="202">
        <f t="shared" si="21"/>
        <v>0</v>
      </c>
      <c r="R120" s="202">
        <f t="shared" si="21"/>
        <v>0</v>
      </c>
      <c r="S120" s="202">
        <f t="shared" si="21"/>
        <v>1</v>
      </c>
      <c r="T120" s="202">
        <f t="shared" si="21"/>
        <v>1</v>
      </c>
      <c r="U120" s="202">
        <f t="shared" si="20"/>
        <v>1</v>
      </c>
      <c r="V120" s="202">
        <f t="shared" si="20"/>
        <v>1</v>
      </c>
      <c r="W120" s="202">
        <f t="shared" si="20"/>
        <v>0</v>
      </c>
      <c r="X120" s="202">
        <f t="shared" si="20"/>
        <v>0</v>
      </c>
      <c r="Y120" s="202">
        <f t="shared" si="20"/>
        <v>0</v>
      </c>
      <c r="Z120" s="202">
        <f t="shared" si="20"/>
        <v>0</v>
      </c>
      <c r="AA120" s="202">
        <f t="shared" si="20"/>
        <v>0</v>
      </c>
      <c r="AB120" s="202">
        <f t="shared" si="20"/>
        <v>0</v>
      </c>
    </row>
    <row r="121" spans="1:28" x14ac:dyDescent="0.25">
      <c r="A121" s="274" t="str">
        <f>STATYSTYKI!A283</f>
        <v>Strzelin</v>
      </c>
      <c r="B121" s="274" t="str">
        <f>STATYSTYKI!B283</f>
        <v>rk_13_DK395</v>
      </c>
      <c r="C121" s="274" t="str">
        <f>STATYSTYKI!C283</f>
        <v>Daniel</v>
      </c>
      <c r="D121" s="264">
        <f>ROUND((SUM(STATYSTYKI!E283:L283)*100%)/SUM([3]STATYSTYKI!$D$3:$K$3),0)</f>
        <v>46</v>
      </c>
      <c r="E121" s="202">
        <f t="shared" si="21"/>
        <v>0</v>
      </c>
      <c r="F121" s="202">
        <f t="shared" si="21"/>
        <v>0</v>
      </c>
      <c r="G121" s="202">
        <f t="shared" si="21"/>
        <v>0</v>
      </c>
      <c r="H121" s="202">
        <f t="shared" si="21"/>
        <v>0</v>
      </c>
      <c r="I121" s="202">
        <f t="shared" si="21"/>
        <v>0</v>
      </c>
      <c r="J121" s="202">
        <f t="shared" si="21"/>
        <v>1</v>
      </c>
      <c r="K121" s="202">
        <f t="shared" si="21"/>
        <v>2</v>
      </c>
      <c r="L121" s="202">
        <f t="shared" si="21"/>
        <v>6</v>
      </c>
      <c r="M121" s="202">
        <f t="shared" si="21"/>
        <v>3</v>
      </c>
      <c r="N121" s="202">
        <f t="shared" si="21"/>
        <v>3</v>
      </c>
      <c r="O121" s="202">
        <f t="shared" si="21"/>
        <v>3</v>
      </c>
      <c r="P121" s="202">
        <f t="shared" si="21"/>
        <v>2</v>
      </c>
      <c r="Q121" s="202">
        <f t="shared" si="21"/>
        <v>2</v>
      </c>
      <c r="R121" s="202">
        <f t="shared" si="21"/>
        <v>3</v>
      </c>
      <c r="S121" s="202">
        <f t="shared" si="21"/>
        <v>3</v>
      </c>
      <c r="T121" s="202">
        <f t="shared" si="21"/>
        <v>4</v>
      </c>
      <c r="U121" s="202">
        <f t="shared" si="20"/>
        <v>4</v>
      </c>
      <c r="V121" s="202">
        <f t="shared" si="20"/>
        <v>3</v>
      </c>
      <c r="W121" s="202">
        <f t="shared" si="20"/>
        <v>3</v>
      </c>
      <c r="X121" s="202">
        <f t="shared" si="20"/>
        <v>2</v>
      </c>
      <c r="Y121" s="202">
        <f t="shared" si="20"/>
        <v>1</v>
      </c>
      <c r="Z121" s="202">
        <f t="shared" si="20"/>
        <v>0</v>
      </c>
      <c r="AA121" s="202">
        <f t="shared" si="20"/>
        <v>0</v>
      </c>
      <c r="AB121" s="202">
        <f t="shared" si="20"/>
        <v>0</v>
      </c>
    </row>
    <row r="122" spans="1:28" x14ac:dyDescent="0.25">
      <c r="A122" s="274" t="str">
        <f>STATYSTYKI!A284</f>
        <v>Strzelin</v>
      </c>
      <c r="B122" s="274" t="str">
        <f>STATYSTYKI!B284</f>
        <v>rk_13_DK395</v>
      </c>
      <c r="C122" s="274" t="str">
        <f>STATYSTYKI!C284</f>
        <v xml:space="preserve"> Szkolny</v>
      </c>
      <c r="D122" s="264">
        <f>ROUND((SUM(STATYSTYKI!E284:L284)*100%)/SUM([3]STATYSTYKI!$D$3:$K$3),0)</f>
        <v>31</v>
      </c>
      <c r="E122" s="202">
        <f t="shared" si="21"/>
        <v>0</v>
      </c>
      <c r="F122" s="202">
        <f t="shared" si="21"/>
        <v>0</v>
      </c>
      <c r="G122" s="202">
        <f t="shared" si="21"/>
        <v>0</v>
      </c>
      <c r="H122" s="202">
        <f t="shared" si="21"/>
        <v>0</v>
      </c>
      <c r="I122" s="202">
        <f t="shared" si="21"/>
        <v>0</v>
      </c>
      <c r="J122" s="202">
        <f t="shared" si="21"/>
        <v>0</v>
      </c>
      <c r="K122" s="202">
        <f t="shared" si="21"/>
        <v>2</v>
      </c>
      <c r="L122" s="202">
        <f t="shared" si="21"/>
        <v>4</v>
      </c>
      <c r="M122" s="202">
        <f t="shared" si="21"/>
        <v>2</v>
      </c>
      <c r="N122" s="202">
        <f t="shared" si="21"/>
        <v>2</v>
      </c>
      <c r="O122" s="202">
        <f t="shared" si="21"/>
        <v>2</v>
      </c>
      <c r="P122" s="202">
        <f t="shared" si="21"/>
        <v>2</v>
      </c>
      <c r="Q122" s="202">
        <f t="shared" si="21"/>
        <v>2</v>
      </c>
      <c r="R122" s="202">
        <f t="shared" si="21"/>
        <v>2</v>
      </c>
      <c r="S122" s="202">
        <f t="shared" si="21"/>
        <v>2</v>
      </c>
      <c r="T122" s="202">
        <f t="shared" si="21"/>
        <v>3</v>
      </c>
      <c r="U122" s="202">
        <f t="shared" si="20"/>
        <v>3</v>
      </c>
      <c r="V122" s="202">
        <f t="shared" si="20"/>
        <v>2</v>
      </c>
      <c r="W122" s="202">
        <f t="shared" si="20"/>
        <v>2</v>
      </c>
      <c r="X122" s="202">
        <f t="shared" si="20"/>
        <v>1</v>
      </c>
      <c r="Y122" s="202">
        <f t="shared" si="20"/>
        <v>1</v>
      </c>
      <c r="Z122" s="202">
        <f t="shared" si="20"/>
        <v>0</v>
      </c>
      <c r="AA122" s="202">
        <f t="shared" si="20"/>
        <v>0</v>
      </c>
      <c r="AB122" s="202">
        <f t="shared" si="20"/>
        <v>0</v>
      </c>
    </row>
    <row r="123" spans="1:28" x14ac:dyDescent="0.25">
      <c r="A123" s="274" t="str">
        <f>STATYSTYKI!A285</f>
        <v>Strzelin</v>
      </c>
      <c r="B123" s="274" t="str">
        <f>STATYSTYKI!B285</f>
        <v>rk_13_DK395</v>
      </c>
      <c r="C123" s="274" t="str">
        <f>STATYSTYKI!C285</f>
        <v>Wycieczka</v>
      </c>
      <c r="D123" s="264">
        <f>ROUND((SUM(STATYSTYKI!E285:L285)*100%)/SUM([3]STATYSTYKI!$D$3:$K$3),0)</f>
        <v>49</v>
      </c>
      <c r="E123" s="202">
        <f t="shared" si="21"/>
        <v>0</v>
      </c>
      <c r="F123" s="202">
        <f t="shared" si="21"/>
        <v>0</v>
      </c>
      <c r="G123" s="202">
        <f t="shared" si="21"/>
        <v>0</v>
      </c>
      <c r="H123" s="202">
        <f t="shared" si="21"/>
        <v>0</v>
      </c>
      <c r="I123" s="202">
        <f t="shared" si="21"/>
        <v>0</v>
      </c>
      <c r="J123" s="202">
        <f t="shared" si="21"/>
        <v>1</v>
      </c>
      <c r="K123" s="202">
        <f t="shared" si="21"/>
        <v>3</v>
      </c>
      <c r="L123" s="202">
        <f t="shared" si="21"/>
        <v>7</v>
      </c>
      <c r="M123" s="202">
        <f t="shared" si="21"/>
        <v>4</v>
      </c>
      <c r="N123" s="202">
        <f t="shared" si="21"/>
        <v>3</v>
      </c>
      <c r="O123" s="202">
        <f t="shared" si="21"/>
        <v>3</v>
      </c>
      <c r="P123" s="202">
        <f t="shared" si="21"/>
        <v>3</v>
      </c>
      <c r="Q123" s="202">
        <f t="shared" si="21"/>
        <v>2</v>
      </c>
      <c r="R123" s="202">
        <f t="shared" si="21"/>
        <v>3</v>
      </c>
      <c r="S123" s="202">
        <f t="shared" si="21"/>
        <v>3</v>
      </c>
      <c r="T123" s="202">
        <f t="shared" si="21"/>
        <v>4</v>
      </c>
      <c r="U123" s="202">
        <f t="shared" si="20"/>
        <v>5</v>
      </c>
      <c r="V123" s="202">
        <f t="shared" si="20"/>
        <v>4</v>
      </c>
      <c r="W123" s="202">
        <f t="shared" si="20"/>
        <v>3</v>
      </c>
      <c r="X123" s="202">
        <f t="shared" si="20"/>
        <v>2</v>
      </c>
      <c r="Y123" s="202">
        <f t="shared" si="20"/>
        <v>1</v>
      </c>
      <c r="Z123" s="202">
        <f t="shared" si="20"/>
        <v>0</v>
      </c>
      <c r="AA123" s="202">
        <f t="shared" si="20"/>
        <v>0</v>
      </c>
      <c r="AB123" s="202">
        <f t="shared" si="20"/>
        <v>0</v>
      </c>
    </row>
    <row r="124" spans="1:28" x14ac:dyDescent="0.25">
      <c r="A124" s="274" t="str">
        <f>STATYSTYKI!A286</f>
        <v>Strzelin</v>
      </c>
      <c r="B124" s="274" t="str">
        <f>STATYSTYKI!B286</f>
        <v>rk_13_DK395</v>
      </c>
      <c r="C124" s="274" t="str">
        <f>STATYSTYKI!C286</f>
        <v>Mundi</v>
      </c>
      <c r="D124" s="264">
        <f>ROUND((SUM(STATYSTYKI!E286:L286)*100%)/SUM([3]STATYSTYKI!$D$3:$K$3),0)</f>
        <v>28</v>
      </c>
      <c r="E124" s="202">
        <f t="shared" si="21"/>
        <v>0</v>
      </c>
      <c r="F124" s="202">
        <f t="shared" si="21"/>
        <v>0</v>
      </c>
      <c r="G124" s="202">
        <f t="shared" si="21"/>
        <v>0</v>
      </c>
      <c r="H124" s="202">
        <f t="shared" si="21"/>
        <v>0</v>
      </c>
      <c r="I124" s="202">
        <f t="shared" si="21"/>
        <v>0</v>
      </c>
      <c r="J124" s="202">
        <f t="shared" si="21"/>
        <v>0</v>
      </c>
      <c r="K124" s="202">
        <f t="shared" si="21"/>
        <v>1</v>
      </c>
      <c r="L124" s="202">
        <f t="shared" si="21"/>
        <v>4</v>
      </c>
      <c r="M124" s="202">
        <f t="shared" si="21"/>
        <v>2</v>
      </c>
      <c r="N124" s="202">
        <f t="shared" si="21"/>
        <v>2</v>
      </c>
      <c r="O124" s="202">
        <f t="shared" si="21"/>
        <v>2</v>
      </c>
      <c r="P124" s="202">
        <f t="shared" si="21"/>
        <v>1</v>
      </c>
      <c r="Q124" s="202">
        <f t="shared" si="21"/>
        <v>1</v>
      </c>
      <c r="R124" s="202">
        <f t="shared" si="21"/>
        <v>2</v>
      </c>
      <c r="S124" s="202">
        <f t="shared" si="21"/>
        <v>2</v>
      </c>
      <c r="T124" s="202">
        <f t="shared" si="21"/>
        <v>2</v>
      </c>
      <c r="U124" s="202">
        <f t="shared" si="20"/>
        <v>3</v>
      </c>
      <c r="V124" s="202">
        <f t="shared" si="20"/>
        <v>2</v>
      </c>
      <c r="W124" s="202">
        <f t="shared" si="20"/>
        <v>2</v>
      </c>
      <c r="X124" s="202">
        <f t="shared" si="20"/>
        <v>1</v>
      </c>
      <c r="Y124" s="202">
        <f t="shared" si="20"/>
        <v>0</v>
      </c>
      <c r="Z124" s="202">
        <f t="shared" si="20"/>
        <v>0</v>
      </c>
      <c r="AA124" s="202">
        <f t="shared" si="20"/>
        <v>0</v>
      </c>
      <c r="AB124" s="202">
        <f t="shared" si="20"/>
        <v>0</v>
      </c>
    </row>
    <row r="125" spans="1:28" x14ac:dyDescent="0.25">
      <c r="A125" s="274" t="str">
        <f>STATYSTYKI!A287</f>
        <v>Strzelin</v>
      </c>
      <c r="B125" s="274" t="str">
        <f>STATYSTYKI!B287</f>
        <v>rk_13_DK395</v>
      </c>
      <c r="C125" s="274" t="str">
        <f>STATYSTYKI!C287</f>
        <v>Vesper</v>
      </c>
      <c r="D125" s="264">
        <f>ROUND((SUM(STATYSTYKI!E287:L287)*100%)/SUM([3]STATYSTYKI!$D$3:$K$3),0)</f>
        <v>9</v>
      </c>
      <c r="E125" s="202">
        <f t="shared" si="21"/>
        <v>0</v>
      </c>
      <c r="F125" s="202">
        <f t="shared" si="21"/>
        <v>0</v>
      </c>
      <c r="G125" s="202">
        <f t="shared" si="21"/>
        <v>0</v>
      </c>
      <c r="H125" s="202">
        <f t="shared" si="21"/>
        <v>0</v>
      </c>
      <c r="I125" s="202">
        <f t="shared" si="21"/>
        <v>0</v>
      </c>
      <c r="J125" s="202">
        <f t="shared" si="21"/>
        <v>0</v>
      </c>
      <c r="K125" s="202">
        <f t="shared" si="21"/>
        <v>0</v>
      </c>
      <c r="L125" s="202">
        <f t="shared" si="21"/>
        <v>1</v>
      </c>
      <c r="M125" s="202">
        <f t="shared" si="21"/>
        <v>1</v>
      </c>
      <c r="N125" s="202">
        <f t="shared" si="21"/>
        <v>1</v>
      </c>
      <c r="O125" s="202">
        <f t="shared" si="21"/>
        <v>0</v>
      </c>
      <c r="P125" s="202">
        <f t="shared" si="21"/>
        <v>0</v>
      </c>
      <c r="Q125" s="202">
        <f t="shared" si="21"/>
        <v>0</v>
      </c>
      <c r="R125" s="202">
        <f t="shared" si="21"/>
        <v>0</v>
      </c>
      <c r="S125" s="202">
        <f t="shared" si="21"/>
        <v>1</v>
      </c>
      <c r="T125" s="202">
        <f t="shared" si="21"/>
        <v>1</v>
      </c>
      <c r="U125" s="202">
        <f t="shared" si="20"/>
        <v>1</v>
      </c>
      <c r="V125" s="202">
        <f t="shared" si="20"/>
        <v>1</v>
      </c>
      <c r="W125" s="202">
        <f t="shared" si="20"/>
        <v>0</v>
      </c>
      <c r="X125" s="202">
        <f t="shared" si="20"/>
        <v>0</v>
      </c>
      <c r="Y125" s="202">
        <f t="shared" si="20"/>
        <v>0</v>
      </c>
      <c r="Z125" s="202">
        <f t="shared" si="20"/>
        <v>0</v>
      </c>
      <c r="AA125" s="202">
        <f t="shared" si="20"/>
        <v>0</v>
      </c>
      <c r="AB125" s="202">
        <f t="shared" si="20"/>
        <v>0</v>
      </c>
    </row>
    <row r="126" spans="1:28" x14ac:dyDescent="0.25">
      <c r="A126" s="274" t="str">
        <f>STATYSTYKI!A288</f>
        <v>Strzelin</v>
      </c>
      <c r="B126" s="274" t="str">
        <f>STATYSTYKI!B288</f>
        <v>rk_13_DK395</v>
      </c>
      <c r="C126" s="274" t="str">
        <f>STATYSTYKI!C288</f>
        <v>Katolickie Liceum</v>
      </c>
      <c r="D126" s="264">
        <f>ROUND((SUM(STATYSTYKI!E288:L288)*100%)/SUM([3]STATYSTYKI!$D$3:$K$3),0)</f>
        <v>53</v>
      </c>
      <c r="E126" s="202">
        <f t="shared" si="21"/>
        <v>0</v>
      </c>
      <c r="F126" s="202">
        <f t="shared" si="21"/>
        <v>0</v>
      </c>
      <c r="G126" s="202">
        <f t="shared" si="21"/>
        <v>0</v>
      </c>
      <c r="H126" s="202">
        <f t="shared" si="21"/>
        <v>0</v>
      </c>
      <c r="I126" s="202">
        <f t="shared" si="21"/>
        <v>0</v>
      </c>
      <c r="J126" s="202">
        <f t="shared" si="21"/>
        <v>1</v>
      </c>
      <c r="K126" s="202">
        <f t="shared" si="21"/>
        <v>3</v>
      </c>
      <c r="L126" s="202">
        <f t="shared" si="21"/>
        <v>7</v>
      </c>
      <c r="M126" s="202">
        <f t="shared" si="21"/>
        <v>4</v>
      </c>
      <c r="N126" s="202">
        <f t="shared" si="21"/>
        <v>3</v>
      </c>
      <c r="O126" s="202">
        <f t="shared" si="21"/>
        <v>3</v>
      </c>
      <c r="P126" s="202">
        <f t="shared" si="21"/>
        <v>3</v>
      </c>
      <c r="Q126" s="202">
        <f t="shared" si="21"/>
        <v>3</v>
      </c>
      <c r="R126" s="202">
        <f t="shared" si="21"/>
        <v>3</v>
      </c>
      <c r="S126" s="202">
        <f t="shared" si="21"/>
        <v>4</v>
      </c>
      <c r="T126" s="202">
        <f t="shared" si="21"/>
        <v>4</v>
      </c>
      <c r="U126" s="202">
        <f t="shared" si="20"/>
        <v>5</v>
      </c>
      <c r="V126" s="202">
        <f t="shared" si="20"/>
        <v>4</v>
      </c>
      <c r="W126" s="202">
        <f t="shared" si="20"/>
        <v>3</v>
      </c>
      <c r="X126" s="202">
        <f t="shared" si="20"/>
        <v>2</v>
      </c>
      <c r="Y126" s="202">
        <f t="shared" si="20"/>
        <v>1</v>
      </c>
      <c r="Z126" s="202">
        <f t="shared" si="20"/>
        <v>1</v>
      </c>
      <c r="AA126" s="202">
        <f t="shared" si="20"/>
        <v>0</v>
      </c>
      <c r="AB126" s="202">
        <f t="shared" si="20"/>
        <v>0</v>
      </c>
    </row>
    <row r="127" spans="1:28" x14ac:dyDescent="0.25">
      <c r="A127" s="274" t="str">
        <f>STATYSTYKI!A289</f>
        <v>Strzelin</v>
      </c>
      <c r="B127" s="274" t="str">
        <f>STATYSTYKI!B289</f>
        <v>rk_13_DK395</v>
      </c>
      <c r="C127" s="274" t="str">
        <f>STATYSTYKI!C289</f>
        <v>Heizungsbaw</v>
      </c>
      <c r="D127" s="264">
        <f>ROUND((SUM(STATYSTYKI!E289:L289)*100%)/SUM([3]STATYSTYKI!$D$3:$K$3),0)</f>
        <v>9</v>
      </c>
      <c r="E127" s="202">
        <f t="shared" si="21"/>
        <v>0</v>
      </c>
      <c r="F127" s="202">
        <f t="shared" si="21"/>
        <v>0</v>
      </c>
      <c r="G127" s="202">
        <f t="shared" si="21"/>
        <v>0</v>
      </c>
      <c r="H127" s="202">
        <f t="shared" si="21"/>
        <v>0</v>
      </c>
      <c r="I127" s="202">
        <f t="shared" si="21"/>
        <v>0</v>
      </c>
      <c r="J127" s="202">
        <f t="shared" si="21"/>
        <v>0</v>
      </c>
      <c r="K127" s="202">
        <f t="shared" si="21"/>
        <v>0</v>
      </c>
      <c r="L127" s="202">
        <f t="shared" si="21"/>
        <v>1</v>
      </c>
      <c r="M127" s="202">
        <f t="shared" si="21"/>
        <v>1</v>
      </c>
      <c r="N127" s="202">
        <f t="shared" si="21"/>
        <v>1</v>
      </c>
      <c r="O127" s="202">
        <f t="shared" si="21"/>
        <v>0</v>
      </c>
      <c r="P127" s="202">
        <f t="shared" si="21"/>
        <v>0</v>
      </c>
      <c r="Q127" s="202">
        <f t="shared" si="21"/>
        <v>0</v>
      </c>
      <c r="R127" s="202">
        <f t="shared" si="21"/>
        <v>0</v>
      </c>
      <c r="S127" s="202">
        <f t="shared" si="21"/>
        <v>1</v>
      </c>
      <c r="T127" s="202">
        <f t="shared" si="21"/>
        <v>1</v>
      </c>
      <c r="U127" s="202">
        <f t="shared" si="20"/>
        <v>1</v>
      </c>
      <c r="V127" s="202">
        <f t="shared" si="20"/>
        <v>1</v>
      </c>
      <c r="W127" s="202">
        <f t="shared" si="20"/>
        <v>0</v>
      </c>
      <c r="X127" s="202">
        <f t="shared" si="20"/>
        <v>0</v>
      </c>
      <c r="Y127" s="202">
        <f t="shared" si="20"/>
        <v>0</v>
      </c>
      <c r="Z127" s="202">
        <f t="shared" si="20"/>
        <v>0</v>
      </c>
      <c r="AA127" s="202">
        <f t="shared" si="20"/>
        <v>0</v>
      </c>
      <c r="AB127" s="202">
        <f t="shared" si="20"/>
        <v>0</v>
      </c>
    </row>
    <row r="128" spans="1:28" x14ac:dyDescent="0.25">
      <c r="A128" s="274" t="str">
        <f>STATYSTYKI!A290</f>
        <v>Strzelin</v>
      </c>
      <c r="B128" s="274" t="str">
        <f>STATYSTYKI!B290</f>
        <v>rk_13_DK395</v>
      </c>
      <c r="C128" s="274" t="str">
        <f>STATYSTYKI!C290</f>
        <v>Przewozy osobowe</v>
      </c>
      <c r="D128" s="264">
        <f>ROUND((SUM(STATYSTYKI!E290:L290)*100%)/SUM([3]STATYSTYKI!$D$3:$K$3),0)</f>
        <v>0</v>
      </c>
      <c r="E128" s="202">
        <f t="shared" si="21"/>
        <v>0</v>
      </c>
      <c r="F128" s="202">
        <f t="shared" si="21"/>
        <v>0</v>
      </c>
      <c r="G128" s="202">
        <f t="shared" si="21"/>
        <v>0</v>
      </c>
      <c r="H128" s="202">
        <f t="shared" si="21"/>
        <v>0</v>
      </c>
      <c r="I128" s="202">
        <f t="shared" si="21"/>
        <v>0</v>
      </c>
      <c r="J128" s="202">
        <f t="shared" si="21"/>
        <v>0</v>
      </c>
      <c r="K128" s="202">
        <f t="shared" si="21"/>
        <v>0</v>
      </c>
      <c r="L128" s="202">
        <f t="shared" si="21"/>
        <v>0</v>
      </c>
      <c r="M128" s="202">
        <f t="shared" si="21"/>
        <v>0</v>
      </c>
      <c r="N128" s="202">
        <f t="shared" si="21"/>
        <v>0</v>
      </c>
      <c r="O128" s="202">
        <f t="shared" si="21"/>
        <v>0</v>
      </c>
      <c r="P128" s="202">
        <f t="shared" si="21"/>
        <v>0</v>
      </c>
      <c r="Q128" s="202">
        <f t="shared" si="21"/>
        <v>0</v>
      </c>
      <c r="R128" s="202">
        <f t="shared" si="21"/>
        <v>0</v>
      </c>
      <c r="S128" s="202">
        <f t="shared" si="21"/>
        <v>0</v>
      </c>
      <c r="T128" s="202">
        <f t="shared" si="21"/>
        <v>0</v>
      </c>
      <c r="U128" s="202">
        <f t="shared" si="20"/>
        <v>0</v>
      </c>
      <c r="V128" s="202">
        <f t="shared" si="20"/>
        <v>0</v>
      </c>
      <c r="W128" s="202">
        <f t="shared" si="20"/>
        <v>0</v>
      </c>
      <c r="X128" s="202">
        <f t="shared" si="20"/>
        <v>0</v>
      </c>
      <c r="Y128" s="202">
        <f t="shared" si="20"/>
        <v>0</v>
      </c>
      <c r="Z128" s="202">
        <f t="shared" si="20"/>
        <v>0</v>
      </c>
      <c r="AA128" s="202">
        <f t="shared" si="20"/>
        <v>0</v>
      </c>
      <c r="AB128" s="202">
        <f t="shared" si="20"/>
        <v>0</v>
      </c>
    </row>
    <row r="129" spans="1:28" x14ac:dyDescent="0.25">
      <c r="A129" s="274" t="str">
        <f>STATYSTYKI!A291</f>
        <v>Strzelin</v>
      </c>
      <c r="B129" s="274" t="str">
        <f>STATYSTYKI!B291</f>
        <v>rk_13_DK395</v>
      </c>
      <c r="C129" s="274" t="str">
        <f>STATYSTYKI!C291</f>
        <v>Bus Travers</v>
      </c>
      <c r="D129" s="264">
        <f>ROUND((SUM(STATYSTYKI!E291:L291)*100%)/SUM([3]STATYSTYKI!$D$3:$K$3),0)</f>
        <v>0</v>
      </c>
      <c r="E129" s="202">
        <f t="shared" si="21"/>
        <v>0</v>
      </c>
      <c r="F129" s="202">
        <f t="shared" si="21"/>
        <v>0</v>
      </c>
      <c r="G129" s="202">
        <f t="shared" si="21"/>
        <v>0</v>
      </c>
      <c r="H129" s="202">
        <f t="shared" si="21"/>
        <v>0</v>
      </c>
      <c r="I129" s="202">
        <f t="shared" si="21"/>
        <v>0</v>
      </c>
      <c r="J129" s="202">
        <f t="shared" si="21"/>
        <v>0</v>
      </c>
      <c r="K129" s="202">
        <f t="shared" si="21"/>
        <v>0</v>
      </c>
      <c r="L129" s="202">
        <f t="shared" si="21"/>
        <v>0</v>
      </c>
      <c r="M129" s="202">
        <f t="shared" si="21"/>
        <v>0</v>
      </c>
      <c r="N129" s="202">
        <f t="shared" si="21"/>
        <v>0</v>
      </c>
      <c r="O129" s="202">
        <f t="shared" si="21"/>
        <v>0</v>
      </c>
      <c r="P129" s="202">
        <f t="shared" si="21"/>
        <v>0</v>
      </c>
      <c r="Q129" s="202">
        <f t="shared" si="21"/>
        <v>0</v>
      </c>
      <c r="R129" s="202">
        <f t="shared" si="21"/>
        <v>0</v>
      </c>
      <c r="S129" s="202">
        <f t="shared" si="21"/>
        <v>0</v>
      </c>
      <c r="T129" s="202">
        <f t="shared" si="21"/>
        <v>0</v>
      </c>
      <c r="U129" s="202">
        <f t="shared" si="20"/>
        <v>0</v>
      </c>
      <c r="V129" s="202">
        <f t="shared" si="20"/>
        <v>0</v>
      </c>
      <c r="W129" s="202">
        <f t="shared" si="20"/>
        <v>0</v>
      </c>
      <c r="X129" s="202">
        <f t="shared" si="20"/>
        <v>0</v>
      </c>
      <c r="Y129" s="202">
        <f t="shared" si="20"/>
        <v>0</v>
      </c>
      <c r="Z129" s="202">
        <f t="shared" si="20"/>
        <v>0</v>
      </c>
      <c r="AA129" s="202">
        <f t="shared" si="20"/>
        <v>0</v>
      </c>
      <c r="AB129" s="202">
        <f t="shared" si="20"/>
        <v>0</v>
      </c>
    </row>
    <row r="130" spans="1:28" x14ac:dyDescent="0.25">
      <c r="A130" s="274" t="str">
        <f>STATYSTYKI!A292</f>
        <v>Strzelin</v>
      </c>
      <c r="B130" s="274" t="str">
        <f>STATYSTYKI!B292</f>
        <v>rk_13_DK395</v>
      </c>
      <c r="C130" s="274" t="str">
        <f>STATYSTYKI!C292</f>
        <v>Guliwer</v>
      </c>
      <c r="D130" s="264">
        <f>ROUND((SUM(STATYSTYKI!E292:L292)*100%)/SUM([3]STATYSTYKI!$D$3:$K$3),0)</f>
        <v>0</v>
      </c>
      <c r="E130" s="202">
        <f t="shared" si="21"/>
        <v>0</v>
      </c>
      <c r="F130" s="202">
        <f t="shared" si="21"/>
        <v>0</v>
      </c>
      <c r="G130" s="202">
        <f t="shared" si="21"/>
        <v>0</v>
      </c>
      <c r="H130" s="202">
        <f t="shared" si="21"/>
        <v>0</v>
      </c>
      <c r="I130" s="202">
        <f t="shared" si="21"/>
        <v>0</v>
      </c>
      <c r="J130" s="202">
        <f t="shared" si="21"/>
        <v>0</v>
      </c>
      <c r="K130" s="202">
        <f t="shared" si="21"/>
        <v>0</v>
      </c>
      <c r="L130" s="202">
        <f t="shared" si="21"/>
        <v>0</v>
      </c>
      <c r="M130" s="202">
        <f t="shared" si="21"/>
        <v>0</v>
      </c>
      <c r="N130" s="202">
        <f t="shared" si="21"/>
        <v>0</v>
      </c>
      <c r="O130" s="202">
        <f t="shared" si="21"/>
        <v>0</v>
      </c>
      <c r="P130" s="202">
        <f t="shared" si="21"/>
        <v>0</v>
      </c>
      <c r="Q130" s="202">
        <f t="shared" si="21"/>
        <v>0</v>
      </c>
      <c r="R130" s="202">
        <f t="shared" si="21"/>
        <v>0</v>
      </c>
      <c r="S130" s="202">
        <f t="shared" si="21"/>
        <v>0</v>
      </c>
      <c r="T130" s="202">
        <f t="shared" ref="T130:AB145" si="22">ROUND($D130*T$3,0)</f>
        <v>0</v>
      </c>
      <c r="U130" s="202">
        <f t="shared" si="22"/>
        <v>0</v>
      </c>
      <c r="V130" s="202">
        <f t="shared" si="22"/>
        <v>0</v>
      </c>
      <c r="W130" s="202">
        <f t="shared" si="22"/>
        <v>0</v>
      </c>
      <c r="X130" s="202">
        <f t="shared" si="22"/>
        <v>0</v>
      </c>
      <c r="Y130" s="202">
        <f t="shared" si="22"/>
        <v>0</v>
      </c>
      <c r="Z130" s="202">
        <f t="shared" si="22"/>
        <v>0</v>
      </c>
      <c r="AA130" s="202">
        <f t="shared" si="22"/>
        <v>0</v>
      </c>
      <c r="AB130" s="202">
        <f t="shared" si="22"/>
        <v>0</v>
      </c>
    </row>
    <row r="131" spans="1:28" x14ac:dyDescent="0.25">
      <c r="A131" s="274" t="str">
        <f>STATYSTYKI!A293</f>
        <v>Strzelin</v>
      </c>
      <c r="B131" s="274" t="str">
        <f>STATYSTYKI!B293</f>
        <v>rk_13_DK395</v>
      </c>
      <c r="C131" s="274" t="str">
        <f>STATYSTYKI!C293</f>
        <v>Eurobus</v>
      </c>
      <c r="D131" s="264">
        <f>ROUND((SUM(STATYSTYKI!E293:L293)*100%)/SUM([3]STATYSTYKI!$D$3:$K$3),0)</f>
        <v>43</v>
      </c>
      <c r="E131" s="202">
        <f t="shared" ref="E131:T146" si="23">ROUND($D131*E$3,0)</f>
        <v>0</v>
      </c>
      <c r="F131" s="202">
        <f t="shared" si="23"/>
        <v>0</v>
      </c>
      <c r="G131" s="202">
        <f t="shared" si="23"/>
        <v>0</v>
      </c>
      <c r="H131" s="202">
        <f t="shared" si="23"/>
        <v>0</v>
      </c>
      <c r="I131" s="202">
        <f t="shared" si="23"/>
        <v>0</v>
      </c>
      <c r="J131" s="202">
        <f t="shared" si="23"/>
        <v>1</v>
      </c>
      <c r="K131" s="202">
        <f t="shared" si="23"/>
        <v>2</v>
      </c>
      <c r="L131" s="202">
        <f t="shared" si="23"/>
        <v>6</v>
      </c>
      <c r="M131" s="202">
        <f t="shared" si="23"/>
        <v>3</v>
      </c>
      <c r="N131" s="202">
        <f t="shared" si="23"/>
        <v>2</v>
      </c>
      <c r="O131" s="202">
        <f t="shared" si="23"/>
        <v>2</v>
      </c>
      <c r="P131" s="202">
        <f t="shared" si="23"/>
        <v>2</v>
      </c>
      <c r="Q131" s="202">
        <f t="shared" si="23"/>
        <v>2</v>
      </c>
      <c r="R131" s="202">
        <f t="shared" si="23"/>
        <v>2</v>
      </c>
      <c r="S131" s="202">
        <f t="shared" si="23"/>
        <v>3</v>
      </c>
      <c r="T131" s="202">
        <f t="shared" si="23"/>
        <v>4</v>
      </c>
      <c r="U131" s="202">
        <f t="shared" si="22"/>
        <v>4</v>
      </c>
      <c r="V131" s="202">
        <f t="shared" si="22"/>
        <v>3</v>
      </c>
      <c r="W131" s="202">
        <f t="shared" si="22"/>
        <v>2</v>
      </c>
      <c r="X131" s="202">
        <f t="shared" si="22"/>
        <v>1</v>
      </c>
      <c r="Y131" s="202">
        <f t="shared" si="22"/>
        <v>1</v>
      </c>
      <c r="Z131" s="202">
        <f t="shared" si="22"/>
        <v>0</v>
      </c>
      <c r="AA131" s="202">
        <f t="shared" si="22"/>
        <v>0</v>
      </c>
      <c r="AB131" s="202">
        <f t="shared" si="22"/>
        <v>0</v>
      </c>
    </row>
    <row r="132" spans="1:28" x14ac:dyDescent="0.25">
      <c r="A132" s="274" t="str">
        <f>STATYSTYKI!A294</f>
        <v>Strzelin</v>
      </c>
      <c r="B132" s="274" t="str">
        <f>STATYSTYKI!B294</f>
        <v>rk_14_DK39</v>
      </c>
      <c r="C132" s="274" t="str">
        <f>STATYSTYKI!C294</f>
        <v>Voyager</v>
      </c>
      <c r="D132" s="264">
        <f>ROUND((SUM(STATYSTYKI!E294:L294)*100%)/SUM([3]STATYSTYKI!$D$3:$K$3),0)</f>
        <v>0</v>
      </c>
      <c r="E132" s="202">
        <f t="shared" si="23"/>
        <v>0</v>
      </c>
      <c r="F132" s="202">
        <f t="shared" si="23"/>
        <v>0</v>
      </c>
      <c r="G132" s="202">
        <f t="shared" si="23"/>
        <v>0</v>
      </c>
      <c r="H132" s="202">
        <f t="shared" si="23"/>
        <v>0</v>
      </c>
      <c r="I132" s="202">
        <f t="shared" si="23"/>
        <v>0</v>
      </c>
      <c r="J132" s="202">
        <f t="shared" si="23"/>
        <v>0</v>
      </c>
      <c r="K132" s="202">
        <f t="shared" si="23"/>
        <v>0</v>
      </c>
      <c r="L132" s="202">
        <f t="shared" si="23"/>
        <v>0</v>
      </c>
      <c r="M132" s="202">
        <f t="shared" si="23"/>
        <v>0</v>
      </c>
      <c r="N132" s="202">
        <f t="shared" si="23"/>
        <v>0</v>
      </c>
      <c r="O132" s="202">
        <f t="shared" si="23"/>
        <v>0</v>
      </c>
      <c r="P132" s="202">
        <f t="shared" si="23"/>
        <v>0</v>
      </c>
      <c r="Q132" s="202">
        <f t="shared" si="23"/>
        <v>0</v>
      </c>
      <c r="R132" s="202">
        <f t="shared" si="23"/>
        <v>0</v>
      </c>
      <c r="S132" s="202">
        <f t="shared" si="23"/>
        <v>0</v>
      </c>
      <c r="T132" s="202">
        <f t="shared" si="23"/>
        <v>0</v>
      </c>
      <c r="U132" s="202">
        <f t="shared" si="22"/>
        <v>0</v>
      </c>
      <c r="V132" s="202">
        <f t="shared" si="22"/>
        <v>0</v>
      </c>
      <c r="W132" s="202">
        <f t="shared" si="22"/>
        <v>0</v>
      </c>
      <c r="X132" s="202">
        <f t="shared" si="22"/>
        <v>0</v>
      </c>
      <c r="Y132" s="202">
        <f t="shared" si="22"/>
        <v>0</v>
      </c>
      <c r="Z132" s="202">
        <f t="shared" si="22"/>
        <v>0</v>
      </c>
      <c r="AA132" s="202">
        <f t="shared" si="22"/>
        <v>0</v>
      </c>
      <c r="AB132" s="202">
        <f t="shared" si="22"/>
        <v>0</v>
      </c>
    </row>
    <row r="133" spans="1:28" x14ac:dyDescent="0.25">
      <c r="A133" s="274" t="str">
        <f>STATYSTYKI!A295</f>
        <v>Strzelin</v>
      </c>
      <c r="B133" s="274" t="str">
        <f>STATYSTYKI!B295</f>
        <v>rk_14_DK39</v>
      </c>
      <c r="C133" s="274" t="str">
        <f>STATYSTYKI!C295</f>
        <v>brak danych</v>
      </c>
      <c r="D133" s="264">
        <f>ROUND((SUM(STATYSTYKI!E295:L295)*100%)/SUM([3]STATYSTYKI!$D$3:$K$3),0)</f>
        <v>223</v>
      </c>
      <c r="E133" s="202">
        <f t="shared" si="23"/>
        <v>0</v>
      </c>
      <c r="F133" s="202">
        <f t="shared" si="23"/>
        <v>0</v>
      </c>
      <c r="G133" s="202">
        <f t="shared" si="23"/>
        <v>0</v>
      </c>
      <c r="H133" s="202">
        <f t="shared" si="23"/>
        <v>0</v>
      </c>
      <c r="I133" s="202">
        <f t="shared" si="23"/>
        <v>0</v>
      </c>
      <c r="J133" s="202">
        <f t="shared" si="23"/>
        <v>4</v>
      </c>
      <c r="K133" s="202">
        <f t="shared" si="23"/>
        <v>12</v>
      </c>
      <c r="L133" s="202">
        <f t="shared" si="23"/>
        <v>31</v>
      </c>
      <c r="M133" s="202">
        <f t="shared" si="23"/>
        <v>16</v>
      </c>
      <c r="N133" s="202">
        <f t="shared" si="23"/>
        <v>13</v>
      </c>
      <c r="O133" s="202">
        <f t="shared" si="23"/>
        <v>12</v>
      </c>
      <c r="P133" s="202">
        <f t="shared" si="23"/>
        <v>11</v>
      </c>
      <c r="Q133" s="202">
        <f t="shared" si="23"/>
        <v>11</v>
      </c>
      <c r="R133" s="202">
        <f t="shared" si="23"/>
        <v>12</v>
      </c>
      <c r="S133" s="202">
        <f t="shared" si="23"/>
        <v>16</v>
      </c>
      <c r="T133" s="202">
        <f t="shared" si="23"/>
        <v>19</v>
      </c>
      <c r="U133" s="202">
        <f t="shared" si="22"/>
        <v>21</v>
      </c>
      <c r="V133" s="202">
        <f t="shared" si="22"/>
        <v>17</v>
      </c>
      <c r="W133" s="202">
        <f t="shared" si="22"/>
        <v>12</v>
      </c>
      <c r="X133" s="202">
        <f t="shared" si="22"/>
        <v>8</v>
      </c>
      <c r="Y133" s="202">
        <f t="shared" si="22"/>
        <v>4</v>
      </c>
      <c r="Z133" s="202">
        <f t="shared" si="22"/>
        <v>2</v>
      </c>
      <c r="AA133" s="202">
        <f t="shared" si="22"/>
        <v>1</v>
      </c>
      <c r="AB133" s="202">
        <f t="shared" si="22"/>
        <v>0</v>
      </c>
    </row>
    <row r="134" spans="1:28" x14ac:dyDescent="0.25">
      <c r="A134" s="274" t="str">
        <f>STATYSTYKI!A296</f>
        <v>Strzelin</v>
      </c>
      <c r="B134" s="274" t="str">
        <f>STATYSTYKI!B296</f>
        <v>rk_14_DK39</v>
      </c>
      <c r="C134" s="274" t="str">
        <f>STATYSTYKI!C296</f>
        <v>Polbus</v>
      </c>
      <c r="D134" s="264">
        <f>ROUND((SUM(STATYSTYKI!E296:L296)*100%)/SUM([3]STATYSTYKI!$D$3:$K$3),0)</f>
        <v>62</v>
      </c>
      <c r="E134" s="202">
        <f t="shared" si="23"/>
        <v>0</v>
      </c>
      <c r="F134" s="202">
        <f t="shared" si="23"/>
        <v>0</v>
      </c>
      <c r="G134" s="202">
        <f t="shared" si="23"/>
        <v>0</v>
      </c>
      <c r="H134" s="202">
        <f t="shared" si="23"/>
        <v>0</v>
      </c>
      <c r="I134" s="202">
        <f t="shared" si="23"/>
        <v>0</v>
      </c>
      <c r="J134" s="202">
        <f t="shared" si="23"/>
        <v>1</v>
      </c>
      <c r="K134" s="202">
        <f t="shared" si="23"/>
        <v>3</v>
      </c>
      <c r="L134" s="202">
        <f t="shared" si="23"/>
        <v>9</v>
      </c>
      <c r="M134" s="202">
        <f t="shared" si="23"/>
        <v>4</v>
      </c>
      <c r="N134" s="202">
        <f t="shared" si="23"/>
        <v>4</v>
      </c>
      <c r="O134" s="202">
        <f t="shared" si="23"/>
        <v>3</v>
      </c>
      <c r="P134" s="202">
        <f t="shared" si="23"/>
        <v>3</v>
      </c>
      <c r="Q134" s="202">
        <f t="shared" si="23"/>
        <v>3</v>
      </c>
      <c r="R134" s="202">
        <f t="shared" si="23"/>
        <v>3</v>
      </c>
      <c r="S134" s="202">
        <f t="shared" si="23"/>
        <v>4</v>
      </c>
      <c r="T134" s="202">
        <f t="shared" si="23"/>
        <v>5</v>
      </c>
      <c r="U134" s="202">
        <f t="shared" si="22"/>
        <v>6</v>
      </c>
      <c r="V134" s="202">
        <f t="shared" si="22"/>
        <v>5</v>
      </c>
      <c r="W134" s="202">
        <f t="shared" si="22"/>
        <v>3</v>
      </c>
      <c r="X134" s="202">
        <f t="shared" si="22"/>
        <v>2</v>
      </c>
      <c r="Y134" s="202">
        <f t="shared" si="22"/>
        <v>1</v>
      </c>
      <c r="Z134" s="202">
        <f t="shared" si="22"/>
        <v>1</v>
      </c>
      <c r="AA134" s="202">
        <f t="shared" si="22"/>
        <v>0</v>
      </c>
      <c r="AB134" s="202">
        <f t="shared" si="22"/>
        <v>0</v>
      </c>
    </row>
    <row r="135" spans="1:28" x14ac:dyDescent="0.25">
      <c r="A135" s="274" t="str">
        <f>STATYSTYKI!A297</f>
        <v>Strzelin</v>
      </c>
      <c r="B135" s="274" t="str">
        <f>STATYSTYKI!B297</f>
        <v>rk_14_DK39</v>
      </c>
      <c r="C135" s="274" t="str">
        <f>STATYSTYKI!C297</f>
        <v>LAND</v>
      </c>
      <c r="D135" s="264">
        <f>ROUND((SUM(STATYSTYKI!E297:L297)*100%)/SUM([3]STATYSTYKI!$D$3:$K$3),0)</f>
        <v>12</v>
      </c>
      <c r="E135" s="202">
        <f t="shared" si="23"/>
        <v>0</v>
      </c>
      <c r="F135" s="202">
        <f t="shared" si="23"/>
        <v>0</v>
      </c>
      <c r="G135" s="202">
        <f t="shared" si="23"/>
        <v>0</v>
      </c>
      <c r="H135" s="202">
        <f t="shared" si="23"/>
        <v>0</v>
      </c>
      <c r="I135" s="202">
        <f t="shared" si="23"/>
        <v>0</v>
      </c>
      <c r="J135" s="202">
        <f t="shared" si="23"/>
        <v>0</v>
      </c>
      <c r="K135" s="202">
        <f t="shared" si="23"/>
        <v>1</v>
      </c>
      <c r="L135" s="202">
        <f t="shared" si="23"/>
        <v>2</v>
      </c>
      <c r="M135" s="202">
        <f t="shared" si="23"/>
        <v>1</v>
      </c>
      <c r="N135" s="202">
        <f t="shared" si="23"/>
        <v>1</v>
      </c>
      <c r="O135" s="202">
        <f t="shared" si="23"/>
        <v>1</v>
      </c>
      <c r="P135" s="202">
        <f t="shared" si="23"/>
        <v>1</v>
      </c>
      <c r="Q135" s="202">
        <f t="shared" si="23"/>
        <v>1</v>
      </c>
      <c r="R135" s="202">
        <f t="shared" si="23"/>
        <v>1</v>
      </c>
      <c r="S135" s="202">
        <f t="shared" si="23"/>
        <v>1</v>
      </c>
      <c r="T135" s="202">
        <f t="shared" si="23"/>
        <v>1</v>
      </c>
      <c r="U135" s="202">
        <f t="shared" si="22"/>
        <v>1</v>
      </c>
      <c r="V135" s="202">
        <f t="shared" si="22"/>
        <v>1</v>
      </c>
      <c r="W135" s="202">
        <f t="shared" si="22"/>
        <v>1</v>
      </c>
      <c r="X135" s="202">
        <f t="shared" si="22"/>
        <v>0</v>
      </c>
      <c r="Y135" s="202">
        <f t="shared" si="22"/>
        <v>0</v>
      </c>
      <c r="Z135" s="202">
        <f t="shared" si="22"/>
        <v>0</v>
      </c>
      <c r="AA135" s="202">
        <f t="shared" si="22"/>
        <v>0</v>
      </c>
      <c r="AB135" s="202">
        <f t="shared" si="22"/>
        <v>0</v>
      </c>
    </row>
    <row r="136" spans="1:28" x14ac:dyDescent="0.25">
      <c r="A136" s="274" t="str">
        <f>STATYSTYKI!A298</f>
        <v>Strzelin</v>
      </c>
      <c r="B136" s="274" t="str">
        <f>STATYSTYKI!B298</f>
        <v>rk_14_DK39</v>
      </c>
      <c r="C136" s="274" t="str">
        <f>STATYSTYKI!C298</f>
        <v xml:space="preserve"> Szkolny</v>
      </c>
      <c r="D136" s="264">
        <f>ROUND((SUM(STATYSTYKI!E298:L298)*100%)/SUM([3]STATYSTYKI!$D$3:$K$3),0)</f>
        <v>9</v>
      </c>
      <c r="E136" s="202">
        <f t="shared" si="23"/>
        <v>0</v>
      </c>
      <c r="F136" s="202">
        <f t="shared" si="23"/>
        <v>0</v>
      </c>
      <c r="G136" s="202">
        <f t="shared" si="23"/>
        <v>0</v>
      </c>
      <c r="H136" s="202">
        <f t="shared" si="23"/>
        <v>0</v>
      </c>
      <c r="I136" s="202">
        <f t="shared" si="23"/>
        <v>0</v>
      </c>
      <c r="J136" s="202">
        <f t="shared" si="23"/>
        <v>0</v>
      </c>
      <c r="K136" s="202">
        <f t="shared" si="23"/>
        <v>0</v>
      </c>
      <c r="L136" s="202">
        <f t="shared" si="23"/>
        <v>1</v>
      </c>
      <c r="M136" s="202">
        <f t="shared" si="23"/>
        <v>1</v>
      </c>
      <c r="N136" s="202">
        <f t="shared" si="23"/>
        <v>1</v>
      </c>
      <c r="O136" s="202">
        <f t="shared" si="23"/>
        <v>0</v>
      </c>
      <c r="P136" s="202">
        <f t="shared" si="23"/>
        <v>0</v>
      </c>
      <c r="Q136" s="202">
        <f t="shared" si="23"/>
        <v>0</v>
      </c>
      <c r="R136" s="202">
        <f t="shared" si="23"/>
        <v>0</v>
      </c>
      <c r="S136" s="202">
        <f t="shared" si="23"/>
        <v>1</v>
      </c>
      <c r="T136" s="202">
        <f t="shared" si="23"/>
        <v>1</v>
      </c>
      <c r="U136" s="202">
        <f t="shared" si="22"/>
        <v>1</v>
      </c>
      <c r="V136" s="202">
        <f t="shared" si="22"/>
        <v>1</v>
      </c>
      <c r="W136" s="202">
        <f t="shared" si="22"/>
        <v>0</v>
      </c>
      <c r="X136" s="202">
        <f t="shared" si="22"/>
        <v>0</v>
      </c>
      <c r="Y136" s="202">
        <f t="shared" si="22"/>
        <v>0</v>
      </c>
      <c r="Z136" s="202">
        <f t="shared" si="22"/>
        <v>0</v>
      </c>
      <c r="AA136" s="202">
        <f t="shared" si="22"/>
        <v>0</v>
      </c>
      <c r="AB136" s="202">
        <f t="shared" si="22"/>
        <v>0</v>
      </c>
    </row>
    <row r="137" spans="1:28" x14ac:dyDescent="0.25">
      <c r="A137" s="274" t="str">
        <f>STATYSTYKI!A299</f>
        <v>Strzelin</v>
      </c>
      <c r="B137" s="274" t="str">
        <f>STATYSTYKI!B299</f>
        <v>rk_14_DK39</v>
      </c>
      <c r="C137" s="274" t="str">
        <f>STATYSTYKI!C299</f>
        <v>Marecki</v>
      </c>
      <c r="D137" s="264">
        <f>ROUND((SUM(STATYSTYKI!E299:L299)*100%)/SUM([3]STATYSTYKI!$D$3:$K$3),0)</f>
        <v>3</v>
      </c>
      <c r="E137" s="202">
        <f t="shared" si="23"/>
        <v>0</v>
      </c>
      <c r="F137" s="202">
        <f t="shared" si="23"/>
        <v>0</v>
      </c>
      <c r="G137" s="202">
        <f t="shared" si="23"/>
        <v>0</v>
      </c>
      <c r="H137" s="202">
        <f t="shared" si="23"/>
        <v>0</v>
      </c>
      <c r="I137" s="202">
        <f t="shared" si="23"/>
        <v>0</v>
      </c>
      <c r="J137" s="202">
        <f t="shared" si="23"/>
        <v>0</v>
      </c>
      <c r="K137" s="202">
        <f t="shared" si="23"/>
        <v>0</v>
      </c>
      <c r="L137" s="202">
        <f t="shared" si="23"/>
        <v>0</v>
      </c>
      <c r="M137" s="202">
        <f t="shared" si="23"/>
        <v>0</v>
      </c>
      <c r="N137" s="202">
        <f t="shared" si="23"/>
        <v>0</v>
      </c>
      <c r="O137" s="202">
        <f t="shared" si="23"/>
        <v>0</v>
      </c>
      <c r="P137" s="202">
        <f t="shared" si="23"/>
        <v>0</v>
      </c>
      <c r="Q137" s="202">
        <f t="shared" si="23"/>
        <v>0</v>
      </c>
      <c r="R137" s="202">
        <f t="shared" si="23"/>
        <v>0</v>
      </c>
      <c r="S137" s="202">
        <f t="shared" si="23"/>
        <v>0</v>
      </c>
      <c r="T137" s="202">
        <f t="shared" si="23"/>
        <v>0</v>
      </c>
      <c r="U137" s="202">
        <f t="shared" si="22"/>
        <v>0</v>
      </c>
      <c r="V137" s="202">
        <f t="shared" si="22"/>
        <v>0</v>
      </c>
      <c r="W137" s="202">
        <f t="shared" si="22"/>
        <v>0</v>
      </c>
      <c r="X137" s="202">
        <f t="shared" si="22"/>
        <v>0</v>
      </c>
      <c r="Y137" s="202">
        <f t="shared" si="22"/>
        <v>0</v>
      </c>
      <c r="Z137" s="202">
        <f t="shared" si="22"/>
        <v>0</v>
      </c>
      <c r="AA137" s="202">
        <f t="shared" si="22"/>
        <v>0</v>
      </c>
      <c r="AB137" s="202">
        <f t="shared" si="22"/>
        <v>0</v>
      </c>
    </row>
    <row r="138" spans="1:28" x14ac:dyDescent="0.25">
      <c r="A138" s="274" t="str">
        <f>STATYSTYKI!A300</f>
        <v>Strzelin</v>
      </c>
      <c r="B138" s="274" t="str">
        <f>STATYSTYKI!B300</f>
        <v>rk_14_DK39</v>
      </c>
      <c r="C138" s="274" t="str">
        <f>STATYSTYKI!C300</f>
        <v>Szydziu Travel</v>
      </c>
      <c r="D138" s="264">
        <f>ROUND((SUM(STATYSTYKI!E300:L300)*100%)/SUM([3]STATYSTYKI!$D$3:$K$3),0)</f>
        <v>0</v>
      </c>
      <c r="E138" s="202">
        <f t="shared" si="23"/>
        <v>0</v>
      </c>
      <c r="F138" s="202">
        <f t="shared" si="23"/>
        <v>0</v>
      </c>
      <c r="G138" s="202">
        <f t="shared" si="23"/>
        <v>0</v>
      </c>
      <c r="H138" s="202">
        <f t="shared" si="23"/>
        <v>0</v>
      </c>
      <c r="I138" s="202">
        <f t="shared" si="23"/>
        <v>0</v>
      </c>
      <c r="J138" s="202">
        <f t="shared" si="23"/>
        <v>0</v>
      </c>
      <c r="K138" s="202">
        <f t="shared" si="23"/>
        <v>0</v>
      </c>
      <c r="L138" s="202">
        <f t="shared" si="23"/>
        <v>0</v>
      </c>
      <c r="M138" s="202">
        <f t="shared" si="23"/>
        <v>0</v>
      </c>
      <c r="N138" s="202">
        <f t="shared" si="23"/>
        <v>0</v>
      </c>
      <c r="O138" s="202">
        <f t="shared" si="23"/>
        <v>0</v>
      </c>
      <c r="P138" s="202">
        <f t="shared" si="23"/>
        <v>0</v>
      </c>
      <c r="Q138" s="202">
        <f t="shared" si="23"/>
        <v>0</v>
      </c>
      <c r="R138" s="202">
        <f t="shared" si="23"/>
        <v>0</v>
      </c>
      <c r="S138" s="202">
        <f t="shared" si="23"/>
        <v>0</v>
      </c>
      <c r="T138" s="202">
        <f t="shared" si="23"/>
        <v>0</v>
      </c>
      <c r="U138" s="202">
        <f t="shared" si="22"/>
        <v>0</v>
      </c>
      <c r="V138" s="202">
        <f t="shared" si="22"/>
        <v>0</v>
      </c>
      <c r="W138" s="202">
        <f t="shared" si="22"/>
        <v>0</v>
      </c>
      <c r="X138" s="202">
        <f t="shared" si="22"/>
        <v>0</v>
      </c>
      <c r="Y138" s="202">
        <f t="shared" si="22"/>
        <v>0</v>
      </c>
      <c r="Z138" s="202">
        <f t="shared" si="22"/>
        <v>0</v>
      </c>
      <c r="AA138" s="202">
        <f t="shared" si="22"/>
        <v>0</v>
      </c>
      <c r="AB138" s="202">
        <f t="shared" si="22"/>
        <v>0</v>
      </c>
    </row>
    <row r="139" spans="1:28" x14ac:dyDescent="0.25">
      <c r="A139" s="274" t="str">
        <f>STATYSTYKI!A301</f>
        <v>Strzelin</v>
      </c>
      <c r="B139" s="274" t="str">
        <f>STATYSTYKI!B301</f>
        <v>rk_14_DK39</v>
      </c>
      <c r="C139" s="274" t="str">
        <f>STATYSTYKI!C301</f>
        <v>Pegaz</v>
      </c>
      <c r="D139" s="264">
        <f>ROUND((SUM(STATYSTYKI!E301:L301)*100%)/SUM([3]STATYSTYKI!$D$3:$K$3),0)</f>
        <v>9</v>
      </c>
      <c r="E139" s="202">
        <f t="shared" si="23"/>
        <v>0</v>
      </c>
      <c r="F139" s="202">
        <f t="shared" si="23"/>
        <v>0</v>
      </c>
      <c r="G139" s="202">
        <f t="shared" si="23"/>
        <v>0</v>
      </c>
      <c r="H139" s="202">
        <f t="shared" si="23"/>
        <v>0</v>
      </c>
      <c r="I139" s="202">
        <f t="shared" si="23"/>
        <v>0</v>
      </c>
      <c r="J139" s="202">
        <f t="shared" si="23"/>
        <v>0</v>
      </c>
      <c r="K139" s="202">
        <f t="shared" si="23"/>
        <v>0</v>
      </c>
      <c r="L139" s="202">
        <f t="shared" si="23"/>
        <v>1</v>
      </c>
      <c r="M139" s="202">
        <f t="shared" si="23"/>
        <v>1</v>
      </c>
      <c r="N139" s="202">
        <f t="shared" si="23"/>
        <v>1</v>
      </c>
      <c r="O139" s="202">
        <f t="shared" si="23"/>
        <v>0</v>
      </c>
      <c r="P139" s="202">
        <f t="shared" si="23"/>
        <v>0</v>
      </c>
      <c r="Q139" s="202">
        <f t="shared" si="23"/>
        <v>0</v>
      </c>
      <c r="R139" s="202">
        <f t="shared" si="23"/>
        <v>0</v>
      </c>
      <c r="S139" s="202">
        <f t="shared" si="23"/>
        <v>1</v>
      </c>
      <c r="T139" s="202">
        <f t="shared" si="23"/>
        <v>1</v>
      </c>
      <c r="U139" s="202">
        <f t="shared" si="22"/>
        <v>1</v>
      </c>
      <c r="V139" s="202">
        <f t="shared" si="22"/>
        <v>1</v>
      </c>
      <c r="W139" s="202">
        <f t="shared" si="22"/>
        <v>0</v>
      </c>
      <c r="X139" s="202">
        <f t="shared" si="22"/>
        <v>0</v>
      </c>
      <c r="Y139" s="202">
        <f t="shared" si="22"/>
        <v>0</v>
      </c>
      <c r="Z139" s="202">
        <f t="shared" si="22"/>
        <v>0</v>
      </c>
      <c r="AA139" s="202">
        <f t="shared" si="22"/>
        <v>0</v>
      </c>
      <c r="AB139" s="202">
        <f t="shared" si="22"/>
        <v>0</v>
      </c>
    </row>
    <row r="140" spans="1:28" x14ac:dyDescent="0.25">
      <c r="A140" s="274" t="str">
        <f>STATYSTYKI!A302</f>
        <v>Strzelin</v>
      </c>
      <c r="B140" s="274" t="str">
        <f>STATYSTYKI!B302</f>
        <v>rk_14_DK39</v>
      </c>
      <c r="C140" s="274" t="str">
        <f>STATYSTYKI!C302</f>
        <v>Guliwer</v>
      </c>
      <c r="D140" s="264">
        <f>ROUND((SUM(STATYSTYKI!E302:L302)*100%)/SUM([3]STATYSTYKI!$D$3:$K$3),0)</f>
        <v>0</v>
      </c>
      <c r="E140" s="202">
        <f t="shared" si="23"/>
        <v>0</v>
      </c>
      <c r="F140" s="202">
        <f t="shared" si="23"/>
        <v>0</v>
      </c>
      <c r="G140" s="202">
        <f t="shared" si="23"/>
        <v>0</v>
      </c>
      <c r="H140" s="202">
        <f t="shared" si="23"/>
        <v>0</v>
      </c>
      <c r="I140" s="202">
        <f t="shared" si="23"/>
        <v>0</v>
      </c>
      <c r="J140" s="202">
        <f t="shared" si="23"/>
        <v>0</v>
      </c>
      <c r="K140" s="202">
        <f t="shared" si="23"/>
        <v>0</v>
      </c>
      <c r="L140" s="202">
        <f t="shared" si="23"/>
        <v>0</v>
      </c>
      <c r="M140" s="202">
        <f t="shared" si="23"/>
        <v>0</v>
      </c>
      <c r="N140" s="202">
        <f t="shared" si="23"/>
        <v>0</v>
      </c>
      <c r="O140" s="202">
        <f t="shared" si="23"/>
        <v>0</v>
      </c>
      <c r="P140" s="202">
        <f t="shared" si="23"/>
        <v>0</v>
      </c>
      <c r="Q140" s="202">
        <f t="shared" si="23"/>
        <v>0</v>
      </c>
      <c r="R140" s="202">
        <f t="shared" si="23"/>
        <v>0</v>
      </c>
      <c r="S140" s="202">
        <f t="shared" si="23"/>
        <v>0</v>
      </c>
      <c r="T140" s="202">
        <f t="shared" si="23"/>
        <v>0</v>
      </c>
      <c r="U140" s="202">
        <f t="shared" si="22"/>
        <v>0</v>
      </c>
      <c r="V140" s="202">
        <f t="shared" si="22"/>
        <v>0</v>
      </c>
      <c r="W140" s="202">
        <f t="shared" si="22"/>
        <v>0</v>
      </c>
      <c r="X140" s="202">
        <f t="shared" si="22"/>
        <v>0</v>
      </c>
      <c r="Y140" s="202">
        <f t="shared" si="22"/>
        <v>0</v>
      </c>
      <c r="Z140" s="202">
        <f t="shared" si="22"/>
        <v>0</v>
      </c>
      <c r="AA140" s="202">
        <f t="shared" si="22"/>
        <v>0</v>
      </c>
      <c r="AB140" s="202">
        <f t="shared" si="22"/>
        <v>0</v>
      </c>
    </row>
    <row r="141" spans="1:28" x14ac:dyDescent="0.25">
      <c r="A141" s="274" t="str">
        <f>STATYSTYKI!A303</f>
        <v>Strzelin</v>
      </c>
      <c r="B141" s="274" t="str">
        <f>STATYSTYKI!B303</f>
        <v>rk_14_DK39</v>
      </c>
      <c r="C141" s="274" t="str">
        <f>STATYSTYKI!C303</f>
        <v>Sindbad</v>
      </c>
      <c r="D141" s="264">
        <f>ROUND((SUM(STATYSTYKI!E303:L303)*100%)/SUM([3]STATYSTYKI!$D$3:$K$3),0)</f>
        <v>28</v>
      </c>
      <c r="E141" s="202">
        <f t="shared" si="23"/>
        <v>0</v>
      </c>
      <c r="F141" s="202">
        <f t="shared" si="23"/>
        <v>0</v>
      </c>
      <c r="G141" s="202">
        <f t="shared" si="23"/>
        <v>0</v>
      </c>
      <c r="H141" s="202">
        <f t="shared" si="23"/>
        <v>0</v>
      </c>
      <c r="I141" s="202">
        <f t="shared" si="23"/>
        <v>0</v>
      </c>
      <c r="J141" s="202">
        <f t="shared" si="23"/>
        <v>0</v>
      </c>
      <c r="K141" s="202">
        <f t="shared" si="23"/>
        <v>1</v>
      </c>
      <c r="L141" s="202">
        <f t="shared" si="23"/>
        <v>4</v>
      </c>
      <c r="M141" s="202">
        <f t="shared" si="23"/>
        <v>2</v>
      </c>
      <c r="N141" s="202">
        <f t="shared" si="23"/>
        <v>2</v>
      </c>
      <c r="O141" s="202">
        <f t="shared" si="23"/>
        <v>2</v>
      </c>
      <c r="P141" s="202">
        <f t="shared" si="23"/>
        <v>1</v>
      </c>
      <c r="Q141" s="202">
        <f t="shared" si="23"/>
        <v>1</v>
      </c>
      <c r="R141" s="202">
        <f t="shared" si="23"/>
        <v>2</v>
      </c>
      <c r="S141" s="202">
        <f t="shared" si="23"/>
        <v>2</v>
      </c>
      <c r="T141" s="202">
        <f t="shared" si="23"/>
        <v>2</v>
      </c>
      <c r="U141" s="202">
        <f t="shared" si="22"/>
        <v>3</v>
      </c>
      <c r="V141" s="202">
        <f t="shared" si="22"/>
        <v>2</v>
      </c>
      <c r="W141" s="202">
        <f t="shared" si="22"/>
        <v>2</v>
      </c>
      <c r="X141" s="202">
        <f t="shared" si="22"/>
        <v>1</v>
      </c>
      <c r="Y141" s="202">
        <f t="shared" si="22"/>
        <v>0</v>
      </c>
      <c r="Z141" s="202">
        <f t="shared" si="22"/>
        <v>0</v>
      </c>
      <c r="AA141" s="202">
        <f t="shared" si="22"/>
        <v>0</v>
      </c>
      <c r="AB141" s="202">
        <f t="shared" si="22"/>
        <v>0</v>
      </c>
    </row>
    <row r="142" spans="1:28" x14ac:dyDescent="0.25">
      <c r="A142" s="274" t="str">
        <f>STATYSTYKI!A304</f>
        <v>Strzelin</v>
      </c>
      <c r="B142" s="274" t="str">
        <f>STATYSTYKI!B304</f>
        <v>rk_14_DK39</v>
      </c>
      <c r="C142" s="274" t="str">
        <f>STATYSTYKI!C304</f>
        <v>MAR TRAVEL</v>
      </c>
      <c r="D142" s="264">
        <f>ROUND((SUM(STATYSTYKI!E304:L304)*100%)/SUM([3]STATYSTYKI!$D$3:$K$3),0)</f>
        <v>15</v>
      </c>
      <c r="E142" s="202">
        <f t="shared" si="23"/>
        <v>0</v>
      </c>
      <c r="F142" s="202">
        <f t="shared" si="23"/>
        <v>0</v>
      </c>
      <c r="G142" s="202">
        <f t="shared" si="23"/>
        <v>0</v>
      </c>
      <c r="H142" s="202">
        <f t="shared" si="23"/>
        <v>0</v>
      </c>
      <c r="I142" s="202">
        <f t="shared" si="23"/>
        <v>0</v>
      </c>
      <c r="J142" s="202">
        <f t="shared" si="23"/>
        <v>0</v>
      </c>
      <c r="K142" s="202">
        <f t="shared" si="23"/>
        <v>1</v>
      </c>
      <c r="L142" s="202">
        <f t="shared" si="23"/>
        <v>2</v>
      </c>
      <c r="M142" s="202">
        <f t="shared" si="23"/>
        <v>1</v>
      </c>
      <c r="N142" s="202">
        <f t="shared" si="23"/>
        <v>1</v>
      </c>
      <c r="O142" s="202">
        <f t="shared" si="23"/>
        <v>1</v>
      </c>
      <c r="P142" s="202">
        <f t="shared" si="23"/>
        <v>1</v>
      </c>
      <c r="Q142" s="202">
        <f t="shared" si="23"/>
        <v>1</v>
      </c>
      <c r="R142" s="202">
        <f t="shared" si="23"/>
        <v>1</v>
      </c>
      <c r="S142" s="202">
        <f t="shared" si="23"/>
        <v>1</v>
      </c>
      <c r="T142" s="202">
        <f t="shared" si="23"/>
        <v>1</v>
      </c>
      <c r="U142" s="202">
        <f t="shared" si="22"/>
        <v>1</v>
      </c>
      <c r="V142" s="202">
        <f t="shared" si="22"/>
        <v>1</v>
      </c>
      <c r="W142" s="202">
        <f t="shared" si="22"/>
        <v>1</v>
      </c>
      <c r="X142" s="202">
        <f t="shared" si="22"/>
        <v>1</v>
      </c>
      <c r="Y142" s="202">
        <f t="shared" si="22"/>
        <v>0</v>
      </c>
      <c r="Z142" s="202">
        <f t="shared" si="22"/>
        <v>0</v>
      </c>
      <c r="AA142" s="202">
        <f t="shared" si="22"/>
        <v>0</v>
      </c>
      <c r="AB142" s="202">
        <f t="shared" si="22"/>
        <v>0</v>
      </c>
    </row>
    <row r="143" spans="1:28" x14ac:dyDescent="0.25">
      <c r="A143" s="274" t="str">
        <f>STATYSTYKI!A305</f>
        <v>Strzelin</v>
      </c>
      <c r="B143" s="274" t="str">
        <f>STATYSTYKI!B305</f>
        <v>rk_14_DK39</v>
      </c>
      <c r="C143" s="274" t="str">
        <f>STATYSTYKI!C305</f>
        <v>ARRIVABUS</v>
      </c>
      <c r="D143" s="264">
        <f>ROUND((SUM(STATYSTYKI!E305:L305)*100%)/SUM([3]STATYSTYKI!$D$3:$K$3),0)</f>
        <v>77</v>
      </c>
      <c r="E143" s="202">
        <f t="shared" si="23"/>
        <v>0</v>
      </c>
      <c r="F143" s="202">
        <f t="shared" si="23"/>
        <v>0</v>
      </c>
      <c r="G143" s="202">
        <f t="shared" si="23"/>
        <v>0</v>
      </c>
      <c r="H143" s="202">
        <f t="shared" si="23"/>
        <v>0</v>
      </c>
      <c r="I143" s="202">
        <f t="shared" si="23"/>
        <v>0</v>
      </c>
      <c r="J143" s="202">
        <f t="shared" si="23"/>
        <v>1</v>
      </c>
      <c r="K143" s="202">
        <f t="shared" si="23"/>
        <v>4</v>
      </c>
      <c r="L143" s="202">
        <f t="shared" si="23"/>
        <v>11</v>
      </c>
      <c r="M143" s="202">
        <f t="shared" si="23"/>
        <v>6</v>
      </c>
      <c r="N143" s="202">
        <f t="shared" si="23"/>
        <v>4</v>
      </c>
      <c r="O143" s="202">
        <f t="shared" si="23"/>
        <v>4</v>
      </c>
      <c r="P143" s="202">
        <f t="shared" si="23"/>
        <v>4</v>
      </c>
      <c r="Q143" s="202">
        <f t="shared" si="23"/>
        <v>4</v>
      </c>
      <c r="R143" s="202">
        <f t="shared" si="23"/>
        <v>4</v>
      </c>
      <c r="S143" s="202">
        <f t="shared" si="23"/>
        <v>5</v>
      </c>
      <c r="T143" s="202">
        <f t="shared" si="23"/>
        <v>7</v>
      </c>
      <c r="U143" s="202">
        <f t="shared" si="22"/>
        <v>7</v>
      </c>
      <c r="V143" s="202">
        <f t="shared" si="22"/>
        <v>6</v>
      </c>
      <c r="W143" s="202">
        <f t="shared" si="22"/>
        <v>4</v>
      </c>
      <c r="X143" s="202">
        <f t="shared" si="22"/>
        <v>3</v>
      </c>
      <c r="Y143" s="202">
        <f t="shared" si="22"/>
        <v>1</v>
      </c>
      <c r="Z143" s="202">
        <f t="shared" si="22"/>
        <v>1</v>
      </c>
      <c r="AA143" s="202">
        <f t="shared" si="22"/>
        <v>0</v>
      </c>
      <c r="AB143" s="202">
        <f t="shared" si="22"/>
        <v>0</v>
      </c>
    </row>
    <row r="144" spans="1:28" x14ac:dyDescent="0.25">
      <c r="A144" s="274" t="str">
        <f>STATYSTYKI!A306</f>
        <v>Strzelin</v>
      </c>
      <c r="B144" s="274" t="str">
        <f>STATYSTYKI!B306</f>
        <v>rk_14_DK39</v>
      </c>
      <c r="C144" s="274" t="str">
        <f>STATYSTYKI!C306</f>
        <v>Vesper</v>
      </c>
      <c r="D144" s="264">
        <f>ROUND((SUM(STATYSTYKI!E306:L306)*100%)/SUM([3]STATYSTYKI!$D$3:$K$3),0)</f>
        <v>43</v>
      </c>
      <c r="E144" s="202">
        <f t="shared" si="23"/>
        <v>0</v>
      </c>
      <c r="F144" s="202">
        <f t="shared" si="23"/>
        <v>0</v>
      </c>
      <c r="G144" s="202">
        <f t="shared" si="23"/>
        <v>0</v>
      </c>
      <c r="H144" s="202">
        <f t="shared" si="23"/>
        <v>0</v>
      </c>
      <c r="I144" s="202">
        <f t="shared" si="23"/>
        <v>0</v>
      </c>
      <c r="J144" s="202">
        <f t="shared" si="23"/>
        <v>1</v>
      </c>
      <c r="K144" s="202">
        <f t="shared" si="23"/>
        <v>2</v>
      </c>
      <c r="L144" s="202">
        <f t="shared" si="23"/>
        <v>6</v>
      </c>
      <c r="M144" s="202">
        <f t="shared" si="23"/>
        <v>3</v>
      </c>
      <c r="N144" s="202">
        <f t="shared" si="23"/>
        <v>2</v>
      </c>
      <c r="O144" s="202">
        <f t="shared" si="23"/>
        <v>2</v>
      </c>
      <c r="P144" s="202">
        <f t="shared" si="23"/>
        <v>2</v>
      </c>
      <c r="Q144" s="202">
        <f t="shared" si="23"/>
        <v>2</v>
      </c>
      <c r="R144" s="202">
        <f t="shared" si="23"/>
        <v>2</v>
      </c>
      <c r="S144" s="202">
        <f t="shared" si="23"/>
        <v>3</v>
      </c>
      <c r="T144" s="202">
        <f t="shared" si="23"/>
        <v>4</v>
      </c>
      <c r="U144" s="202">
        <f t="shared" si="22"/>
        <v>4</v>
      </c>
      <c r="V144" s="202">
        <f t="shared" si="22"/>
        <v>3</v>
      </c>
      <c r="W144" s="202">
        <f t="shared" si="22"/>
        <v>2</v>
      </c>
      <c r="X144" s="202">
        <f t="shared" si="22"/>
        <v>1</v>
      </c>
      <c r="Y144" s="202">
        <f t="shared" si="22"/>
        <v>1</v>
      </c>
      <c r="Z144" s="202">
        <f t="shared" si="22"/>
        <v>0</v>
      </c>
      <c r="AA144" s="202">
        <f t="shared" si="22"/>
        <v>0</v>
      </c>
      <c r="AB144" s="202">
        <f t="shared" si="22"/>
        <v>0</v>
      </c>
    </row>
    <row r="145" spans="1:28" x14ac:dyDescent="0.25">
      <c r="A145" s="274" t="str">
        <f>STATYSTYKI!A307</f>
        <v>Kobierzyce</v>
      </c>
      <c r="B145" s="274" t="str">
        <f>STATYSTYKI!B307</f>
        <v>rk_15_DK8</v>
      </c>
      <c r="C145" s="274" t="str">
        <f>STATYSTYKI!C307</f>
        <v>Daniel</v>
      </c>
      <c r="D145" s="264">
        <f>ROUND((SUM(STATYSTYKI!E307:L307)*100%)/SUM([3]STATYSTYKI!$D$3:$K$3),0)</f>
        <v>87</v>
      </c>
      <c r="E145" s="202">
        <f t="shared" si="23"/>
        <v>0</v>
      </c>
      <c r="F145" s="202">
        <f t="shared" si="23"/>
        <v>0</v>
      </c>
      <c r="G145" s="202">
        <f t="shared" si="23"/>
        <v>0</v>
      </c>
      <c r="H145" s="202">
        <f t="shared" si="23"/>
        <v>0</v>
      </c>
      <c r="I145" s="202">
        <f t="shared" si="23"/>
        <v>0</v>
      </c>
      <c r="J145" s="202">
        <f t="shared" si="23"/>
        <v>1</v>
      </c>
      <c r="K145" s="202">
        <f t="shared" si="23"/>
        <v>4</v>
      </c>
      <c r="L145" s="202">
        <f t="shared" si="23"/>
        <v>12</v>
      </c>
      <c r="M145" s="202">
        <f t="shared" si="23"/>
        <v>6</v>
      </c>
      <c r="N145" s="202">
        <f t="shared" si="23"/>
        <v>5</v>
      </c>
      <c r="O145" s="202">
        <f t="shared" si="23"/>
        <v>5</v>
      </c>
      <c r="P145" s="202">
        <f t="shared" si="23"/>
        <v>4</v>
      </c>
      <c r="Q145" s="202">
        <f t="shared" si="23"/>
        <v>4</v>
      </c>
      <c r="R145" s="202">
        <f t="shared" si="23"/>
        <v>5</v>
      </c>
      <c r="S145" s="202">
        <f t="shared" si="23"/>
        <v>6</v>
      </c>
      <c r="T145" s="202">
        <f t="shared" si="23"/>
        <v>7</v>
      </c>
      <c r="U145" s="202">
        <f t="shared" si="22"/>
        <v>8</v>
      </c>
      <c r="V145" s="202">
        <f t="shared" si="22"/>
        <v>6</v>
      </c>
      <c r="W145" s="202">
        <f t="shared" si="22"/>
        <v>5</v>
      </c>
      <c r="X145" s="202">
        <f t="shared" si="22"/>
        <v>3</v>
      </c>
      <c r="Y145" s="202">
        <f t="shared" si="22"/>
        <v>1</v>
      </c>
      <c r="Z145" s="202">
        <f t="shared" si="22"/>
        <v>1</v>
      </c>
      <c r="AA145" s="202">
        <f t="shared" si="22"/>
        <v>1</v>
      </c>
      <c r="AB145" s="202">
        <f t="shared" si="22"/>
        <v>0</v>
      </c>
    </row>
    <row r="146" spans="1:28" x14ac:dyDescent="0.25">
      <c r="A146" s="274" t="str">
        <f>STATYSTYKI!A308</f>
        <v>Kobierzyce</v>
      </c>
      <c r="B146" s="274" t="str">
        <f>STATYSTYKI!B308</f>
        <v>rk_15_DK8</v>
      </c>
      <c r="C146" s="274" t="str">
        <f>STATYSTYKI!C308</f>
        <v>Mundi</v>
      </c>
      <c r="D146" s="264">
        <f>ROUND((SUM(STATYSTYKI!E308:L308)*100%)/SUM([3]STATYSTYKI!$D$3:$K$3),0)</f>
        <v>210</v>
      </c>
      <c r="E146" s="202">
        <f t="shared" si="23"/>
        <v>0</v>
      </c>
      <c r="F146" s="202">
        <f t="shared" si="23"/>
        <v>0</v>
      </c>
      <c r="G146" s="202">
        <f t="shared" si="23"/>
        <v>0</v>
      </c>
      <c r="H146" s="202">
        <f t="shared" si="23"/>
        <v>0</v>
      </c>
      <c r="I146" s="202">
        <f t="shared" si="23"/>
        <v>0</v>
      </c>
      <c r="J146" s="202">
        <f t="shared" si="23"/>
        <v>3</v>
      </c>
      <c r="K146" s="202">
        <f t="shared" si="23"/>
        <v>11</v>
      </c>
      <c r="L146" s="202">
        <f t="shared" si="23"/>
        <v>29</v>
      </c>
      <c r="M146" s="202">
        <f t="shared" si="23"/>
        <v>15</v>
      </c>
      <c r="N146" s="202">
        <f t="shared" si="23"/>
        <v>12</v>
      </c>
      <c r="O146" s="202">
        <f t="shared" si="23"/>
        <v>12</v>
      </c>
      <c r="P146" s="202">
        <f t="shared" si="23"/>
        <v>11</v>
      </c>
      <c r="Q146" s="202">
        <f t="shared" si="23"/>
        <v>10</v>
      </c>
      <c r="R146" s="202">
        <f t="shared" si="23"/>
        <v>11</v>
      </c>
      <c r="S146" s="202">
        <f t="shared" si="23"/>
        <v>15</v>
      </c>
      <c r="T146" s="202">
        <f t="shared" ref="T146:AB161" si="24">ROUND($D146*T$3,0)</f>
        <v>18</v>
      </c>
      <c r="U146" s="202">
        <f t="shared" si="24"/>
        <v>20</v>
      </c>
      <c r="V146" s="202">
        <f t="shared" si="24"/>
        <v>16</v>
      </c>
      <c r="W146" s="202">
        <f t="shared" si="24"/>
        <v>12</v>
      </c>
      <c r="X146" s="202">
        <f t="shared" si="24"/>
        <v>7</v>
      </c>
      <c r="Y146" s="202">
        <f t="shared" si="24"/>
        <v>4</v>
      </c>
      <c r="Z146" s="202">
        <f t="shared" si="24"/>
        <v>2</v>
      </c>
      <c r="AA146" s="202">
        <f t="shared" si="24"/>
        <v>1</v>
      </c>
      <c r="AB146" s="202">
        <f t="shared" si="24"/>
        <v>0</v>
      </c>
    </row>
    <row r="147" spans="1:28" x14ac:dyDescent="0.25">
      <c r="A147" s="274" t="str">
        <f>STATYSTYKI!A309</f>
        <v>Kobierzyce</v>
      </c>
      <c r="B147" s="274" t="str">
        <f>STATYSTYKI!B309</f>
        <v>rk_15_DK8</v>
      </c>
      <c r="C147" s="274" t="str">
        <f>STATYSTYKI!C309</f>
        <v>Tronsise</v>
      </c>
      <c r="D147" s="264">
        <f>ROUND((SUM(STATYSTYKI!E309:L309)*100%)/SUM([3]STATYSTYKI!$D$3:$K$3),0)</f>
        <v>43</v>
      </c>
      <c r="E147" s="202">
        <f t="shared" ref="E147:T162" si="25">ROUND($D147*E$3,0)</f>
        <v>0</v>
      </c>
      <c r="F147" s="202">
        <f t="shared" si="25"/>
        <v>0</v>
      </c>
      <c r="G147" s="202">
        <f t="shared" si="25"/>
        <v>0</v>
      </c>
      <c r="H147" s="202">
        <f t="shared" si="25"/>
        <v>0</v>
      </c>
      <c r="I147" s="202">
        <f t="shared" si="25"/>
        <v>0</v>
      </c>
      <c r="J147" s="202">
        <f t="shared" si="25"/>
        <v>1</v>
      </c>
      <c r="K147" s="202">
        <f t="shared" si="25"/>
        <v>2</v>
      </c>
      <c r="L147" s="202">
        <f t="shared" si="25"/>
        <v>6</v>
      </c>
      <c r="M147" s="202">
        <f t="shared" si="25"/>
        <v>3</v>
      </c>
      <c r="N147" s="202">
        <f t="shared" si="25"/>
        <v>2</v>
      </c>
      <c r="O147" s="202">
        <f t="shared" si="25"/>
        <v>2</v>
      </c>
      <c r="P147" s="202">
        <f t="shared" si="25"/>
        <v>2</v>
      </c>
      <c r="Q147" s="202">
        <f t="shared" si="25"/>
        <v>2</v>
      </c>
      <c r="R147" s="202">
        <f t="shared" si="25"/>
        <v>2</v>
      </c>
      <c r="S147" s="202">
        <f t="shared" si="25"/>
        <v>3</v>
      </c>
      <c r="T147" s="202">
        <f t="shared" si="25"/>
        <v>4</v>
      </c>
      <c r="U147" s="202">
        <f t="shared" si="24"/>
        <v>4</v>
      </c>
      <c r="V147" s="202">
        <f t="shared" si="24"/>
        <v>3</v>
      </c>
      <c r="W147" s="202">
        <f t="shared" si="24"/>
        <v>2</v>
      </c>
      <c r="X147" s="202">
        <f t="shared" si="24"/>
        <v>1</v>
      </c>
      <c r="Y147" s="202">
        <f t="shared" si="24"/>
        <v>1</v>
      </c>
      <c r="Z147" s="202">
        <f t="shared" si="24"/>
        <v>0</v>
      </c>
      <c r="AA147" s="202">
        <f t="shared" si="24"/>
        <v>0</v>
      </c>
      <c r="AB147" s="202">
        <f t="shared" si="24"/>
        <v>0</v>
      </c>
    </row>
    <row r="148" spans="1:28" x14ac:dyDescent="0.25">
      <c r="A148" s="274" t="str">
        <f>STATYSTYKI!A310</f>
        <v>Kobierzyce</v>
      </c>
      <c r="B148" s="274" t="str">
        <f>STATYSTYKI!B310</f>
        <v>rk_15_DK8</v>
      </c>
      <c r="C148" s="274" t="str">
        <f>STATYSTYKI!C310</f>
        <v>Nevca</v>
      </c>
      <c r="D148" s="264">
        <f>ROUND((SUM(STATYSTYKI!E310:L310)*100%)/SUM([3]STATYSTYKI!$D$3:$K$3),0)</f>
        <v>43</v>
      </c>
      <c r="E148" s="202">
        <f t="shared" si="25"/>
        <v>0</v>
      </c>
      <c r="F148" s="202">
        <f t="shared" si="25"/>
        <v>0</v>
      </c>
      <c r="G148" s="202">
        <f t="shared" si="25"/>
        <v>0</v>
      </c>
      <c r="H148" s="202">
        <f t="shared" si="25"/>
        <v>0</v>
      </c>
      <c r="I148" s="202">
        <f t="shared" si="25"/>
        <v>0</v>
      </c>
      <c r="J148" s="202">
        <f t="shared" si="25"/>
        <v>1</v>
      </c>
      <c r="K148" s="202">
        <f t="shared" si="25"/>
        <v>2</v>
      </c>
      <c r="L148" s="202">
        <f t="shared" si="25"/>
        <v>6</v>
      </c>
      <c r="M148" s="202">
        <f t="shared" si="25"/>
        <v>3</v>
      </c>
      <c r="N148" s="202">
        <f t="shared" si="25"/>
        <v>2</v>
      </c>
      <c r="O148" s="202">
        <f t="shared" si="25"/>
        <v>2</v>
      </c>
      <c r="P148" s="202">
        <f t="shared" si="25"/>
        <v>2</v>
      </c>
      <c r="Q148" s="202">
        <f t="shared" si="25"/>
        <v>2</v>
      </c>
      <c r="R148" s="202">
        <f t="shared" si="25"/>
        <v>2</v>
      </c>
      <c r="S148" s="202">
        <f t="shared" si="25"/>
        <v>3</v>
      </c>
      <c r="T148" s="202">
        <f t="shared" si="25"/>
        <v>4</v>
      </c>
      <c r="U148" s="202">
        <f t="shared" si="24"/>
        <v>4</v>
      </c>
      <c r="V148" s="202">
        <f t="shared" si="24"/>
        <v>3</v>
      </c>
      <c r="W148" s="202">
        <f t="shared" si="24"/>
        <v>2</v>
      </c>
      <c r="X148" s="202">
        <f t="shared" si="24"/>
        <v>1</v>
      </c>
      <c r="Y148" s="202">
        <f t="shared" si="24"/>
        <v>1</v>
      </c>
      <c r="Z148" s="202">
        <f t="shared" si="24"/>
        <v>0</v>
      </c>
      <c r="AA148" s="202">
        <f t="shared" si="24"/>
        <v>0</v>
      </c>
      <c r="AB148" s="202">
        <f t="shared" si="24"/>
        <v>0</v>
      </c>
    </row>
    <row r="149" spans="1:28" x14ac:dyDescent="0.25">
      <c r="A149" s="274" t="str">
        <f>STATYSTYKI!A311</f>
        <v>Kobierzyce</v>
      </c>
      <c r="B149" s="274" t="str">
        <f>STATYSTYKI!B311</f>
        <v>rk_15_DK8</v>
      </c>
      <c r="C149" s="274" t="str">
        <f>STATYSTYKI!C311</f>
        <v>Polbus</v>
      </c>
      <c r="D149" s="264">
        <f>ROUND((SUM(STATYSTYKI!E311:L311)*100%)/SUM([3]STATYSTYKI!$D$3:$K$3),0)</f>
        <v>336</v>
      </c>
      <c r="E149" s="202">
        <f t="shared" si="25"/>
        <v>0</v>
      </c>
      <c r="F149" s="202">
        <f t="shared" si="25"/>
        <v>0</v>
      </c>
      <c r="G149" s="202">
        <f t="shared" si="25"/>
        <v>0</v>
      </c>
      <c r="H149" s="202">
        <f t="shared" si="25"/>
        <v>0</v>
      </c>
      <c r="I149" s="202">
        <f t="shared" si="25"/>
        <v>1</v>
      </c>
      <c r="J149" s="202">
        <f t="shared" si="25"/>
        <v>5</v>
      </c>
      <c r="K149" s="202">
        <f t="shared" si="25"/>
        <v>17</v>
      </c>
      <c r="L149" s="202">
        <f t="shared" si="25"/>
        <v>47</v>
      </c>
      <c r="M149" s="202">
        <f t="shared" si="25"/>
        <v>24</v>
      </c>
      <c r="N149" s="202">
        <f t="shared" si="25"/>
        <v>19</v>
      </c>
      <c r="O149" s="202">
        <f t="shared" si="25"/>
        <v>19</v>
      </c>
      <c r="P149" s="202">
        <f t="shared" si="25"/>
        <v>17</v>
      </c>
      <c r="Q149" s="202">
        <f t="shared" si="25"/>
        <v>17</v>
      </c>
      <c r="R149" s="202">
        <f t="shared" si="25"/>
        <v>18</v>
      </c>
      <c r="S149" s="202">
        <f t="shared" si="25"/>
        <v>24</v>
      </c>
      <c r="T149" s="202">
        <f t="shared" si="25"/>
        <v>28</v>
      </c>
      <c r="U149" s="202">
        <f t="shared" si="24"/>
        <v>32</v>
      </c>
      <c r="V149" s="202">
        <f t="shared" si="24"/>
        <v>25</v>
      </c>
      <c r="W149" s="202">
        <f t="shared" si="24"/>
        <v>18</v>
      </c>
      <c r="X149" s="202">
        <f t="shared" si="24"/>
        <v>12</v>
      </c>
      <c r="Y149" s="202">
        <f t="shared" si="24"/>
        <v>6</v>
      </c>
      <c r="Z149" s="202">
        <f t="shared" si="24"/>
        <v>3</v>
      </c>
      <c r="AA149" s="202">
        <f t="shared" si="24"/>
        <v>2</v>
      </c>
      <c r="AB149" s="202">
        <f t="shared" si="24"/>
        <v>1</v>
      </c>
    </row>
    <row r="150" spans="1:28" x14ac:dyDescent="0.25">
      <c r="A150" s="274" t="str">
        <f>STATYSTYKI!A312</f>
        <v>Kobierzyce</v>
      </c>
      <c r="B150" s="274" t="str">
        <f>STATYSTYKI!B312</f>
        <v>rk_15_DK8</v>
      </c>
      <c r="C150" s="274" t="str">
        <f>STATYSTYKI!C312</f>
        <v>Nasfed</v>
      </c>
      <c r="D150" s="264">
        <f>ROUND((SUM(STATYSTYKI!E312:L312)*100%)/SUM([3]STATYSTYKI!$D$3:$K$3),0)</f>
        <v>15</v>
      </c>
      <c r="E150" s="202">
        <f t="shared" si="25"/>
        <v>0</v>
      </c>
      <c r="F150" s="202">
        <f t="shared" si="25"/>
        <v>0</v>
      </c>
      <c r="G150" s="202">
        <f t="shared" si="25"/>
        <v>0</v>
      </c>
      <c r="H150" s="202">
        <f t="shared" si="25"/>
        <v>0</v>
      </c>
      <c r="I150" s="202">
        <f t="shared" si="25"/>
        <v>0</v>
      </c>
      <c r="J150" s="202">
        <f t="shared" si="25"/>
        <v>0</v>
      </c>
      <c r="K150" s="202">
        <f t="shared" si="25"/>
        <v>1</v>
      </c>
      <c r="L150" s="202">
        <f t="shared" si="25"/>
        <v>2</v>
      </c>
      <c r="M150" s="202">
        <f t="shared" si="25"/>
        <v>1</v>
      </c>
      <c r="N150" s="202">
        <f t="shared" si="25"/>
        <v>1</v>
      </c>
      <c r="O150" s="202">
        <f t="shared" si="25"/>
        <v>1</v>
      </c>
      <c r="P150" s="202">
        <f t="shared" si="25"/>
        <v>1</v>
      </c>
      <c r="Q150" s="202">
        <f t="shared" si="25"/>
        <v>1</v>
      </c>
      <c r="R150" s="202">
        <f t="shared" si="25"/>
        <v>1</v>
      </c>
      <c r="S150" s="202">
        <f t="shared" si="25"/>
        <v>1</v>
      </c>
      <c r="T150" s="202">
        <f t="shared" si="25"/>
        <v>1</v>
      </c>
      <c r="U150" s="202">
        <f t="shared" si="24"/>
        <v>1</v>
      </c>
      <c r="V150" s="202">
        <f t="shared" si="24"/>
        <v>1</v>
      </c>
      <c r="W150" s="202">
        <f t="shared" si="24"/>
        <v>1</v>
      </c>
      <c r="X150" s="202">
        <f t="shared" si="24"/>
        <v>1</v>
      </c>
      <c r="Y150" s="202">
        <f t="shared" si="24"/>
        <v>0</v>
      </c>
      <c r="Z150" s="202">
        <f t="shared" si="24"/>
        <v>0</v>
      </c>
      <c r="AA150" s="202">
        <f t="shared" si="24"/>
        <v>0</v>
      </c>
      <c r="AB150" s="202">
        <f t="shared" si="24"/>
        <v>0</v>
      </c>
    </row>
    <row r="151" spans="1:28" x14ac:dyDescent="0.25">
      <c r="A151" s="274" t="str">
        <f>STATYSTYKI!A313</f>
        <v>Kobierzyce</v>
      </c>
      <c r="B151" s="274" t="str">
        <f>STATYSTYKI!B313</f>
        <v>rk_15_DK8</v>
      </c>
      <c r="C151" s="274" t="str">
        <f>STATYSTYKI!C313</f>
        <v>brak danych</v>
      </c>
      <c r="D151" s="264">
        <f>ROUND((SUM(STATYSTYKI!E313:L313)*100%)/SUM([3]STATYSTYKI!$D$3:$K$3),0)</f>
        <v>971</v>
      </c>
      <c r="E151" s="202">
        <f t="shared" si="25"/>
        <v>0</v>
      </c>
      <c r="F151" s="202">
        <f t="shared" si="25"/>
        <v>0</v>
      </c>
      <c r="G151" s="202">
        <f t="shared" si="25"/>
        <v>0</v>
      </c>
      <c r="H151" s="202">
        <f t="shared" si="25"/>
        <v>0</v>
      </c>
      <c r="I151" s="202">
        <f t="shared" si="25"/>
        <v>2</v>
      </c>
      <c r="J151" s="202">
        <f t="shared" si="25"/>
        <v>16</v>
      </c>
      <c r="K151" s="202">
        <f t="shared" si="25"/>
        <v>50</v>
      </c>
      <c r="L151" s="202">
        <f t="shared" si="25"/>
        <v>136</v>
      </c>
      <c r="M151" s="202">
        <f t="shared" si="25"/>
        <v>70</v>
      </c>
      <c r="N151" s="202">
        <f t="shared" si="25"/>
        <v>56</v>
      </c>
      <c r="O151" s="202">
        <f t="shared" si="25"/>
        <v>54</v>
      </c>
      <c r="P151" s="202">
        <f t="shared" si="25"/>
        <v>50</v>
      </c>
      <c r="Q151" s="202">
        <f t="shared" si="25"/>
        <v>48</v>
      </c>
      <c r="R151" s="202">
        <f t="shared" si="25"/>
        <v>53</v>
      </c>
      <c r="S151" s="202">
        <f t="shared" si="25"/>
        <v>69</v>
      </c>
      <c r="T151" s="202">
        <f t="shared" si="25"/>
        <v>82</v>
      </c>
      <c r="U151" s="202">
        <f t="shared" si="24"/>
        <v>93</v>
      </c>
      <c r="V151" s="202">
        <f t="shared" si="24"/>
        <v>73</v>
      </c>
      <c r="W151" s="202">
        <f t="shared" si="24"/>
        <v>53</v>
      </c>
      <c r="X151" s="202">
        <f t="shared" si="24"/>
        <v>34</v>
      </c>
      <c r="Y151" s="202">
        <f t="shared" si="24"/>
        <v>16</v>
      </c>
      <c r="Z151" s="202">
        <f t="shared" si="24"/>
        <v>9</v>
      </c>
      <c r="AA151" s="202">
        <f t="shared" si="24"/>
        <v>6</v>
      </c>
      <c r="AB151" s="202">
        <f t="shared" si="24"/>
        <v>2</v>
      </c>
    </row>
    <row r="152" spans="1:28" x14ac:dyDescent="0.25">
      <c r="A152" s="274" t="str">
        <f>STATYSTYKI!A314</f>
        <v>Kobierzyce</v>
      </c>
      <c r="B152" s="274" t="str">
        <f>STATYSTYKI!B314</f>
        <v>rk_15_DK8</v>
      </c>
      <c r="C152" s="274" t="str">
        <f>STATYSTYKI!C314</f>
        <v>Marbus</v>
      </c>
      <c r="D152" s="264">
        <f>ROUND((SUM(STATYSTYKI!E314:L314)*100%)/SUM([3]STATYSTYKI!$D$3:$K$3),0)</f>
        <v>421</v>
      </c>
      <c r="E152" s="202">
        <f t="shared" si="25"/>
        <v>0</v>
      </c>
      <c r="F152" s="202">
        <f t="shared" si="25"/>
        <v>0</v>
      </c>
      <c r="G152" s="202">
        <f t="shared" si="25"/>
        <v>0</v>
      </c>
      <c r="H152" s="202">
        <f t="shared" si="25"/>
        <v>0</v>
      </c>
      <c r="I152" s="202">
        <f t="shared" si="25"/>
        <v>1</v>
      </c>
      <c r="J152" s="202">
        <f t="shared" si="25"/>
        <v>7</v>
      </c>
      <c r="K152" s="202">
        <f t="shared" si="25"/>
        <v>22</v>
      </c>
      <c r="L152" s="202">
        <f t="shared" si="25"/>
        <v>59</v>
      </c>
      <c r="M152" s="202">
        <f t="shared" si="25"/>
        <v>30</v>
      </c>
      <c r="N152" s="202">
        <f t="shared" si="25"/>
        <v>24</v>
      </c>
      <c r="O152" s="202">
        <f t="shared" si="25"/>
        <v>23</v>
      </c>
      <c r="P152" s="202">
        <f t="shared" si="25"/>
        <v>21</v>
      </c>
      <c r="Q152" s="202">
        <f t="shared" si="25"/>
        <v>21</v>
      </c>
      <c r="R152" s="202">
        <f t="shared" si="25"/>
        <v>23</v>
      </c>
      <c r="S152" s="202">
        <f t="shared" si="25"/>
        <v>30</v>
      </c>
      <c r="T152" s="202">
        <f t="shared" si="25"/>
        <v>36</v>
      </c>
      <c r="U152" s="202">
        <f t="shared" si="24"/>
        <v>40</v>
      </c>
      <c r="V152" s="202">
        <f t="shared" si="24"/>
        <v>31</v>
      </c>
      <c r="W152" s="202">
        <f t="shared" si="24"/>
        <v>23</v>
      </c>
      <c r="X152" s="202">
        <f t="shared" si="24"/>
        <v>15</v>
      </c>
      <c r="Y152" s="202">
        <f t="shared" si="24"/>
        <v>7</v>
      </c>
      <c r="Z152" s="202">
        <f t="shared" si="24"/>
        <v>4</v>
      </c>
      <c r="AA152" s="202">
        <f t="shared" si="24"/>
        <v>3</v>
      </c>
      <c r="AB152" s="202">
        <f t="shared" si="24"/>
        <v>1</v>
      </c>
    </row>
    <row r="153" spans="1:28" x14ac:dyDescent="0.25">
      <c r="A153" s="274" t="str">
        <f>STATYSTYKI!A315</f>
        <v>Kobierzyce</v>
      </c>
      <c r="B153" s="274" t="str">
        <f>STATYSTYKI!B315</f>
        <v>rk_15_DK8</v>
      </c>
      <c r="C153" s="274" t="str">
        <f>STATYSTYKI!C315</f>
        <v>FanLogic</v>
      </c>
      <c r="D153" s="264">
        <f>ROUND((SUM(STATYSTYKI!E315:L315)*100%)/SUM([3]STATYSTYKI!$D$3:$K$3),0)</f>
        <v>124</v>
      </c>
      <c r="E153" s="202">
        <f t="shared" si="25"/>
        <v>0</v>
      </c>
      <c r="F153" s="202">
        <f t="shared" si="25"/>
        <v>0</v>
      </c>
      <c r="G153" s="202">
        <f t="shared" si="25"/>
        <v>0</v>
      </c>
      <c r="H153" s="202">
        <f t="shared" si="25"/>
        <v>0</v>
      </c>
      <c r="I153" s="202">
        <f t="shared" si="25"/>
        <v>0</v>
      </c>
      <c r="J153" s="202">
        <f t="shared" si="25"/>
        <v>2</v>
      </c>
      <c r="K153" s="202">
        <f t="shared" si="25"/>
        <v>6</v>
      </c>
      <c r="L153" s="202">
        <f t="shared" si="25"/>
        <v>17</v>
      </c>
      <c r="M153" s="202">
        <f t="shared" si="25"/>
        <v>9</v>
      </c>
      <c r="N153" s="202">
        <f t="shared" si="25"/>
        <v>7</v>
      </c>
      <c r="O153" s="202">
        <f t="shared" si="25"/>
        <v>7</v>
      </c>
      <c r="P153" s="202">
        <f t="shared" si="25"/>
        <v>6</v>
      </c>
      <c r="Q153" s="202">
        <f t="shared" si="25"/>
        <v>6</v>
      </c>
      <c r="R153" s="202">
        <f t="shared" si="25"/>
        <v>7</v>
      </c>
      <c r="S153" s="202">
        <f t="shared" si="25"/>
        <v>9</v>
      </c>
      <c r="T153" s="202">
        <f t="shared" si="25"/>
        <v>10</v>
      </c>
      <c r="U153" s="202">
        <f t="shared" si="24"/>
        <v>12</v>
      </c>
      <c r="V153" s="202">
        <f t="shared" si="24"/>
        <v>9</v>
      </c>
      <c r="W153" s="202">
        <f t="shared" si="24"/>
        <v>7</v>
      </c>
      <c r="X153" s="202">
        <f t="shared" si="24"/>
        <v>4</v>
      </c>
      <c r="Y153" s="202">
        <f t="shared" si="24"/>
        <v>2</v>
      </c>
      <c r="Z153" s="202">
        <f t="shared" si="24"/>
        <v>1</v>
      </c>
      <c r="AA153" s="202">
        <f t="shared" si="24"/>
        <v>1</v>
      </c>
      <c r="AB153" s="202">
        <f t="shared" si="24"/>
        <v>0</v>
      </c>
    </row>
    <row r="154" spans="1:28" x14ac:dyDescent="0.25">
      <c r="A154" s="274" t="str">
        <f>STATYSTYKI!A316</f>
        <v>Kobierzyce</v>
      </c>
      <c r="B154" s="274" t="str">
        <f>STATYSTYKI!B316</f>
        <v>rk_15_DK8</v>
      </c>
      <c r="C154" s="274" t="str">
        <f>STATYSTYKI!C316</f>
        <v>PKS Dzierżoniów</v>
      </c>
      <c r="D154" s="264">
        <f>ROUND((SUM(STATYSTYKI!E316:L316)*100%)/SUM([3]STATYSTYKI!$D$3:$K$3),0)</f>
        <v>346</v>
      </c>
      <c r="E154" s="202">
        <f t="shared" si="25"/>
        <v>0</v>
      </c>
      <c r="F154" s="202">
        <f t="shared" si="25"/>
        <v>0</v>
      </c>
      <c r="G154" s="202">
        <f t="shared" si="25"/>
        <v>0</v>
      </c>
      <c r="H154" s="202">
        <f t="shared" si="25"/>
        <v>0</v>
      </c>
      <c r="I154" s="202">
        <f t="shared" si="25"/>
        <v>1</v>
      </c>
      <c r="J154" s="202">
        <f t="shared" si="25"/>
        <v>6</v>
      </c>
      <c r="K154" s="202">
        <f t="shared" si="25"/>
        <v>18</v>
      </c>
      <c r="L154" s="202">
        <f t="shared" si="25"/>
        <v>48</v>
      </c>
      <c r="M154" s="202">
        <f t="shared" si="25"/>
        <v>25</v>
      </c>
      <c r="N154" s="202">
        <f t="shared" si="25"/>
        <v>20</v>
      </c>
      <c r="O154" s="202">
        <f t="shared" si="25"/>
        <v>19</v>
      </c>
      <c r="P154" s="202">
        <f t="shared" si="25"/>
        <v>18</v>
      </c>
      <c r="Q154" s="202">
        <f t="shared" si="25"/>
        <v>17</v>
      </c>
      <c r="R154" s="202">
        <f t="shared" si="25"/>
        <v>19</v>
      </c>
      <c r="S154" s="202">
        <f t="shared" si="25"/>
        <v>24</v>
      </c>
      <c r="T154" s="202">
        <f t="shared" si="25"/>
        <v>29</v>
      </c>
      <c r="U154" s="202">
        <f t="shared" si="24"/>
        <v>33</v>
      </c>
      <c r="V154" s="202">
        <f t="shared" si="24"/>
        <v>26</v>
      </c>
      <c r="W154" s="202">
        <f t="shared" si="24"/>
        <v>19</v>
      </c>
      <c r="X154" s="202">
        <f t="shared" si="24"/>
        <v>12</v>
      </c>
      <c r="Y154" s="202">
        <f t="shared" si="24"/>
        <v>6</v>
      </c>
      <c r="Z154" s="202">
        <f t="shared" si="24"/>
        <v>3</v>
      </c>
      <c r="AA154" s="202">
        <f t="shared" si="24"/>
        <v>2</v>
      </c>
      <c r="AB154" s="202">
        <f t="shared" si="24"/>
        <v>1</v>
      </c>
    </row>
    <row r="155" spans="1:28" x14ac:dyDescent="0.25">
      <c r="A155" s="274" t="str">
        <f>STATYSTYKI!A317</f>
        <v>Kobierzyce</v>
      </c>
      <c r="B155" s="274" t="str">
        <f>STATYSTYKI!B317</f>
        <v>rk_15_DK8</v>
      </c>
      <c r="C155" s="274" t="str">
        <f>STATYSTYKI!C317</f>
        <v>Romańczuk</v>
      </c>
      <c r="D155" s="264">
        <f>ROUND((SUM(STATYSTYKI!E317:L317)*100%)/SUM([3]STATYSTYKI!$D$3:$K$3),0)</f>
        <v>359</v>
      </c>
      <c r="E155" s="202">
        <f t="shared" si="25"/>
        <v>0</v>
      </c>
      <c r="F155" s="202">
        <f t="shared" si="25"/>
        <v>0</v>
      </c>
      <c r="G155" s="202">
        <f t="shared" si="25"/>
        <v>0</v>
      </c>
      <c r="H155" s="202">
        <f t="shared" si="25"/>
        <v>0</v>
      </c>
      <c r="I155" s="202">
        <f t="shared" si="25"/>
        <v>1</v>
      </c>
      <c r="J155" s="202">
        <f t="shared" si="25"/>
        <v>6</v>
      </c>
      <c r="K155" s="202">
        <f t="shared" si="25"/>
        <v>19</v>
      </c>
      <c r="L155" s="202">
        <f t="shared" si="25"/>
        <v>50</v>
      </c>
      <c r="M155" s="202">
        <f t="shared" si="25"/>
        <v>26</v>
      </c>
      <c r="N155" s="202">
        <f t="shared" si="25"/>
        <v>21</v>
      </c>
      <c r="O155" s="202">
        <f t="shared" si="25"/>
        <v>20</v>
      </c>
      <c r="P155" s="202">
        <f t="shared" si="25"/>
        <v>18</v>
      </c>
      <c r="Q155" s="202">
        <f t="shared" si="25"/>
        <v>18</v>
      </c>
      <c r="R155" s="202">
        <f t="shared" si="25"/>
        <v>20</v>
      </c>
      <c r="S155" s="202">
        <f t="shared" si="25"/>
        <v>25</v>
      </c>
      <c r="T155" s="202">
        <f t="shared" si="25"/>
        <v>30</v>
      </c>
      <c r="U155" s="202">
        <f t="shared" si="24"/>
        <v>34</v>
      </c>
      <c r="V155" s="202">
        <f t="shared" si="24"/>
        <v>27</v>
      </c>
      <c r="W155" s="202">
        <f t="shared" si="24"/>
        <v>20</v>
      </c>
      <c r="X155" s="202">
        <f t="shared" si="24"/>
        <v>12</v>
      </c>
      <c r="Y155" s="202">
        <f t="shared" si="24"/>
        <v>6</v>
      </c>
      <c r="Z155" s="202">
        <f t="shared" si="24"/>
        <v>4</v>
      </c>
      <c r="AA155" s="202">
        <f t="shared" si="24"/>
        <v>2</v>
      </c>
      <c r="AB155" s="202">
        <f t="shared" si="24"/>
        <v>1</v>
      </c>
    </row>
    <row r="156" spans="1:28" x14ac:dyDescent="0.25">
      <c r="A156" s="274" t="str">
        <f>STATYSTYKI!A318</f>
        <v>Kobierzyce</v>
      </c>
      <c r="B156" s="274" t="str">
        <f>STATYSTYKI!B318</f>
        <v>rk_15_DK8</v>
      </c>
      <c r="C156" s="274" t="str">
        <f>STATYSTYKI!C318</f>
        <v>WABCO</v>
      </c>
      <c r="D156" s="264">
        <f>ROUND((SUM(STATYSTYKI!E318:L318)*100%)/SUM([3]STATYSTYKI!$D$3:$K$3),0)</f>
        <v>15</v>
      </c>
      <c r="E156" s="202">
        <f t="shared" si="25"/>
        <v>0</v>
      </c>
      <c r="F156" s="202">
        <f t="shared" si="25"/>
        <v>0</v>
      </c>
      <c r="G156" s="202">
        <f t="shared" si="25"/>
        <v>0</v>
      </c>
      <c r="H156" s="202">
        <f t="shared" si="25"/>
        <v>0</v>
      </c>
      <c r="I156" s="202">
        <f t="shared" si="25"/>
        <v>0</v>
      </c>
      <c r="J156" s="202">
        <f t="shared" si="25"/>
        <v>0</v>
      </c>
      <c r="K156" s="202">
        <f t="shared" si="25"/>
        <v>1</v>
      </c>
      <c r="L156" s="202">
        <f t="shared" si="25"/>
        <v>2</v>
      </c>
      <c r="M156" s="202">
        <f t="shared" si="25"/>
        <v>1</v>
      </c>
      <c r="N156" s="202">
        <f t="shared" si="25"/>
        <v>1</v>
      </c>
      <c r="O156" s="202">
        <f t="shared" si="25"/>
        <v>1</v>
      </c>
      <c r="P156" s="202">
        <f t="shared" si="25"/>
        <v>1</v>
      </c>
      <c r="Q156" s="202">
        <f t="shared" si="25"/>
        <v>1</v>
      </c>
      <c r="R156" s="202">
        <f t="shared" si="25"/>
        <v>1</v>
      </c>
      <c r="S156" s="202">
        <f t="shared" si="25"/>
        <v>1</v>
      </c>
      <c r="T156" s="202">
        <f t="shared" si="25"/>
        <v>1</v>
      </c>
      <c r="U156" s="202">
        <f t="shared" si="24"/>
        <v>1</v>
      </c>
      <c r="V156" s="202">
        <f t="shared" si="24"/>
        <v>1</v>
      </c>
      <c r="W156" s="202">
        <f t="shared" si="24"/>
        <v>1</v>
      </c>
      <c r="X156" s="202">
        <f t="shared" si="24"/>
        <v>1</v>
      </c>
      <c r="Y156" s="202">
        <f t="shared" si="24"/>
        <v>0</v>
      </c>
      <c r="Z156" s="202">
        <f t="shared" si="24"/>
        <v>0</v>
      </c>
      <c r="AA156" s="202">
        <f t="shared" si="24"/>
        <v>0</v>
      </c>
      <c r="AB156" s="202">
        <f t="shared" si="24"/>
        <v>0</v>
      </c>
    </row>
    <row r="157" spans="1:28" x14ac:dyDescent="0.25">
      <c r="A157" s="274" t="str">
        <f>STATYSTYKI!A319</f>
        <v>Kobierzyce</v>
      </c>
      <c r="B157" s="274" t="str">
        <f>STATYSTYKI!B319</f>
        <v>rk_15_DK8</v>
      </c>
      <c r="C157" s="274" t="str">
        <f>STATYSTYKI!C319</f>
        <v>Beskid</v>
      </c>
      <c r="D157" s="264">
        <f>ROUND((SUM(STATYSTYKI!E319:L319)*100%)/SUM([3]STATYSTYKI!$D$3:$K$3),0)</f>
        <v>198</v>
      </c>
      <c r="E157" s="202">
        <f t="shared" si="25"/>
        <v>0</v>
      </c>
      <c r="F157" s="202">
        <f t="shared" si="25"/>
        <v>0</v>
      </c>
      <c r="G157" s="202">
        <f t="shared" si="25"/>
        <v>0</v>
      </c>
      <c r="H157" s="202">
        <f t="shared" si="25"/>
        <v>0</v>
      </c>
      <c r="I157" s="202">
        <f t="shared" si="25"/>
        <v>0</v>
      </c>
      <c r="J157" s="202">
        <f t="shared" si="25"/>
        <v>3</v>
      </c>
      <c r="K157" s="202">
        <f t="shared" si="25"/>
        <v>10</v>
      </c>
      <c r="L157" s="202">
        <f t="shared" si="25"/>
        <v>28</v>
      </c>
      <c r="M157" s="202">
        <f t="shared" si="25"/>
        <v>14</v>
      </c>
      <c r="N157" s="202">
        <f t="shared" si="25"/>
        <v>11</v>
      </c>
      <c r="O157" s="202">
        <f t="shared" si="25"/>
        <v>11</v>
      </c>
      <c r="P157" s="202">
        <f t="shared" si="25"/>
        <v>10</v>
      </c>
      <c r="Q157" s="202">
        <f t="shared" si="25"/>
        <v>10</v>
      </c>
      <c r="R157" s="202">
        <f t="shared" si="25"/>
        <v>11</v>
      </c>
      <c r="S157" s="202">
        <f t="shared" si="25"/>
        <v>14</v>
      </c>
      <c r="T157" s="202">
        <f t="shared" si="25"/>
        <v>17</v>
      </c>
      <c r="U157" s="202">
        <f t="shared" si="24"/>
        <v>19</v>
      </c>
      <c r="V157" s="202">
        <f t="shared" si="24"/>
        <v>15</v>
      </c>
      <c r="W157" s="202">
        <f t="shared" si="24"/>
        <v>11</v>
      </c>
      <c r="X157" s="202">
        <f t="shared" si="24"/>
        <v>7</v>
      </c>
      <c r="Y157" s="202">
        <f t="shared" si="24"/>
        <v>3</v>
      </c>
      <c r="Z157" s="202">
        <f t="shared" si="24"/>
        <v>2</v>
      </c>
      <c r="AA157" s="202">
        <f t="shared" si="24"/>
        <v>1</v>
      </c>
      <c r="AB157" s="202">
        <f t="shared" si="24"/>
        <v>0</v>
      </c>
    </row>
    <row r="158" spans="1:28" x14ac:dyDescent="0.25">
      <c r="A158" s="274" t="str">
        <f>STATYSTYKI!A320</f>
        <v>Kobierzyce</v>
      </c>
      <c r="B158" s="274" t="str">
        <f>STATYSTYKI!B320</f>
        <v>rk_15_DK8</v>
      </c>
      <c r="C158" s="274" t="str">
        <f>STATYSTYKI!C320</f>
        <v>PKS Kłodzko</v>
      </c>
      <c r="D158" s="264">
        <f>ROUND((SUM(STATYSTYKI!E320:L320)*100%)/SUM([3]STATYSTYKI!$D$3:$K$3),0)</f>
        <v>96</v>
      </c>
      <c r="E158" s="202">
        <f t="shared" si="25"/>
        <v>0</v>
      </c>
      <c r="F158" s="202">
        <f t="shared" si="25"/>
        <v>0</v>
      </c>
      <c r="G158" s="202">
        <f t="shared" si="25"/>
        <v>0</v>
      </c>
      <c r="H158" s="202">
        <f t="shared" si="25"/>
        <v>0</v>
      </c>
      <c r="I158" s="202">
        <f t="shared" si="25"/>
        <v>0</v>
      </c>
      <c r="J158" s="202">
        <f t="shared" si="25"/>
        <v>2</v>
      </c>
      <c r="K158" s="202">
        <f t="shared" si="25"/>
        <v>5</v>
      </c>
      <c r="L158" s="202">
        <f t="shared" si="25"/>
        <v>13</v>
      </c>
      <c r="M158" s="202">
        <f t="shared" si="25"/>
        <v>7</v>
      </c>
      <c r="N158" s="202">
        <f t="shared" si="25"/>
        <v>6</v>
      </c>
      <c r="O158" s="202">
        <f t="shared" si="25"/>
        <v>5</v>
      </c>
      <c r="P158" s="202">
        <f t="shared" si="25"/>
        <v>5</v>
      </c>
      <c r="Q158" s="202">
        <f t="shared" si="25"/>
        <v>5</v>
      </c>
      <c r="R158" s="202">
        <f t="shared" si="25"/>
        <v>5</v>
      </c>
      <c r="S158" s="202">
        <f t="shared" si="25"/>
        <v>7</v>
      </c>
      <c r="T158" s="202">
        <f t="shared" si="25"/>
        <v>8</v>
      </c>
      <c r="U158" s="202">
        <f t="shared" si="24"/>
        <v>9</v>
      </c>
      <c r="V158" s="202">
        <f t="shared" si="24"/>
        <v>7</v>
      </c>
      <c r="W158" s="202">
        <f t="shared" si="24"/>
        <v>5</v>
      </c>
      <c r="X158" s="202">
        <f t="shared" si="24"/>
        <v>3</v>
      </c>
      <c r="Y158" s="202">
        <f t="shared" si="24"/>
        <v>2</v>
      </c>
      <c r="Z158" s="202">
        <f t="shared" si="24"/>
        <v>1</v>
      </c>
      <c r="AA158" s="202">
        <f t="shared" si="24"/>
        <v>1</v>
      </c>
      <c r="AB158" s="202">
        <f t="shared" si="24"/>
        <v>0</v>
      </c>
    </row>
    <row r="159" spans="1:28" x14ac:dyDescent="0.25">
      <c r="A159" s="274" t="str">
        <f>STATYSTYKI!A321</f>
        <v>Kobierzyce</v>
      </c>
      <c r="B159" s="274" t="str">
        <f>STATYSTYKI!B321</f>
        <v>rk_15_DK8</v>
      </c>
      <c r="C159" s="274" t="str">
        <f>STATYSTYKI!C321</f>
        <v>Cordiev</v>
      </c>
      <c r="D159" s="264">
        <f>ROUND((SUM(STATYSTYKI!E321:L321)*100%)/SUM([3]STATYSTYKI!$D$3:$K$3),0)</f>
        <v>43</v>
      </c>
      <c r="E159" s="202">
        <f t="shared" si="25"/>
        <v>0</v>
      </c>
      <c r="F159" s="202">
        <f t="shared" si="25"/>
        <v>0</v>
      </c>
      <c r="G159" s="202">
        <f t="shared" si="25"/>
        <v>0</v>
      </c>
      <c r="H159" s="202">
        <f t="shared" si="25"/>
        <v>0</v>
      </c>
      <c r="I159" s="202">
        <f t="shared" si="25"/>
        <v>0</v>
      </c>
      <c r="J159" s="202">
        <f t="shared" si="25"/>
        <v>1</v>
      </c>
      <c r="K159" s="202">
        <f t="shared" si="25"/>
        <v>2</v>
      </c>
      <c r="L159" s="202">
        <f t="shared" si="25"/>
        <v>6</v>
      </c>
      <c r="M159" s="202">
        <f t="shared" si="25"/>
        <v>3</v>
      </c>
      <c r="N159" s="202">
        <f t="shared" si="25"/>
        <v>2</v>
      </c>
      <c r="O159" s="202">
        <f t="shared" si="25"/>
        <v>2</v>
      </c>
      <c r="P159" s="202">
        <f t="shared" si="25"/>
        <v>2</v>
      </c>
      <c r="Q159" s="202">
        <f t="shared" si="25"/>
        <v>2</v>
      </c>
      <c r="R159" s="202">
        <f t="shared" si="25"/>
        <v>2</v>
      </c>
      <c r="S159" s="202">
        <f t="shared" si="25"/>
        <v>3</v>
      </c>
      <c r="T159" s="202">
        <f t="shared" si="25"/>
        <v>4</v>
      </c>
      <c r="U159" s="202">
        <f t="shared" si="24"/>
        <v>4</v>
      </c>
      <c r="V159" s="202">
        <f t="shared" si="24"/>
        <v>3</v>
      </c>
      <c r="W159" s="202">
        <f t="shared" si="24"/>
        <v>2</v>
      </c>
      <c r="X159" s="202">
        <f t="shared" si="24"/>
        <v>1</v>
      </c>
      <c r="Y159" s="202">
        <f t="shared" si="24"/>
        <v>1</v>
      </c>
      <c r="Z159" s="202">
        <f t="shared" si="24"/>
        <v>0</v>
      </c>
      <c r="AA159" s="202">
        <f t="shared" si="24"/>
        <v>0</v>
      </c>
      <c r="AB159" s="202">
        <f t="shared" si="24"/>
        <v>0</v>
      </c>
    </row>
    <row r="160" spans="1:28" x14ac:dyDescent="0.25">
      <c r="A160" s="274" t="str">
        <f>STATYSTYKI!A322</f>
        <v>Kobierzyce</v>
      </c>
      <c r="B160" s="274" t="str">
        <f>STATYSTYKI!B322</f>
        <v>rk_15_DK8</v>
      </c>
      <c r="C160" s="274" t="str">
        <f>STATYSTYKI!C322</f>
        <v>PKS</v>
      </c>
      <c r="D160" s="264">
        <f>ROUND((SUM(STATYSTYKI!E322:L322)*100%)/SUM([3]STATYSTYKI!$D$3:$K$3),0)</f>
        <v>176</v>
      </c>
      <c r="E160" s="202">
        <f t="shared" si="25"/>
        <v>0</v>
      </c>
      <c r="F160" s="202">
        <f t="shared" si="25"/>
        <v>0</v>
      </c>
      <c r="G160" s="202">
        <f t="shared" si="25"/>
        <v>0</v>
      </c>
      <c r="H160" s="202">
        <f t="shared" si="25"/>
        <v>0</v>
      </c>
      <c r="I160" s="202">
        <f t="shared" si="25"/>
        <v>0</v>
      </c>
      <c r="J160" s="202">
        <f t="shared" si="25"/>
        <v>3</v>
      </c>
      <c r="K160" s="202">
        <f t="shared" si="25"/>
        <v>9</v>
      </c>
      <c r="L160" s="202">
        <f t="shared" si="25"/>
        <v>25</v>
      </c>
      <c r="M160" s="202">
        <f t="shared" si="25"/>
        <v>13</v>
      </c>
      <c r="N160" s="202">
        <f t="shared" si="25"/>
        <v>10</v>
      </c>
      <c r="O160" s="202">
        <f t="shared" si="25"/>
        <v>10</v>
      </c>
      <c r="P160" s="202">
        <f t="shared" si="25"/>
        <v>9</v>
      </c>
      <c r="Q160" s="202">
        <f t="shared" si="25"/>
        <v>9</v>
      </c>
      <c r="R160" s="202">
        <f t="shared" si="25"/>
        <v>10</v>
      </c>
      <c r="S160" s="202">
        <f t="shared" si="25"/>
        <v>12</v>
      </c>
      <c r="T160" s="202">
        <f t="shared" si="25"/>
        <v>15</v>
      </c>
      <c r="U160" s="202">
        <f t="shared" si="24"/>
        <v>17</v>
      </c>
      <c r="V160" s="202">
        <f t="shared" si="24"/>
        <v>13</v>
      </c>
      <c r="W160" s="202">
        <f t="shared" si="24"/>
        <v>10</v>
      </c>
      <c r="X160" s="202">
        <f t="shared" si="24"/>
        <v>6</v>
      </c>
      <c r="Y160" s="202">
        <f t="shared" si="24"/>
        <v>3</v>
      </c>
      <c r="Z160" s="202">
        <f t="shared" si="24"/>
        <v>2</v>
      </c>
      <c r="AA160" s="202">
        <f t="shared" si="24"/>
        <v>1</v>
      </c>
      <c r="AB160" s="202">
        <f t="shared" si="24"/>
        <v>0</v>
      </c>
    </row>
    <row r="161" spans="1:28" x14ac:dyDescent="0.25">
      <c r="A161" s="274" t="str">
        <f>STATYSTYKI!A323</f>
        <v>Kobierzyce</v>
      </c>
      <c r="B161" s="274" t="str">
        <f>STATYSTYKI!B323</f>
        <v>rk_15_DK8</v>
      </c>
      <c r="C161" s="274" t="str">
        <f>STATYSTYKI!C323</f>
        <v>Marco Polo</v>
      </c>
      <c r="D161" s="264">
        <f>ROUND((SUM(STATYSTYKI!E323:L323)*100%)/SUM([3]STATYSTYKI!$D$3:$K$3),0)</f>
        <v>87</v>
      </c>
      <c r="E161" s="202">
        <f t="shared" si="25"/>
        <v>0</v>
      </c>
      <c r="F161" s="202">
        <f t="shared" si="25"/>
        <v>0</v>
      </c>
      <c r="G161" s="202">
        <f t="shared" si="25"/>
        <v>0</v>
      </c>
      <c r="H161" s="202">
        <f t="shared" si="25"/>
        <v>0</v>
      </c>
      <c r="I161" s="202">
        <f t="shared" si="25"/>
        <v>0</v>
      </c>
      <c r="J161" s="202">
        <f t="shared" si="25"/>
        <v>1</v>
      </c>
      <c r="K161" s="202">
        <f t="shared" si="25"/>
        <v>4</v>
      </c>
      <c r="L161" s="202">
        <f t="shared" si="25"/>
        <v>12</v>
      </c>
      <c r="M161" s="202">
        <f t="shared" si="25"/>
        <v>6</v>
      </c>
      <c r="N161" s="202">
        <f t="shared" si="25"/>
        <v>5</v>
      </c>
      <c r="O161" s="202">
        <f t="shared" si="25"/>
        <v>5</v>
      </c>
      <c r="P161" s="202">
        <f t="shared" si="25"/>
        <v>4</v>
      </c>
      <c r="Q161" s="202">
        <f t="shared" si="25"/>
        <v>4</v>
      </c>
      <c r="R161" s="202">
        <f t="shared" si="25"/>
        <v>5</v>
      </c>
      <c r="S161" s="202">
        <f t="shared" si="25"/>
        <v>6</v>
      </c>
      <c r="T161" s="202">
        <f t="shared" si="25"/>
        <v>7</v>
      </c>
      <c r="U161" s="202">
        <f t="shared" si="24"/>
        <v>8</v>
      </c>
      <c r="V161" s="202">
        <f t="shared" si="24"/>
        <v>6</v>
      </c>
      <c r="W161" s="202">
        <f t="shared" si="24"/>
        <v>5</v>
      </c>
      <c r="X161" s="202">
        <f t="shared" si="24"/>
        <v>3</v>
      </c>
      <c r="Y161" s="202">
        <f t="shared" si="24"/>
        <v>1</v>
      </c>
      <c r="Z161" s="202">
        <f t="shared" si="24"/>
        <v>1</v>
      </c>
      <c r="AA161" s="202">
        <f t="shared" si="24"/>
        <v>1</v>
      </c>
      <c r="AB161" s="202">
        <f t="shared" si="24"/>
        <v>0</v>
      </c>
    </row>
    <row r="162" spans="1:28" x14ac:dyDescent="0.25">
      <c r="A162" s="274" t="str">
        <f>STATYSTYKI!A324</f>
        <v>Kobierzyce</v>
      </c>
      <c r="B162" s="274" t="str">
        <f>STATYSTYKI!B324</f>
        <v>rk_15_DK8</v>
      </c>
      <c r="C162" s="274" t="str">
        <f>STATYSTYKI!C324</f>
        <v>LG</v>
      </c>
      <c r="D162" s="264">
        <f>ROUND((SUM(STATYSTYKI!E324:L324)*100%)/SUM([3]STATYSTYKI!$D$3:$K$3),0)</f>
        <v>3</v>
      </c>
      <c r="E162" s="202">
        <f t="shared" si="25"/>
        <v>0</v>
      </c>
      <c r="F162" s="202">
        <f t="shared" si="25"/>
        <v>0</v>
      </c>
      <c r="G162" s="202">
        <f t="shared" si="25"/>
        <v>0</v>
      </c>
      <c r="H162" s="202">
        <f t="shared" si="25"/>
        <v>0</v>
      </c>
      <c r="I162" s="202">
        <f t="shared" si="25"/>
        <v>0</v>
      </c>
      <c r="J162" s="202">
        <f t="shared" si="25"/>
        <v>0</v>
      </c>
      <c r="K162" s="202">
        <f t="shared" si="25"/>
        <v>0</v>
      </c>
      <c r="L162" s="202">
        <f t="shared" si="25"/>
        <v>0</v>
      </c>
      <c r="M162" s="202">
        <f t="shared" si="25"/>
        <v>0</v>
      </c>
      <c r="N162" s="202">
        <f t="shared" si="25"/>
        <v>0</v>
      </c>
      <c r="O162" s="202">
        <f t="shared" si="25"/>
        <v>0</v>
      </c>
      <c r="P162" s="202">
        <f t="shared" si="25"/>
        <v>0</v>
      </c>
      <c r="Q162" s="202">
        <f t="shared" si="25"/>
        <v>0</v>
      </c>
      <c r="R162" s="202">
        <f t="shared" si="25"/>
        <v>0</v>
      </c>
      <c r="S162" s="202">
        <f t="shared" si="25"/>
        <v>0</v>
      </c>
      <c r="T162" s="202">
        <f t="shared" ref="T162:AB177" si="26">ROUND($D162*T$3,0)</f>
        <v>0</v>
      </c>
      <c r="U162" s="202">
        <f t="shared" si="26"/>
        <v>0</v>
      </c>
      <c r="V162" s="202">
        <f t="shared" si="26"/>
        <v>0</v>
      </c>
      <c r="W162" s="202">
        <f t="shared" si="26"/>
        <v>0</v>
      </c>
      <c r="X162" s="202">
        <f t="shared" si="26"/>
        <v>0</v>
      </c>
      <c r="Y162" s="202">
        <f t="shared" si="26"/>
        <v>0</v>
      </c>
      <c r="Z162" s="202">
        <f t="shared" si="26"/>
        <v>0</v>
      </c>
      <c r="AA162" s="202">
        <f t="shared" si="26"/>
        <v>0</v>
      </c>
      <c r="AB162" s="202">
        <f t="shared" si="26"/>
        <v>0</v>
      </c>
    </row>
    <row r="163" spans="1:28" x14ac:dyDescent="0.25">
      <c r="A163" s="274" t="str">
        <f>STATYSTYKI!A325</f>
        <v>Kobierzyce</v>
      </c>
      <c r="B163" s="274" t="str">
        <f>STATYSTYKI!B325</f>
        <v>rk_15_DK8</v>
      </c>
      <c r="C163" s="274" t="str">
        <f>STATYSTYKI!C325</f>
        <v>Hau Rasenn Baum</v>
      </c>
      <c r="D163" s="264">
        <f>ROUND((SUM(STATYSTYKI!E325:L325)*100%)/SUM([3]STATYSTYKI!$D$3:$K$3),0)</f>
        <v>43</v>
      </c>
      <c r="E163" s="202">
        <f t="shared" ref="E163:T178" si="27">ROUND($D163*E$3,0)</f>
        <v>0</v>
      </c>
      <c r="F163" s="202">
        <f t="shared" si="27"/>
        <v>0</v>
      </c>
      <c r="G163" s="202">
        <f t="shared" si="27"/>
        <v>0</v>
      </c>
      <c r="H163" s="202">
        <f t="shared" si="27"/>
        <v>0</v>
      </c>
      <c r="I163" s="202">
        <f t="shared" si="27"/>
        <v>0</v>
      </c>
      <c r="J163" s="202">
        <f t="shared" si="27"/>
        <v>1</v>
      </c>
      <c r="K163" s="202">
        <f t="shared" si="27"/>
        <v>2</v>
      </c>
      <c r="L163" s="202">
        <f t="shared" si="27"/>
        <v>6</v>
      </c>
      <c r="M163" s="202">
        <f t="shared" si="27"/>
        <v>3</v>
      </c>
      <c r="N163" s="202">
        <f t="shared" si="27"/>
        <v>2</v>
      </c>
      <c r="O163" s="202">
        <f t="shared" si="27"/>
        <v>2</v>
      </c>
      <c r="P163" s="202">
        <f t="shared" si="27"/>
        <v>2</v>
      </c>
      <c r="Q163" s="202">
        <f t="shared" si="27"/>
        <v>2</v>
      </c>
      <c r="R163" s="202">
        <f t="shared" si="27"/>
        <v>2</v>
      </c>
      <c r="S163" s="202">
        <f t="shared" si="27"/>
        <v>3</v>
      </c>
      <c r="T163" s="202">
        <f t="shared" si="27"/>
        <v>4</v>
      </c>
      <c r="U163" s="202">
        <f t="shared" si="26"/>
        <v>4</v>
      </c>
      <c r="V163" s="202">
        <f t="shared" si="26"/>
        <v>3</v>
      </c>
      <c r="W163" s="202">
        <f t="shared" si="26"/>
        <v>2</v>
      </c>
      <c r="X163" s="202">
        <f t="shared" si="26"/>
        <v>1</v>
      </c>
      <c r="Y163" s="202">
        <f t="shared" si="26"/>
        <v>1</v>
      </c>
      <c r="Z163" s="202">
        <f t="shared" si="26"/>
        <v>0</v>
      </c>
      <c r="AA163" s="202">
        <f t="shared" si="26"/>
        <v>0</v>
      </c>
      <c r="AB163" s="202">
        <f t="shared" si="26"/>
        <v>0</v>
      </c>
    </row>
    <row r="164" spans="1:28" x14ac:dyDescent="0.25">
      <c r="A164" s="274" t="str">
        <f>STATYSTYKI!A326</f>
        <v>Kobierzyce</v>
      </c>
      <c r="B164" s="274" t="str">
        <f>STATYSTYKI!B326</f>
        <v>rk_15_DK8</v>
      </c>
      <c r="C164" s="274" t="str">
        <f>STATYSTYKI!C326</f>
        <v>Exclusive</v>
      </c>
      <c r="D164" s="264">
        <f>ROUND((SUM(STATYSTYKI!E326:L326)*100%)/SUM([3]STATYSTYKI!$D$3:$K$3),0)</f>
        <v>77</v>
      </c>
      <c r="E164" s="202">
        <f t="shared" si="27"/>
        <v>0</v>
      </c>
      <c r="F164" s="202">
        <f t="shared" si="27"/>
        <v>0</v>
      </c>
      <c r="G164" s="202">
        <f t="shared" si="27"/>
        <v>0</v>
      </c>
      <c r="H164" s="202">
        <f t="shared" si="27"/>
        <v>0</v>
      </c>
      <c r="I164" s="202">
        <f t="shared" si="27"/>
        <v>0</v>
      </c>
      <c r="J164" s="202">
        <f t="shared" si="27"/>
        <v>1</v>
      </c>
      <c r="K164" s="202">
        <f t="shared" si="27"/>
        <v>4</v>
      </c>
      <c r="L164" s="202">
        <f t="shared" si="27"/>
        <v>11</v>
      </c>
      <c r="M164" s="202">
        <f t="shared" si="27"/>
        <v>6</v>
      </c>
      <c r="N164" s="202">
        <f t="shared" si="27"/>
        <v>4</v>
      </c>
      <c r="O164" s="202">
        <f t="shared" si="27"/>
        <v>4</v>
      </c>
      <c r="P164" s="202">
        <f t="shared" si="27"/>
        <v>4</v>
      </c>
      <c r="Q164" s="202">
        <f t="shared" si="27"/>
        <v>4</v>
      </c>
      <c r="R164" s="202">
        <f t="shared" si="27"/>
        <v>4</v>
      </c>
      <c r="S164" s="202">
        <f t="shared" si="27"/>
        <v>5</v>
      </c>
      <c r="T164" s="202">
        <f t="shared" si="27"/>
        <v>7</v>
      </c>
      <c r="U164" s="202">
        <f t="shared" si="26"/>
        <v>7</v>
      </c>
      <c r="V164" s="202">
        <f t="shared" si="26"/>
        <v>6</v>
      </c>
      <c r="W164" s="202">
        <f t="shared" si="26"/>
        <v>4</v>
      </c>
      <c r="X164" s="202">
        <f t="shared" si="26"/>
        <v>3</v>
      </c>
      <c r="Y164" s="202">
        <f t="shared" si="26"/>
        <v>1</v>
      </c>
      <c r="Z164" s="202">
        <f t="shared" si="26"/>
        <v>1</v>
      </c>
      <c r="AA164" s="202">
        <f t="shared" si="26"/>
        <v>0</v>
      </c>
      <c r="AB164" s="202">
        <f t="shared" si="26"/>
        <v>0</v>
      </c>
    </row>
    <row r="165" spans="1:28" x14ac:dyDescent="0.25">
      <c r="A165" s="274" t="str">
        <f>STATYSTYKI!A327</f>
        <v>Kobierzyce</v>
      </c>
      <c r="B165" s="274" t="str">
        <f>STATYSTYKI!B327</f>
        <v>rk_15_DK8</v>
      </c>
      <c r="C165" s="274" t="str">
        <f>STATYSTYKI!C327</f>
        <v>Via-Bus</v>
      </c>
      <c r="D165" s="264">
        <f>ROUND((SUM(STATYSTYKI!E327:L327)*100%)/SUM([3]STATYSTYKI!$D$3:$K$3),0)</f>
        <v>9</v>
      </c>
      <c r="E165" s="202">
        <f t="shared" si="27"/>
        <v>0</v>
      </c>
      <c r="F165" s="202">
        <f t="shared" si="27"/>
        <v>0</v>
      </c>
      <c r="G165" s="202">
        <f t="shared" si="27"/>
        <v>0</v>
      </c>
      <c r="H165" s="202">
        <f t="shared" si="27"/>
        <v>0</v>
      </c>
      <c r="I165" s="202">
        <f t="shared" si="27"/>
        <v>0</v>
      </c>
      <c r="J165" s="202">
        <f t="shared" si="27"/>
        <v>0</v>
      </c>
      <c r="K165" s="202">
        <f t="shared" si="27"/>
        <v>0</v>
      </c>
      <c r="L165" s="202">
        <f t="shared" si="27"/>
        <v>1</v>
      </c>
      <c r="M165" s="202">
        <f t="shared" si="27"/>
        <v>1</v>
      </c>
      <c r="N165" s="202">
        <f t="shared" si="27"/>
        <v>1</v>
      </c>
      <c r="O165" s="202">
        <f t="shared" si="27"/>
        <v>0</v>
      </c>
      <c r="P165" s="202">
        <f t="shared" si="27"/>
        <v>0</v>
      </c>
      <c r="Q165" s="202">
        <f t="shared" si="27"/>
        <v>0</v>
      </c>
      <c r="R165" s="202">
        <f t="shared" si="27"/>
        <v>0</v>
      </c>
      <c r="S165" s="202">
        <f t="shared" si="27"/>
        <v>1</v>
      </c>
      <c r="T165" s="202">
        <f t="shared" si="27"/>
        <v>1</v>
      </c>
      <c r="U165" s="202">
        <f t="shared" si="26"/>
        <v>1</v>
      </c>
      <c r="V165" s="202">
        <f t="shared" si="26"/>
        <v>1</v>
      </c>
      <c r="W165" s="202">
        <f t="shared" si="26"/>
        <v>0</v>
      </c>
      <c r="X165" s="202">
        <f t="shared" si="26"/>
        <v>0</v>
      </c>
      <c r="Y165" s="202">
        <f t="shared" si="26"/>
        <v>0</v>
      </c>
      <c r="Z165" s="202">
        <f t="shared" si="26"/>
        <v>0</v>
      </c>
      <c r="AA165" s="202">
        <f t="shared" si="26"/>
        <v>0</v>
      </c>
      <c r="AB165" s="202">
        <f t="shared" si="26"/>
        <v>0</v>
      </c>
    </row>
    <row r="166" spans="1:28" x14ac:dyDescent="0.25">
      <c r="A166" s="274" t="str">
        <f>STATYSTYKI!A328</f>
        <v>Kobierzyce</v>
      </c>
      <c r="B166" s="274" t="str">
        <f>STATYSTYKI!B328</f>
        <v>rk_15_DK8</v>
      </c>
      <c r="C166" s="274" t="str">
        <f>STATYSTYKI!C328</f>
        <v>Milcz-Reiseu</v>
      </c>
      <c r="D166" s="264">
        <f>ROUND((SUM(STATYSTYKI!E328:L328)*100%)/SUM([3]STATYSTYKI!$D$3:$K$3),0)</f>
        <v>87</v>
      </c>
      <c r="E166" s="202">
        <f t="shared" si="27"/>
        <v>0</v>
      </c>
      <c r="F166" s="202">
        <f t="shared" si="27"/>
        <v>0</v>
      </c>
      <c r="G166" s="202">
        <f t="shared" si="27"/>
        <v>0</v>
      </c>
      <c r="H166" s="202">
        <f t="shared" si="27"/>
        <v>0</v>
      </c>
      <c r="I166" s="202">
        <f t="shared" si="27"/>
        <v>0</v>
      </c>
      <c r="J166" s="202">
        <f t="shared" si="27"/>
        <v>1</v>
      </c>
      <c r="K166" s="202">
        <f t="shared" si="27"/>
        <v>4</v>
      </c>
      <c r="L166" s="202">
        <f t="shared" si="27"/>
        <v>12</v>
      </c>
      <c r="M166" s="202">
        <f t="shared" si="27"/>
        <v>6</v>
      </c>
      <c r="N166" s="202">
        <f t="shared" si="27"/>
        <v>5</v>
      </c>
      <c r="O166" s="202">
        <f t="shared" si="27"/>
        <v>5</v>
      </c>
      <c r="P166" s="202">
        <f t="shared" si="27"/>
        <v>4</v>
      </c>
      <c r="Q166" s="202">
        <f t="shared" si="27"/>
        <v>4</v>
      </c>
      <c r="R166" s="202">
        <f t="shared" si="27"/>
        <v>5</v>
      </c>
      <c r="S166" s="202">
        <f t="shared" si="27"/>
        <v>6</v>
      </c>
      <c r="T166" s="202">
        <f t="shared" si="27"/>
        <v>7</v>
      </c>
      <c r="U166" s="202">
        <f t="shared" si="26"/>
        <v>8</v>
      </c>
      <c r="V166" s="202">
        <f t="shared" si="26"/>
        <v>6</v>
      </c>
      <c r="W166" s="202">
        <f t="shared" si="26"/>
        <v>5</v>
      </c>
      <c r="X166" s="202">
        <f t="shared" si="26"/>
        <v>3</v>
      </c>
      <c r="Y166" s="202">
        <f t="shared" si="26"/>
        <v>1</v>
      </c>
      <c r="Z166" s="202">
        <f t="shared" si="26"/>
        <v>1</v>
      </c>
      <c r="AA166" s="202">
        <f t="shared" si="26"/>
        <v>1</v>
      </c>
      <c r="AB166" s="202">
        <f t="shared" si="26"/>
        <v>0</v>
      </c>
    </row>
    <row r="167" spans="1:28" x14ac:dyDescent="0.25">
      <c r="A167" s="274" t="str">
        <f>STATYSTYKI!A329</f>
        <v>Kobierzyce</v>
      </c>
      <c r="B167" s="274" t="str">
        <f>STATYSTYKI!B329</f>
        <v>rk_15_DK8</v>
      </c>
      <c r="C167" s="274" t="str">
        <f>STATYSTYKI!C329</f>
        <v>Flixbus</v>
      </c>
      <c r="D167" s="264">
        <f>ROUND((SUM(STATYSTYKI!E329:L329)*100%)/SUM([3]STATYSTYKI!$D$3:$K$3),0)</f>
        <v>43</v>
      </c>
      <c r="E167" s="202">
        <f t="shared" si="27"/>
        <v>0</v>
      </c>
      <c r="F167" s="202">
        <f t="shared" si="27"/>
        <v>0</v>
      </c>
      <c r="G167" s="202">
        <f t="shared" si="27"/>
        <v>0</v>
      </c>
      <c r="H167" s="202">
        <f t="shared" si="27"/>
        <v>0</v>
      </c>
      <c r="I167" s="202">
        <f t="shared" si="27"/>
        <v>0</v>
      </c>
      <c r="J167" s="202">
        <f t="shared" si="27"/>
        <v>1</v>
      </c>
      <c r="K167" s="202">
        <f t="shared" si="27"/>
        <v>2</v>
      </c>
      <c r="L167" s="202">
        <f t="shared" si="27"/>
        <v>6</v>
      </c>
      <c r="M167" s="202">
        <f t="shared" si="27"/>
        <v>3</v>
      </c>
      <c r="N167" s="202">
        <f t="shared" si="27"/>
        <v>2</v>
      </c>
      <c r="O167" s="202">
        <f t="shared" si="27"/>
        <v>2</v>
      </c>
      <c r="P167" s="202">
        <f t="shared" si="27"/>
        <v>2</v>
      </c>
      <c r="Q167" s="202">
        <f t="shared" si="27"/>
        <v>2</v>
      </c>
      <c r="R167" s="202">
        <f t="shared" si="27"/>
        <v>2</v>
      </c>
      <c r="S167" s="202">
        <f t="shared" si="27"/>
        <v>3</v>
      </c>
      <c r="T167" s="202">
        <f t="shared" si="27"/>
        <v>4</v>
      </c>
      <c r="U167" s="202">
        <f t="shared" si="26"/>
        <v>4</v>
      </c>
      <c r="V167" s="202">
        <f t="shared" si="26"/>
        <v>3</v>
      </c>
      <c r="W167" s="202">
        <f t="shared" si="26"/>
        <v>2</v>
      </c>
      <c r="X167" s="202">
        <f t="shared" si="26"/>
        <v>1</v>
      </c>
      <c r="Y167" s="202">
        <f t="shared" si="26"/>
        <v>1</v>
      </c>
      <c r="Z167" s="202">
        <f t="shared" si="26"/>
        <v>0</v>
      </c>
      <c r="AA167" s="202">
        <f t="shared" si="26"/>
        <v>0</v>
      </c>
      <c r="AB167" s="202">
        <f t="shared" si="26"/>
        <v>0</v>
      </c>
    </row>
    <row r="168" spans="1:28" x14ac:dyDescent="0.25">
      <c r="A168" s="274" t="str">
        <f>STATYSTYKI!A330</f>
        <v>Kobierzyce</v>
      </c>
      <c r="B168" s="274" t="str">
        <f>STATYSTYKI!B330</f>
        <v>rk_15_DK8</v>
      </c>
      <c r="C168" s="274" t="str">
        <f>STATYSTYKI!C330</f>
        <v>Tomas</v>
      </c>
      <c r="D168" s="264">
        <f>ROUND((SUM(STATYSTYKI!E330:L330)*100%)/SUM([3]STATYSTYKI!$D$3:$K$3),0)</f>
        <v>15</v>
      </c>
      <c r="E168" s="202">
        <f t="shared" si="27"/>
        <v>0</v>
      </c>
      <c r="F168" s="202">
        <f t="shared" si="27"/>
        <v>0</v>
      </c>
      <c r="G168" s="202">
        <f t="shared" si="27"/>
        <v>0</v>
      </c>
      <c r="H168" s="202">
        <f t="shared" si="27"/>
        <v>0</v>
      </c>
      <c r="I168" s="202">
        <f t="shared" si="27"/>
        <v>0</v>
      </c>
      <c r="J168" s="202">
        <f t="shared" si="27"/>
        <v>0</v>
      </c>
      <c r="K168" s="202">
        <f t="shared" si="27"/>
        <v>1</v>
      </c>
      <c r="L168" s="202">
        <f t="shared" si="27"/>
        <v>2</v>
      </c>
      <c r="M168" s="202">
        <f t="shared" si="27"/>
        <v>1</v>
      </c>
      <c r="N168" s="202">
        <f t="shared" si="27"/>
        <v>1</v>
      </c>
      <c r="O168" s="202">
        <f t="shared" si="27"/>
        <v>1</v>
      </c>
      <c r="P168" s="202">
        <f t="shared" si="27"/>
        <v>1</v>
      </c>
      <c r="Q168" s="202">
        <f t="shared" si="27"/>
        <v>1</v>
      </c>
      <c r="R168" s="202">
        <f t="shared" si="27"/>
        <v>1</v>
      </c>
      <c r="S168" s="202">
        <f t="shared" si="27"/>
        <v>1</v>
      </c>
      <c r="T168" s="202">
        <f t="shared" si="27"/>
        <v>1</v>
      </c>
      <c r="U168" s="202">
        <f t="shared" si="26"/>
        <v>1</v>
      </c>
      <c r="V168" s="202">
        <f t="shared" si="26"/>
        <v>1</v>
      </c>
      <c r="W168" s="202">
        <f t="shared" si="26"/>
        <v>1</v>
      </c>
      <c r="X168" s="202">
        <f t="shared" si="26"/>
        <v>1</v>
      </c>
      <c r="Y168" s="202">
        <f t="shared" si="26"/>
        <v>0</v>
      </c>
      <c r="Z168" s="202">
        <f t="shared" si="26"/>
        <v>0</v>
      </c>
      <c r="AA168" s="202">
        <f t="shared" si="26"/>
        <v>0</v>
      </c>
      <c r="AB168" s="202">
        <f t="shared" si="26"/>
        <v>0</v>
      </c>
    </row>
    <row r="169" spans="1:28" x14ac:dyDescent="0.25">
      <c r="A169" s="274" t="str">
        <f>STATYSTYKI!A331</f>
        <v>Kobierzyce</v>
      </c>
      <c r="B169" s="274" t="str">
        <f>STATYSTYKI!B331</f>
        <v>rk_15_DK8</v>
      </c>
      <c r="C169" s="274" t="str">
        <f>STATYSTYKI!C331</f>
        <v>Transporter</v>
      </c>
      <c r="D169" s="264">
        <f>ROUND((SUM(STATYSTYKI!E331:L331)*100%)/SUM([3]STATYSTYKI!$D$3:$K$3),0)</f>
        <v>43</v>
      </c>
      <c r="E169" s="202">
        <f t="shared" si="27"/>
        <v>0</v>
      </c>
      <c r="F169" s="202">
        <f t="shared" si="27"/>
        <v>0</v>
      </c>
      <c r="G169" s="202">
        <f t="shared" si="27"/>
        <v>0</v>
      </c>
      <c r="H169" s="202">
        <f t="shared" si="27"/>
        <v>0</v>
      </c>
      <c r="I169" s="202">
        <f t="shared" si="27"/>
        <v>0</v>
      </c>
      <c r="J169" s="202">
        <f t="shared" si="27"/>
        <v>1</v>
      </c>
      <c r="K169" s="202">
        <f t="shared" si="27"/>
        <v>2</v>
      </c>
      <c r="L169" s="202">
        <f t="shared" si="27"/>
        <v>6</v>
      </c>
      <c r="M169" s="202">
        <f t="shared" si="27"/>
        <v>3</v>
      </c>
      <c r="N169" s="202">
        <f t="shared" si="27"/>
        <v>2</v>
      </c>
      <c r="O169" s="202">
        <f t="shared" si="27"/>
        <v>2</v>
      </c>
      <c r="P169" s="202">
        <f t="shared" si="27"/>
        <v>2</v>
      </c>
      <c r="Q169" s="202">
        <f t="shared" si="27"/>
        <v>2</v>
      </c>
      <c r="R169" s="202">
        <f t="shared" si="27"/>
        <v>2</v>
      </c>
      <c r="S169" s="202">
        <f t="shared" si="27"/>
        <v>3</v>
      </c>
      <c r="T169" s="202">
        <f t="shared" si="27"/>
        <v>4</v>
      </c>
      <c r="U169" s="202">
        <f t="shared" si="26"/>
        <v>4</v>
      </c>
      <c r="V169" s="202">
        <f t="shared" si="26"/>
        <v>3</v>
      </c>
      <c r="W169" s="202">
        <f t="shared" si="26"/>
        <v>2</v>
      </c>
      <c r="X169" s="202">
        <f t="shared" si="26"/>
        <v>1</v>
      </c>
      <c r="Y169" s="202">
        <f t="shared" si="26"/>
        <v>1</v>
      </c>
      <c r="Z169" s="202">
        <f t="shared" si="26"/>
        <v>0</v>
      </c>
      <c r="AA169" s="202">
        <f t="shared" si="26"/>
        <v>0</v>
      </c>
      <c r="AB169" s="202">
        <f t="shared" si="26"/>
        <v>0</v>
      </c>
    </row>
    <row r="170" spans="1:28" x14ac:dyDescent="0.25">
      <c r="A170" s="274" t="str">
        <f>STATYSTYKI!A332</f>
        <v>Kobierzyce</v>
      </c>
      <c r="B170" s="274" t="str">
        <f>STATYSTYKI!B332</f>
        <v>rk_15_DK8</v>
      </c>
      <c r="C170" s="274" t="str">
        <f>STATYSTYKI!C332</f>
        <v>Intertrans</v>
      </c>
      <c r="D170" s="264">
        <f>ROUND((SUM(STATYSTYKI!E332:L332)*100%)/SUM([3]STATYSTYKI!$D$3:$K$3),0)</f>
        <v>9</v>
      </c>
      <c r="E170" s="202">
        <f t="shared" si="27"/>
        <v>0</v>
      </c>
      <c r="F170" s="202">
        <f t="shared" si="27"/>
        <v>0</v>
      </c>
      <c r="G170" s="202">
        <f t="shared" si="27"/>
        <v>0</v>
      </c>
      <c r="H170" s="202">
        <f t="shared" si="27"/>
        <v>0</v>
      </c>
      <c r="I170" s="202">
        <f t="shared" si="27"/>
        <v>0</v>
      </c>
      <c r="J170" s="202">
        <f t="shared" si="27"/>
        <v>0</v>
      </c>
      <c r="K170" s="202">
        <f t="shared" si="27"/>
        <v>0</v>
      </c>
      <c r="L170" s="202">
        <f t="shared" si="27"/>
        <v>1</v>
      </c>
      <c r="M170" s="202">
        <f t="shared" si="27"/>
        <v>1</v>
      </c>
      <c r="N170" s="202">
        <f t="shared" si="27"/>
        <v>1</v>
      </c>
      <c r="O170" s="202">
        <f t="shared" si="27"/>
        <v>0</v>
      </c>
      <c r="P170" s="202">
        <f t="shared" si="27"/>
        <v>0</v>
      </c>
      <c r="Q170" s="202">
        <f t="shared" si="27"/>
        <v>0</v>
      </c>
      <c r="R170" s="202">
        <f t="shared" si="27"/>
        <v>0</v>
      </c>
      <c r="S170" s="202">
        <f t="shared" si="27"/>
        <v>1</v>
      </c>
      <c r="T170" s="202">
        <f t="shared" si="27"/>
        <v>1</v>
      </c>
      <c r="U170" s="202">
        <f t="shared" si="26"/>
        <v>1</v>
      </c>
      <c r="V170" s="202">
        <f t="shared" si="26"/>
        <v>1</v>
      </c>
      <c r="W170" s="202">
        <f t="shared" si="26"/>
        <v>0</v>
      </c>
      <c r="X170" s="202">
        <f t="shared" si="26"/>
        <v>0</v>
      </c>
      <c r="Y170" s="202">
        <f t="shared" si="26"/>
        <v>0</v>
      </c>
      <c r="Z170" s="202">
        <f t="shared" si="26"/>
        <v>0</v>
      </c>
      <c r="AA170" s="202">
        <f t="shared" si="26"/>
        <v>0</v>
      </c>
      <c r="AB170" s="202">
        <f t="shared" si="26"/>
        <v>0</v>
      </c>
    </row>
    <row r="171" spans="1:28" x14ac:dyDescent="0.25">
      <c r="A171" s="274" t="str">
        <f>STATYSTYKI!A333</f>
        <v>Kobierzyce</v>
      </c>
      <c r="B171" s="274" t="str">
        <f>STATYSTYKI!B333</f>
        <v>rk_15_DK8</v>
      </c>
      <c r="C171" s="274" t="str">
        <f>STATYSTYKI!C333</f>
        <v>Ludwiczak</v>
      </c>
      <c r="D171" s="264">
        <f>ROUND((SUM(STATYSTYKI!E333:L333)*100%)/SUM([3]STATYSTYKI!$D$3:$K$3),0)</f>
        <v>43</v>
      </c>
      <c r="E171" s="202">
        <f t="shared" si="27"/>
        <v>0</v>
      </c>
      <c r="F171" s="202">
        <f t="shared" si="27"/>
        <v>0</v>
      </c>
      <c r="G171" s="202">
        <f t="shared" si="27"/>
        <v>0</v>
      </c>
      <c r="H171" s="202">
        <f t="shared" si="27"/>
        <v>0</v>
      </c>
      <c r="I171" s="202">
        <f t="shared" si="27"/>
        <v>0</v>
      </c>
      <c r="J171" s="202">
        <f t="shared" si="27"/>
        <v>1</v>
      </c>
      <c r="K171" s="202">
        <f t="shared" si="27"/>
        <v>2</v>
      </c>
      <c r="L171" s="202">
        <f t="shared" si="27"/>
        <v>6</v>
      </c>
      <c r="M171" s="202">
        <f t="shared" si="27"/>
        <v>3</v>
      </c>
      <c r="N171" s="202">
        <f t="shared" si="27"/>
        <v>2</v>
      </c>
      <c r="O171" s="202">
        <f t="shared" si="27"/>
        <v>2</v>
      </c>
      <c r="P171" s="202">
        <f t="shared" si="27"/>
        <v>2</v>
      </c>
      <c r="Q171" s="202">
        <f t="shared" si="27"/>
        <v>2</v>
      </c>
      <c r="R171" s="202">
        <f t="shared" si="27"/>
        <v>2</v>
      </c>
      <c r="S171" s="202">
        <f t="shared" si="27"/>
        <v>3</v>
      </c>
      <c r="T171" s="202">
        <f t="shared" si="27"/>
        <v>4</v>
      </c>
      <c r="U171" s="202">
        <f t="shared" si="26"/>
        <v>4</v>
      </c>
      <c r="V171" s="202">
        <f t="shared" si="26"/>
        <v>3</v>
      </c>
      <c r="W171" s="202">
        <f t="shared" si="26"/>
        <v>2</v>
      </c>
      <c r="X171" s="202">
        <f t="shared" si="26"/>
        <v>1</v>
      </c>
      <c r="Y171" s="202">
        <f t="shared" si="26"/>
        <v>1</v>
      </c>
      <c r="Z171" s="202">
        <f t="shared" si="26"/>
        <v>0</v>
      </c>
      <c r="AA171" s="202">
        <f t="shared" si="26"/>
        <v>0</v>
      </c>
      <c r="AB171" s="202">
        <f t="shared" si="26"/>
        <v>0</v>
      </c>
    </row>
    <row r="172" spans="1:28" x14ac:dyDescent="0.25">
      <c r="A172" s="274" t="str">
        <f>STATYSTYKI!A334</f>
        <v>Kobierzyce</v>
      </c>
      <c r="B172" s="274" t="str">
        <f>STATYSTYKI!B334</f>
        <v>rk_15_DK8</v>
      </c>
      <c r="C172" s="274" t="str">
        <f>STATYSTYKI!C334</f>
        <v>Bos sc.</v>
      </c>
      <c r="D172" s="264">
        <f>ROUND((SUM(STATYSTYKI!E334:L334)*100%)/SUM([3]STATYSTYKI!$D$3:$K$3),0)</f>
        <v>43</v>
      </c>
      <c r="E172" s="202">
        <f t="shared" si="27"/>
        <v>0</v>
      </c>
      <c r="F172" s="202">
        <f t="shared" si="27"/>
        <v>0</v>
      </c>
      <c r="G172" s="202">
        <f t="shared" si="27"/>
        <v>0</v>
      </c>
      <c r="H172" s="202">
        <f t="shared" si="27"/>
        <v>0</v>
      </c>
      <c r="I172" s="202">
        <f t="shared" si="27"/>
        <v>0</v>
      </c>
      <c r="J172" s="202">
        <f t="shared" si="27"/>
        <v>1</v>
      </c>
      <c r="K172" s="202">
        <f t="shared" si="27"/>
        <v>2</v>
      </c>
      <c r="L172" s="202">
        <f t="shared" si="27"/>
        <v>6</v>
      </c>
      <c r="M172" s="202">
        <f t="shared" si="27"/>
        <v>3</v>
      </c>
      <c r="N172" s="202">
        <f t="shared" si="27"/>
        <v>2</v>
      </c>
      <c r="O172" s="202">
        <f t="shared" si="27"/>
        <v>2</v>
      </c>
      <c r="P172" s="202">
        <f t="shared" si="27"/>
        <v>2</v>
      </c>
      <c r="Q172" s="202">
        <f t="shared" si="27"/>
        <v>2</v>
      </c>
      <c r="R172" s="202">
        <f t="shared" si="27"/>
        <v>2</v>
      </c>
      <c r="S172" s="202">
        <f t="shared" si="27"/>
        <v>3</v>
      </c>
      <c r="T172" s="202">
        <f t="shared" si="27"/>
        <v>4</v>
      </c>
      <c r="U172" s="202">
        <f t="shared" si="26"/>
        <v>4</v>
      </c>
      <c r="V172" s="202">
        <f t="shared" si="26"/>
        <v>3</v>
      </c>
      <c r="W172" s="202">
        <f t="shared" si="26"/>
        <v>2</v>
      </c>
      <c r="X172" s="202">
        <f t="shared" si="26"/>
        <v>1</v>
      </c>
      <c r="Y172" s="202">
        <f t="shared" si="26"/>
        <v>1</v>
      </c>
      <c r="Z172" s="202">
        <f t="shared" si="26"/>
        <v>0</v>
      </c>
      <c r="AA172" s="202">
        <f t="shared" si="26"/>
        <v>0</v>
      </c>
      <c r="AB172" s="202">
        <f t="shared" si="26"/>
        <v>0</v>
      </c>
    </row>
    <row r="173" spans="1:28" x14ac:dyDescent="0.25">
      <c r="A173" s="274" t="str">
        <f>STATYSTYKI!A335</f>
        <v>Kobierzyce</v>
      </c>
      <c r="B173" s="274" t="str">
        <f>STATYSTYKI!B335</f>
        <v>rk_15_DK8</v>
      </c>
      <c r="C173" s="274" t="str">
        <f>STATYSTYKI!C335</f>
        <v>Kub</v>
      </c>
      <c r="D173" s="264">
        <f>ROUND((SUM(STATYSTYKI!E335:L335)*100%)/SUM([3]STATYSTYKI!$D$3:$K$3),0)</f>
        <v>43</v>
      </c>
      <c r="E173" s="202">
        <f t="shared" si="27"/>
        <v>0</v>
      </c>
      <c r="F173" s="202">
        <f t="shared" si="27"/>
        <v>0</v>
      </c>
      <c r="G173" s="202">
        <f t="shared" si="27"/>
        <v>0</v>
      </c>
      <c r="H173" s="202">
        <f t="shared" si="27"/>
        <v>0</v>
      </c>
      <c r="I173" s="202">
        <f t="shared" si="27"/>
        <v>0</v>
      </c>
      <c r="J173" s="202">
        <f t="shared" si="27"/>
        <v>1</v>
      </c>
      <c r="K173" s="202">
        <f t="shared" si="27"/>
        <v>2</v>
      </c>
      <c r="L173" s="202">
        <f t="shared" si="27"/>
        <v>6</v>
      </c>
      <c r="M173" s="202">
        <f t="shared" si="27"/>
        <v>3</v>
      </c>
      <c r="N173" s="202">
        <f t="shared" si="27"/>
        <v>2</v>
      </c>
      <c r="O173" s="202">
        <f t="shared" si="27"/>
        <v>2</v>
      </c>
      <c r="P173" s="202">
        <f t="shared" si="27"/>
        <v>2</v>
      </c>
      <c r="Q173" s="202">
        <f t="shared" si="27"/>
        <v>2</v>
      </c>
      <c r="R173" s="202">
        <f t="shared" si="27"/>
        <v>2</v>
      </c>
      <c r="S173" s="202">
        <f t="shared" si="27"/>
        <v>3</v>
      </c>
      <c r="T173" s="202">
        <f t="shared" si="27"/>
        <v>4</v>
      </c>
      <c r="U173" s="202">
        <f t="shared" si="26"/>
        <v>4</v>
      </c>
      <c r="V173" s="202">
        <f t="shared" si="26"/>
        <v>3</v>
      </c>
      <c r="W173" s="202">
        <f t="shared" si="26"/>
        <v>2</v>
      </c>
      <c r="X173" s="202">
        <f t="shared" si="26"/>
        <v>1</v>
      </c>
      <c r="Y173" s="202">
        <f t="shared" si="26"/>
        <v>1</v>
      </c>
      <c r="Z173" s="202">
        <f t="shared" si="26"/>
        <v>0</v>
      </c>
      <c r="AA173" s="202">
        <f t="shared" si="26"/>
        <v>0</v>
      </c>
      <c r="AB173" s="202">
        <f t="shared" si="26"/>
        <v>0</v>
      </c>
    </row>
    <row r="174" spans="1:28" x14ac:dyDescent="0.25">
      <c r="A174" s="274" t="str">
        <f>STATYSTYKI!A336</f>
        <v>Kobierzyce</v>
      </c>
      <c r="B174" s="274" t="str">
        <f>STATYSTYKI!B336</f>
        <v>rk_15_DK8</v>
      </c>
      <c r="C174" s="274" t="str">
        <f>STATYSTYKI!C336</f>
        <v>Banelli Bus</v>
      </c>
      <c r="D174" s="264">
        <f>ROUND((SUM(STATYSTYKI!E336:L336)*100%)/SUM([3]STATYSTYKI!$D$3:$K$3),0)</f>
        <v>43</v>
      </c>
      <c r="E174" s="202">
        <f t="shared" si="27"/>
        <v>0</v>
      </c>
      <c r="F174" s="202">
        <f t="shared" si="27"/>
        <v>0</v>
      </c>
      <c r="G174" s="202">
        <f t="shared" si="27"/>
        <v>0</v>
      </c>
      <c r="H174" s="202">
        <f t="shared" si="27"/>
        <v>0</v>
      </c>
      <c r="I174" s="202">
        <f t="shared" si="27"/>
        <v>0</v>
      </c>
      <c r="J174" s="202">
        <f t="shared" si="27"/>
        <v>1</v>
      </c>
      <c r="K174" s="202">
        <f t="shared" si="27"/>
        <v>2</v>
      </c>
      <c r="L174" s="202">
        <f t="shared" si="27"/>
        <v>6</v>
      </c>
      <c r="M174" s="202">
        <f t="shared" si="27"/>
        <v>3</v>
      </c>
      <c r="N174" s="202">
        <f t="shared" si="27"/>
        <v>2</v>
      </c>
      <c r="O174" s="202">
        <f t="shared" si="27"/>
        <v>2</v>
      </c>
      <c r="P174" s="202">
        <f t="shared" si="27"/>
        <v>2</v>
      </c>
      <c r="Q174" s="202">
        <f t="shared" si="27"/>
        <v>2</v>
      </c>
      <c r="R174" s="202">
        <f t="shared" si="27"/>
        <v>2</v>
      </c>
      <c r="S174" s="202">
        <f t="shared" si="27"/>
        <v>3</v>
      </c>
      <c r="T174" s="202">
        <f t="shared" si="27"/>
        <v>4</v>
      </c>
      <c r="U174" s="202">
        <f t="shared" si="26"/>
        <v>4</v>
      </c>
      <c r="V174" s="202">
        <f t="shared" si="26"/>
        <v>3</v>
      </c>
      <c r="W174" s="202">
        <f t="shared" si="26"/>
        <v>2</v>
      </c>
      <c r="X174" s="202">
        <f t="shared" si="26"/>
        <v>1</v>
      </c>
      <c r="Y174" s="202">
        <f t="shared" si="26"/>
        <v>1</v>
      </c>
      <c r="Z174" s="202">
        <f t="shared" si="26"/>
        <v>0</v>
      </c>
      <c r="AA174" s="202">
        <f t="shared" si="26"/>
        <v>0</v>
      </c>
      <c r="AB174" s="202">
        <f t="shared" si="26"/>
        <v>0</v>
      </c>
    </row>
    <row r="175" spans="1:28" x14ac:dyDescent="0.25">
      <c r="A175" s="274" t="str">
        <f>STATYSTYKI!A337</f>
        <v>Kobierzyce</v>
      </c>
      <c r="B175" s="274" t="str">
        <f>STATYSTYKI!B337</f>
        <v>rk_15_DK8</v>
      </c>
      <c r="C175" s="274" t="str">
        <f>STATYSTYKI!C337</f>
        <v>Cadier</v>
      </c>
      <c r="D175" s="264">
        <f>ROUND((SUM(STATYSTYKI!E337:L337)*100%)/SUM([3]STATYSTYKI!$D$3:$K$3),0)</f>
        <v>43</v>
      </c>
      <c r="E175" s="202">
        <f t="shared" si="27"/>
        <v>0</v>
      </c>
      <c r="F175" s="202">
        <f t="shared" si="27"/>
        <v>0</v>
      </c>
      <c r="G175" s="202">
        <f t="shared" si="27"/>
        <v>0</v>
      </c>
      <c r="H175" s="202">
        <f t="shared" si="27"/>
        <v>0</v>
      </c>
      <c r="I175" s="202">
        <f t="shared" si="27"/>
        <v>0</v>
      </c>
      <c r="J175" s="202">
        <f t="shared" si="27"/>
        <v>1</v>
      </c>
      <c r="K175" s="202">
        <f t="shared" si="27"/>
        <v>2</v>
      </c>
      <c r="L175" s="202">
        <f t="shared" si="27"/>
        <v>6</v>
      </c>
      <c r="M175" s="202">
        <f t="shared" si="27"/>
        <v>3</v>
      </c>
      <c r="N175" s="202">
        <f t="shared" si="27"/>
        <v>2</v>
      </c>
      <c r="O175" s="202">
        <f t="shared" si="27"/>
        <v>2</v>
      </c>
      <c r="P175" s="202">
        <f t="shared" si="27"/>
        <v>2</v>
      </c>
      <c r="Q175" s="202">
        <f t="shared" si="27"/>
        <v>2</v>
      </c>
      <c r="R175" s="202">
        <f t="shared" si="27"/>
        <v>2</v>
      </c>
      <c r="S175" s="202">
        <f t="shared" si="27"/>
        <v>3</v>
      </c>
      <c r="T175" s="202">
        <f t="shared" si="27"/>
        <v>4</v>
      </c>
      <c r="U175" s="202">
        <f t="shared" si="26"/>
        <v>4</v>
      </c>
      <c r="V175" s="202">
        <f t="shared" si="26"/>
        <v>3</v>
      </c>
      <c r="W175" s="202">
        <f t="shared" si="26"/>
        <v>2</v>
      </c>
      <c r="X175" s="202">
        <f t="shared" si="26"/>
        <v>1</v>
      </c>
      <c r="Y175" s="202">
        <f t="shared" si="26"/>
        <v>1</v>
      </c>
      <c r="Z175" s="202">
        <f t="shared" si="26"/>
        <v>0</v>
      </c>
      <c r="AA175" s="202">
        <f t="shared" si="26"/>
        <v>0</v>
      </c>
      <c r="AB175" s="202">
        <f t="shared" si="26"/>
        <v>0</v>
      </c>
    </row>
    <row r="176" spans="1:28" x14ac:dyDescent="0.25">
      <c r="A176" s="274" t="str">
        <f>STATYSTYKI!A338</f>
        <v>Kobierzyce</v>
      </c>
      <c r="B176" s="274" t="str">
        <f>STATYSTYKI!B338</f>
        <v>rk_15_DK8</v>
      </c>
      <c r="C176" s="274" t="str">
        <f>STATYSTYKI!C338</f>
        <v>Schoonaret</v>
      </c>
      <c r="D176" s="264">
        <f>ROUND((SUM(STATYSTYKI!E338:L338)*100%)/SUM([3]STATYSTYKI!$D$3:$K$3),0)</f>
        <v>77</v>
      </c>
      <c r="E176" s="202">
        <f t="shared" si="27"/>
        <v>0</v>
      </c>
      <c r="F176" s="202">
        <f t="shared" si="27"/>
        <v>0</v>
      </c>
      <c r="G176" s="202">
        <f t="shared" si="27"/>
        <v>0</v>
      </c>
      <c r="H176" s="202">
        <f t="shared" si="27"/>
        <v>0</v>
      </c>
      <c r="I176" s="202">
        <f t="shared" si="27"/>
        <v>0</v>
      </c>
      <c r="J176" s="202">
        <f t="shared" si="27"/>
        <v>1</v>
      </c>
      <c r="K176" s="202">
        <f t="shared" si="27"/>
        <v>4</v>
      </c>
      <c r="L176" s="202">
        <f t="shared" si="27"/>
        <v>11</v>
      </c>
      <c r="M176" s="202">
        <f t="shared" si="27"/>
        <v>6</v>
      </c>
      <c r="N176" s="202">
        <f t="shared" si="27"/>
        <v>4</v>
      </c>
      <c r="O176" s="202">
        <f t="shared" si="27"/>
        <v>4</v>
      </c>
      <c r="P176" s="202">
        <f t="shared" si="27"/>
        <v>4</v>
      </c>
      <c r="Q176" s="202">
        <f t="shared" si="27"/>
        <v>4</v>
      </c>
      <c r="R176" s="202">
        <f t="shared" si="27"/>
        <v>4</v>
      </c>
      <c r="S176" s="202">
        <f t="shared" si="27"/>
        <v>5</v>
      </c>
      <c r="T176" s="202">
        <f t="shared" si="27"/>
        <v>7</v>
      </c>
      <c r="U176" s="202">
        <f t="shared" si="26"/>
        <v>7</v>
      </c>
      <c r="V176" s="202">
        <f t="shared" si="26"/>
        <v>6</v>
      </c>
      <c r="W176" s="202">
        <f t="shared" si="26"/>
        <v>4</v>
      </c>
      <c r="X176" s="202">
        <f t="shared" si="26"/>
        <v>3</v>
      </c>
      <c r="Y176" s="202">
        <f t="shared" si="26"/>
        <v>1</v>
      </c>
      <c r="Z176" s="202">
        <f t="shared" si="26"/>
        <v>1</v>
      </c>
      <c r="AA176" s="202">
        <f t="shared" si="26"/>
        <v>0</v>
      </c>
      <c r="AB176" s="202">
        <f t="shared" si="26"/>
        <v>0</v>
      </c>
    </row>
    <row r="177" spans="1:28" x14ac:dyDescent="0.25">
      <c r="A177" s="274" t="str">
        <f>STATYSTYKI!A339</f>
        <v>Kobierzyce</v>
      </c>
      <c r="B177" s="274" t="str">
        <f>STATYSTYKI!B339</f>
        <v>rk_15_DK8</v>
      </c>
      <c r="C177" s="274" t="str">
        <f>STATYSTYKI!C339</f>
        <v>Avista</v>
      </c>
      <c r="D177" s="264">
        <f>ROUND((SUM(STATYSTYKI!E339:L339)*100%)/SUM([3]STATYSTYKI!$D$3:$K$3),0)</f>
        <v>19</v>
      </c>
      <c r="E177" s="202">
        <f t="shared" si="27"/>
        <v>0</v>
      </c>
      <c r="F177" s="202">
        <f t="shared" si="27"/>
        <v>0</v>
      </c>
      <c r="G177" s="202">
        <f t="shared" si="27"/>
        <v>0</v>
      </c>
      <c r="H177" s="202">
        <f t="shared" si="27"/>
        <v>0</v>
      </c>
      <c r="I177" s="202">
        <f t="shared" si="27"/>
        <v>0</v>
      </c>
      <c r="J177" s="202">
        <f t="shared" si="27"/>
        <v>0</v>
      </c>
      <c r="K177" s="202">
        <f t="shared" si="27"/>
        <v>1</v>
      </c>
      <c r="L177" s="202">
        <f t="shared" si="27"/>
        <v>3</v>
      </c>
      <c r="M177" s="202">
        <f t="shared" si="27"/>
        <v>1</v>
      </c>
      <c r="N177" s="202">
        <f t="shared" si="27"/>
        <v>1</v>
      </c>
      <c r="O177" s="202">
        <f t="shared" si="27"/>
        <v>1</v>
      </c>
      <c r="P177" s="202">
        <f t="shared" si="27"/>
        <v>1</v>
      </c>
      <c r="Q177" s="202">
        <f t="shared" si="27"/>
        <v>1</v>
      </c>
      <c r="R177" s="202">
        <f t="shared" si="27"/>
        <v>1</v>
      </c>
      <c r="S177" s="202">
        <f t="shared" si="27"/>
        <v>1</v>
      </c>
      <c r="T177" s="202">
        <f t="shared" si="27"/>
        <v>2</v>
      </c>
      <c r="U177" s="202">
        <f t="shared" si="26"/>
        <v>2</v>
      </c>
      <c r="V177" s="202">
        <f t="shared" si="26"/>
        <v>1</v>
      </c>
      <c r="W177" s="202">
        <f t="shared" si="26"/>
        <v>1</v>
      </c>
      <c r="X177" s="202">
        <f t="shared" si="26"/>
        <v>1</v>
      </c>
      <c r="Y177" s="202">
        <f t="shared" si="26"/>
        <v>0</v>
      </c>
      <c r="Z177" s="202">
        <f t="shared" si="26"/>
        <v>0</v>
      </c>
      <c r="AA177" s="202">
        <f t="shared" si="26"/>
        <v>0</v>
      </c>
      <c r="AB177" s="202">
        <f t="shared" si="26"/>
        <v>0</v>
      </c>
    </row>
    <row r="178" spans="1:28" x14ac:dyDescent="0.25">
      <c r="A178" s="274" t="str">
        <f>STATYSTYKI!A340</f>
        <v>Kobierzyce</v>
      </c>
      <c r="B178" s="274" t="str">
        <f>STATYSTYKI!B340</f>
        <v>rk_15_DK8</v>
      </c>
      <c r="C178" s="274" t="str">
        <f>STATYSTYKI!C340</f>
        <v>PKS Lublin</v>
      </c>
      <c r="D178" s="264">
        <f>ROUND((SUM(STATYSTYKI!E340:L340)*100%)/SUM([3]STATYSTYKI!$D$3:$K$3),0)</f>
        <v>43</v>
      </c>
      <c r="E178" s="202">
        <f t="shared" si="27"/>
        <v>0</v>
      </c>
      <c r="F178" s="202">
        <f t="shared" si="27"/>
        <v>0</v>
      </c>
      <c r="G178" s="202">
        <f t="shared" si="27"/>
        <v>0</v>
      </c>
      <c r="H178" s="202">
        <f t="shared" si="27"/>
        <v>0</v>
      </c>
      <c r="I178" s="202">
        <f t="shared" si="27"/>
        <v>0</v>
      </c>
      <c r="J178" s="202">
        <f t="shared" si="27"/>
        <v>1</v>
      </c>
      <c r="K178" s="202">
        <f t="shared" si="27"/>
        <v>2</v>
      </c>
      <c r="L178" s="202">
        <f t="shared" si="27"/>
        <v>6</v>
      </c>
      <c r="M178" s="202">
        <f t="shared" si="27"/>
        <v>3</v>
      </c>
      <c r="N178" s="202">
        <f t="shared" si="27"/>
        <v>2</v>
      </c>
      <c r="O178" s="202">
        <f t="shared" si="27"/>
        <v>2</v>
      </c>
      <c r="P178" s="202">
        <f t="shared" si="27"/>
        <v>2</v>
      </c>
      <c r="Q178" s="202">
        <f t="shared" si="27"/>
        <v>2</v>
      </c>
      <c r="R178" s="202">
        <f t="shared" si="27"/>
        <v>2</v>
      </c>
      <c r="S178" s="202">
        <f t="shared" si="27"/>
        <v>3</v>
      </c>
      <c r="T178" s="202">
        <f t="shared" ref="T178:AB193" si="28">ROUND($D178*T$3,0)</f>
        <v>4</v>
      </c>
      <c r="U178" s="202">
        <f t="shared" si="28"/>
        <v>4</v>
      </c>
      <c r="V178" s="202">
        <f t="shared" si="28"/>
        <v>3</v>
      </c>
      <c r="W178" s="202">
        <f t="shared" si="28"/>
        <v>2</v>
      </c>
      <c r="X178" s="202">
        <f t="shared" si="28"/>
        <v>1</v>
      </c>
      <c r="Y178" s="202">
        <f t="shared" si="28"/>
        <v>1</v>
      </c>
      <c r="Z178" s="202">
        <f t="shared" si="28"/>
        <v>0</v>
      </c>
      <c r="AA178" s="202">
        <f t="shared" si="28"/>
        <v>0</v>
      </c>
      <c r="AB178" s="202">
        <f t="shared" si="28"/>
        <v>0</v>
      </c>
    </row>
    <row r="179" spans="1:28" x14ac:dyDescent="0.25">
      <c r="A179" s="274" t="str">
        <f>STATYSTYKI!A341</f>
        <v>Kobierzyce</v>
      </c>
      <c r="B179" s="274" t="str">
        <f>STATYSTYKI!B341</f>
        <v>rk_15_DK8</v>
      </c>
      <c r="C179" s="274" t="str">
        <f>STATYSTYKI!C341</f>
        <v>Ricardo</v>
      </c>
      <c r="D179" s="264">
        <f>ROUND((SUM(STATYSTYKI!E341:L341)*100%)/SUM([3]STATYSTYKI!$D$3:$K$3),0)</f>
        <v>9</v>
      </c>
      <c r="E179" s="202">
        <f t="shared" ref="E179:T194" si="29">ROUND($D179*E$3,0)</f>
        <v>0</v>
      </c>
      <c r="F179" s="202">
        <f t="shared" si="29"/>
        <v>0</v>
      </c>
      <c r="G179" s="202">
        <f t="shared" si="29"/>
        <v>0</v>
      </c>
      <c r="H179" s="202">
        <f t="shared" si="29"/>
        <v>0</v>
      </c>
      <c r="I179" s="202">
        <f t="shared" si="29"/>
        <v>0</v>
      </c>
      <c r="J179" s="202">
        <f t="shared" si="29"/>
        <v>0</v>
      </c>
      <c r="K179" s="202">
        <f t="shared" si="29"/>
        <v>0</v>
      </c>
      <c r="L179" s="202">
        <f t="shared" si="29"/>
        <v>1</v>
      </c>
      <c r="M179" s="202">
        <f t="shared" si="29"/>
        <v>1</v>
      </c>
      <c r="N179" s="202">
        <f t="shared" si="29"/>
        <v>1</v>
      </c>
      <c r="O179" s="202">
        <f t="shared" si="29"/>
        <v>0</v>
      </c>
      <c r="P179" s="202">
        <f t="shared" si="29"/>
        <v>0</v>
      </c>
      <c r="Q179" s="202">
        <f t="shared" si="29"/>
        <v>0</v>
      </c>
      <c r="R179" s="202">
        <f t="shared" si="29"/>
        <v>0</v>
      </c>
      <c r="S179" s="202">
        <f t="shared" si="29"/>
        <v>1</v>
      </c>
      <c r="T179" s="202">
        <f t="shared" si="29"/>
        <v>1</v>
      </c>
      <c r="U179" s="202">
        <f t="shared" si="28"/>
        <v>1</v>
      </c>
      <c r="V179" s="202">
        <f t="shared" si="28"/>
        <v>1</v>
      </c>
      <c r="W179" s="202">
        <f t="shared" si="28"/>
        <v>0</v>
      </c>
      <c r="X179" s="202">
        <f t="shared" si="28"/>
        <v>0</v>
      </c>
      <c r="Y179" s="202">
        <f t="shared" si="28"/>
        <v>0</v>
      </c>
      <c r="Z179" s="202">
        <f t="shared" si="28"/>
        <v>0</v>
      </c>
      <c r="AA179" s="202">
        <f t="shared" si="28"/>
        <v>0</v>
      </c>
      <c r="AB179" s="202">
        <f t="shared" si="28"/>
        <v>0</v>
      </c>
    </row>
    <row r="180" spans="1:28" x14ac:dyDescent="0.25">
      <c r="A180" s="274" t="str">
        <f>STATYSTYKI!A342</f>
        <v>Kobierzyce</v>
      </c>
      <c r="B180" s="274" t="str">
        <f>STATYSTYKI!B342</f>
        <v>rk_15_DK8</v>
      </c>
      <c r="C180" s="274" t="str">
        <f>STATYSTYKI!C342</f>
        <v>PKS Oława</v>
      </c>
      <c r="D180" s="264">
        <f>ROUND((SUM(STATYSTYKI!E342:L342)*100%)/SUM([3]STATYSTYKI!$D$3:$K$3),0)</f>
        <v>43</v>
      </c>
      <c r="E180" s="202">
        <f t="shared" si="29"/>
        <v>0</v>
      </c>
      <c r="F180" s="202">
        <f t="shared" si="29"/>
        <v>0</v>
      </c>
      <c r="G180" s="202">
        <f t="shared" si="29"/>
        <v>0</v>
      </c>
      <c r="H180" s="202">
        <f t="shared" si="29"/>
        <v>0</v>
      </c>
      <c r="I180" s="202">
        <f t="shared" si="29"/>
        <v>0</v>
      </c>
      <c r="J180" s="202">
        <f t="shared" si="29"/>
        <v>1</v>
      </c>
      <c r="K180" s="202">
        <f t="shared" si="29"/>
        <v>2</v>
      </c>
      <c r="L180" s="202">
        <f t="shared" si="29"/>
        <v>6</v>
      </c>
      <c r="M180" s="202">
        <f t="shared" si="29"/>
        <v>3</v>
      </c>
      <c r="N180" s="202">
        <f t="shared" si="29"/>
        <v>2</v>
      </c>
      <c r="O180" s="202">
        <f t="shared" si="29"/>
        <v>2</v>
      </c>
      <c r="P180" s="202">
        <f t="shared" si="29"/>
        <v>2</v>
      </c>
      <c r="Q180" s="202">
        <f t="shared" si="29"/>
        <v>2</v>
      </c>
      <c r="R180" s="202">
        <f t="shared" si="29"/>
        <v>2</v>
      </c>
      <c r="S180" s="202">
        <f t="shared" si="29"/>
        <v>3</v>
      </c>
      <c r="T180" s="202">
        <f t="shared" si="29"/>
        <v>4</v>
      </c>
      <c r="U180" s="202">
        <f t="shared" si="28"/>
        <v>4</v>
      </c>
      <c r="V180" s="202">
        <f t="shared" si="28"/>
        <v>3</v>
      </c>
      <c r="W180" s="202">
        <f t="shared" si="28"/>
        <v>2</v>
      </c>
      <c r="X180" s="202">
        <f t="shared" si="28"/>
        <v>1</v>
      </c>
      <c r="Y180" s="202">
        <f t="shared" si="28"/>
        <v>1</v>
      </c>
      <c r="Z180" s="202">
        <f t="shared" si="28"/>
        <v>0</v>
      </c>
      <c r="AA180" s="202">
        <f t="shared" si="28"/>
        <v>0</v>
      </c>
      <c r="AB180" s="202">
        <f t="shared" si="28"/>
        <v>0</v>
      </c>
    </row>
    <row r="181" spans="1:28" x14ac:dyDescent="0.25">
      <c r="A181" s="274" t="str">
        <f>STATYSTYKI!A343</f>
        <v>Kobierzyce</v>
      </c>
      <c r="B181" s="274" t="str">
        <f>STATYSTYKI!B343</f>
        <v>rk_15_DK8</v>
      </c>
      <c r="C181" s="274" t="str">
        <f>STATYSTYKI!C343</f>
        <v xml:space="preserve"> Szkolny</v>
      </c>
      <c r="D181" s="264">
        <f>ROUND((SUM(STATYSTYKI!E343:L343)*100%)/SUM([3]STATYSTYKI!$D$3:$K$3),0)</f>
        <v>43</v>
      </c>
      <c r="E181" s="202">
        <f t="shared" si="29"/>
        <v>0</v>
      </c>
      <c r="F181" s="202">
        <f t="shared" si="29"/>
        <v>0</v>
      </c>
      <c r="G181" s="202">
        <f t="shared" si="29"/>
        <v>0</v>
      </c>
      <c r="H181" s="202">
        <f t="shared" si="29"/>
        <v>0</v>
      </c>
      <c r="I181" s="202">
        <f t="shared" si="29"/>
        <v>0</v>
      </c>
      <c r="J181" s="202">
        <f t="shared" si="29"/>
        <v>1</v>
      </c>
      <c r="K181" s="202">
        <f t="shared" si="29"/>
        <v>2</v>
      </c>
      <c r="L181" s="202">
        <f t="shared" si="29"/>
        <v>6</v>
      </c>
      <c r="M181" s="202">
        <f t="shared" si="29"/>
        <v>3</v>
      </c>
      <c r="N181" s="202">
        <f t="shared" si="29"/>
        <v>2</v>
      </c>
      <c r="O181" s="202">
        <f t="shared" si="29"/>
        <v>2</v>
      </c>
      <c r="P181" s="202">
        <f t="shared" si="29"/>
        <v>2</v>
      </c>
      <c r="Q181" s="202">
        <f t="shared" si="29"/>
        <v>2</v>
      </c>
      <c r="R181" s="202">
        <f t="shared" si="29"/>
        <v>2</v>
      </c>
      <c r="S181" s="202">
        <f t="shared" si="29"/>
        <v>3</v>
      </c>
      <c r="T181" s="202">
        <f t="shared" si="29"/>
        <v>4</v>
      </c>
      <c r="U181" s="202">
        <f t="shared" si="28"/>
        <v>4</v>
      </c>
      <c r="V181" s="202">
        <f t="shared" si="28"/>
        <v>3</v>
      </c>
      <c r="W181" s="202">
        <f t="shared" si="28"/>
        <v>2</v>
      </c>
      <c r="X181" s="202">
        <f t="shared" si="28"/>
        <v>1</v>
      </c>
      <c r="Y181" s="202">
        <f t="shared" si="28"/>
        <v>1</v>
      </c>
      <c r="Z181" s="202">
        <f t="shared" si="28"/>
        <v>0</v>
      </c>
      <c r="AA181" s="202">
        <f t="shared" si="28"/>
        <v>0</v>
      </c>
      <c r="AB181" s="202">
        <f t="shared" si="28"/>
        <v>0</v>
      </c>
    </row>
    <row r="182" spans="1:28" x14ac:dyDescent="0.25">
      <c r="A182" s="274" t="str">
        <f>STATYSTYKI!A344</f>
        <v>Kobierzyce</v>
      </c>
      <c r="B182" s="274" t="str">
        <f>STATYSTYKI!B344</f>
        <v>rk_15_DK8</v>
      </c>
      <c r="C182" s="274" t="str">
        <f>STATYSTYKI!C344</f>
        <v>Maxpol</v>
      </c>
      <c r="D182" s="264">
        <f>ROUND((SUM(STATYSTYKI!E344:L344)*100%)/SUM([3]STATYSTYKI!$D$3:$K$3),0)</f>
        <v>300</v>
      </c>
      <c r="E182" s="202">
        <f t="shared" si="29"/>
        <v>0</v>
      </c>
      <c r="F182" s="202">
        <f t="shared" si="29"/>
        <v>0</v>
      </c>
      <c r="G182" s="202">
        <f t="shared" si="29"/>
        <v>0</v>
      </c>
      <c r="H182" s="202">
        <f t="shared" si="29"/>
        <v>0</v>
      </c>
      <c r="I182" s="202">
        <f t="shared" si="29"/>
        <v>1</v>
      </c>
      <c r="J182" s="202">
        <f t="shared" si="29"/>
        <v>5</v>
      </c>
      <c r="K182" s="202">
        <f t="shared" si="29"/>
        <v>15</v>
      </c>
      <c r="L182" s="202">
        <f t="shared" si="29"/>
        <v>42</v>
      </c>
      <c r="M182" s="202">
        <f t="shared" si="29"/>
        <v>22</v>
      </c>
      <c r="N182" s="202">
        <f t="shared" si="29"/>
        <v>17</v>
      </c>
      <c r="O182" s="202">
        <f t="shared" si="29"/>
        <v>17</v>
      </c>
      <c r="P182" s="202">
        <f t="shared" si="29"/>
        <v>15</v>
      </c>
      <c r="Q182" s="202">
        <f t="shared" si="29"/>
        <v>15</v>
      </c>
      <c r="R182" s="202">
        <f t="shared" si="29"/>
        <v>16</v>
      </c>
      <c r="S182" s="202">
        <f t="shared" si="29"/>
        <v>21</v>
      </c>
      <c r="T182" s="202">
        <f t="shared" si="29"/>
        <v>25</v>
      </c>
      <c r="U182" s="202">
        <f t="shared" si="28"/>
        <v>29</v>
      </c>
      <c r="V182" s="202">
        <f t="shared" si="28"/>
        <v>22</v>
      </c>
      <c r="W182" s="202">
        <f t="shared" si="28"/>
        <v>16</v>
      </c>
      <c r="X182" s="202">
        <f t="shared" si="28"/>
        <v>10</v>
      </c>
      <c r="Y182" s="202">
        <f t="shared" si="28"/>
        <v>5</v>
      </c>
      <c r="Z182" s="202">
        <f t="shared" si="28"/>
        <v>3</v>
      </c>
      <c r="AA182" s="202">
        <f t="shared" si="28"/>
        <v>2</v>
      </c>
      <c r="AB182" s="202">
        <f t="shared" si="28"/>
        <v>1</v>
      </c>
    </row>
    <row r="183" spans="1:28" x14ac:dyDescent="0.25">
      <c r="A183" s="274" t="str">
        <f>STATYSTYKI!A345</f>
        <v>Kobierzyce</v>
      </c>
      <c r="B183" s="274" t="str">
        <f>STATYSTYKI!B345</f>
        <v>rk_15_DK8</v>
      </c>
      <c r="C183" s="274" t="str">
        <f>STATYSTYKI!C345</f>
        <v>JAGATOUR</v>
      </c>
      <c r="D183" s="264">
        <f>ROUND((SUM(STATYSTYKI!E345:L345)*100%)/SUM([3]STATYSTYKI!$D$3:$K$3),0)</f>
        <v>77</v>
      </c>
      <c r="E183" s="202">
        <f t="shared" si="29"/>
        <v>0</v>
      </c>
      <c r="F183" s="202">
        <f t="shared" si="29"/>
        <v>0</v>
      </c>
      <c r="G183" s="202">
        <f t="shared" si="29"/>
        <v>0</v>
      </c>
      <c r="H183" s="202">
        <f t="shared" si="29"/>
        <v>0</v>
      </c>
      <c r="I183" s="202">
        <f t="shared" si="29"/>
        <v>0</v>
      </c>
      <c r="J183" s="202">
        <f t="shared" si="29"/>
        <v>1</v>
      </c>
      <c r="K183" s="202">
        <f t="shared" si="29"/>
        <v>4</v>
      </c>
      <c r="L183" s="202">
        <f t="shared" si="29"/>
        <v>11</v>
      </c>
      <c r="M183" s="202">
        <f t="shared" si="29"/>
        <v>6</v>
      </c>
      <c r="N183" s="202">
        <f t="shared" si="29"/>
        <v>4</v>
      </c>
      <c r="O183" s="202">
        <f t="shared" si="29"/>
        <v>4</v>
      </c>
      <c r="P183" s="202">
        <f t="shared" si="29"/>
        <v>4</v>
      </c>
      <c r="Q183" s="202">
        <f t="shared" si="29"/>
        <v>4</v>
      </c>
      <c r="R183" s="202">
        <f t="shared" si="29"/>
        <v>4</v>
      </c>
      <c r="S183" s="202">
        <f t="shared" si="29"/>
        <v>5</v>
      </c>
      <c r="T183" s="202">
        <f t="shared" si="29"/>
        <v>7</v>
      </c>
      <c r="U183" s="202">
        <f t="shared" si="28"/>
        <v>7</v>
      </c>
      <c r="V183" s="202">
        <f t="shared" si="28"/>
        <v>6</v>
      </c>
      <c r="W183" s="202">
        <f t="shared" si="28"/>
        <v>4</v>
      </c>
      <c r="X183" s="202">
        <f t="shared" si="28"/>
        <v>3</v>
      </c>
      <c r="Y183" s="202">
        <f t="shared" si="28"/>
        <v>1</v>
      </c>
      <c r="Z183" s="202">
        <f t="shared" si="28"/>
        <v>1</v>
      </c>
      <c r="AA183" s="202">
        <f t="shared" si="28"/>
        <v>0</v>
      </c>
      <c r="AB183" s="202">
        <f t="shared" si="28"/>
        <v>0</v>
      </c>
    </row>
    <row r="184" spans="1:28" x14ac:dyDescent="0.25">
      <c r="A184" s="274" t="str">
        <f>STATYSTYKI!A346</f>
        <v>Kobierzyce</v>
      </c>
      <c r="B184" s="274" t="str">
        <f>STATYSTYKI!B346</f>
        <v>rk_15_DK8</v>
      </c>
      <c r="C184" s="274" t="str">
        <f>STATYSTYKI!C346</f>
        <v>Wycieczka</v>
      </c>
      <c r="D184" s="264">
        <f>ROUND((SUM(STATYSTYKI!E346:L346)*100%)/SUM([3]STATYSTYKI!$D$3:$K$3),0)</f>
        <v>469</v>
      </c>
      <c r="E184" s="202">
        <f t="shared" si="29"/>
        <v>0</v>
      </c>
      <c r="F184" s="202">
        <f t="shared" si="29"/>
        <v>0</v>
      </c>
      <c r="G184" s="202">
        <f t="shared" si="29"/>
        <v>0</v>
      </c>
      <c r="H184" s="202">
        <f t="shared" si="29"/>
        <v>0</v>
      </c>
      <c r="I184" s="202">
        <f t="shared" si="29"/>
        <v>1</v>
      </c>
      <c r="J184" s="202">
        <f t="shared" si="29"/>
        <v>8</v>
      </c>
      <c r="K184" s="202">
        <f t="shared" si="29"/>
        <v>24</v>
      </c>
      <c r="L184" s="202">
        <f t="shared" si="29"/>
        <v>66</v>
      </c>
      <c r="M184" s="202">
        <f t="shared" si="29"/>
        <v>34</v>
      </c>
      <c r="N184" s="202">
        <f t="shared" si="29"/>
        <v>27</v>
      </c>
      <c r="O184" s="202">
        <f t="shared" si="29"/>
        <v>26</v>
      </c>
      <c r="P184" s="202">
        <f t="shared" si="29"/>
        <v>24</v>
      </c>
      <c r="Q184" s="202">
        <f t="shared" si="29"/>
        <v>23</v>
      </c>
      <c r="R184" s="202">
        <f t="shared" si="29"/>
        <v>25</v>
      </c>
      <c r="S184" s="202">
        <f t="shared" si="29"/>
        <v>33</v>
      </c>
      <c r="T184" s="202">
        <f t="shared" si="29"/>
        <v>40</v>
      </c>
      <c r="U184" s="202">
        <f t="shared" si="28"/>
        <v>45</v>
      </c>
      <c r="V184" s="202">
        <f t="shared" si="28"/>
        <v>35</v>
      </c>
      <c r="W184" s="202">
        <f t="shared" si="28"/>
        <v>26</v>
      </c>
      <c r="X184" s="202">
        <f t="shared" si="28"/>
        <v>16</v>
      </c>
      <c r="Y184" s="202">
        <f t="shared" si="28"/>
        <v>8</v>
      </c>
      <c r="Z184" s="202">
        <f t="shared" si="28"/>
        <v>5</v>
      </c>
      <c r="AA184" s="202">
        <f t="shared" si="28"/>
        <v>3</v>
      </c>
      <c r="AB184" s="202">
        <f t="shared" si="28"/>
        <v>1</v>
      </c>
    </row>
    <row r="185" spans="1:28" x14ac:dyDescent="0.25">
      <c r="A185" s="274" t="str">
        <f>STATYSTYKI!A347</f>
        <v>Kobierzyce</v>
      </c>
      <c r="B185" s="274" t="str">
        <f>STATYSTYKI!B347</f>
        <v>rk_15_DK8</v>
      </c>
      <c r="C185" s="274" t="str">
        <f>STATYSTYKI!C347</f>
        <v>H&amp;Z Jankowscy</v>
      </c>
      <c r="D185" s="264">
        <f>ROUND((SUM(STATYSTYKI!E347:L347)*100%)/SUM([3]STATYSTYKI!$D$3:$K$3),0)</f>
        <v>43</v>
      </c>
      <c r="E185" s="202">
        <f t="shared" si="29"/>
        <v>0</v>
      </c>
      <c r="F185" s="202">
        <f t="shared" si="29"/>
        <v>0</v>
      </c>
      <c r="G185" s="202">
        <f t="shared" si="29"/>
        <v>0</v>
      </c>
      <c r="H185" s="202">
        <f t="shared" si="29"/>
        <v>0</v>
      </c>
      <c r="I185" s="202">
        <f t="shared" si="29"/>
        <v>0</v>
      </c>
      <c r="J185" s="202">
        <f t="shared" si="29"/>
        <v>1</v>
      </c>
      <c r="K185" s="202">
        <f t="shared" si="29"/>
        <v>2</v>
      </c>
      <c r="L185" s="202">
        <f t="shared" si="29"/>
        <v>6</v>
      </c>
      <c r="M185" s="202">
        <f t="shared" si="29"/>
        <v>3</v>
      </c>
      <c r="N185" s="202">
        <f t="shared" si="29"/>
        <v>2</v>
      </c>
      <c r="O185" s="202">
        <f t="shared" si="29"/>
        <v>2</v>
      </c>
      <c r="P185" s="202">
        <f t="shared" si="29"/>
        <v>2</v>
      </c>
      <c r="Q185" s="202">
        <f t="shared" si="29"/>
        <v>2</v>
      </c>
      <c r="R185" s="202">
        <f t="shared" si="29"/>
        <v>2</v>
      </c>
      <c r="S185" s="202">
        <f t="shared" si="29"/>
        <v>3</v>
      </c>
      <c r="T185" s="202">
        <f t="shared" si="29"/>
        <v>4</v>
      </c>
      <c r="U185" s="202">
        <f t="shared" si="28"/>
        <v>4</v>
      </c>
      <c r="V185" s="202">
        <f t="shared" si="28"/>
        <v>3</v>
      </c>
      <c r="W185" s="202">
        <f t="shared" si="28"/>
        <v>2</v>
      </c>
      <c r="X185" s="202">
        <f t="shared" si="28"/>
        <v>1</v>
      </c>
      <c r="Y185" s="202">
        <f t="shared" si="28"/>
        <v>1</v>
      </c>
      <c r="Z185" s="202">
        <f t="shared" si="28"/>
        <v>0</v>
      </c>
      <c r="AA185" s="202">
        <f t="shared" si="28"/>
        <v>0</v>
      </c>
      <c r="AB185" s="202">
        <f t="shared" si="28"/>
        <v>0</v>
      </c>
    </row>
    <row r="186" spans="1:28" x14ac:dyDescent="0.25">
      <c r="A186" s="274" t="str">
        <f>STATYSTYKI!A348</f>
        <v>Kobierzyce</v>
      </c>
      <c r="B186" s="274" t="str">
        <f>STATYSTYKI!B348</f>
        <v>rk_15_DK8</v>
      </c>
      <c r="C186" s="274" t="str">
        <f>STATYSTYKI!C348</f>
        <v>Anjon</v>
      </c>
      <c r="D186" s="264">
        <f>ROUND((SUM(STATYSTYKI!E348:L348)*100%)/SUM([3]STATYSTYKI!$D$3:$K$3),0)</f>
        <v>9</v>
      </c>
      <c r="E186" s="202">
        <f t="shared" si="29"/>
        <v>0</v>
      </c>
      <c r="F186" s="202">
        <f t="shared" si="29"/>
        <v>0</v>
      </c>
      <c r="G186" s="202">
        <f t="shared" si="29"/>
        <v>0</v>
      </c>
      <c r="H186" s="202">
        <f t="shared" si="29"/>
        <v>0</v>
      </c>
      <c r="I186" s="202">
        <f t="shared" si="29"/>
        <v>0</v>
      </c>
      <c r="J186" s="202">
        <f t="shared" si="29"/>
        <v>0</v>
      </c>
      <c r="K186" s="202">
        <f t="shared" si="29"/>
        <v>0</v>
      </c>
      <c r="L186" s="202">
        <f t="shared" si="29"/>
        <v>1</v>
      </c>
      <c r="M186" s="202">
        <f t="shared" si="29"/>
        <v>1</v>
      </c>
      <c r="N186" s="202">
        <f t="shared" si="29"/>
        <v>1</v>
      </c>
      <c r="O186" s="202">
        <f t="shared" si="29"/>
        <v>0</v>
      </c>
      <c r="P186" s="202">
        <f t="shared" si="29"/>
        <v>0</v>
      </c>
      <c r="Q186" s="202">
        <f t="shared" si="29"/>
        <v>0</v>
      </c>
      <c r="R186" s="202">
        <f t="shared" si="29"/>
        <v>0</v>
      </c>
      <c r="S186" s="202">
        <f t="shared" si="29"/>
        <v>1</v>
      </c>
      <c r="T186" s="202">
        <f t="shared" si="29"/>
        <v>1</v>
      </c>
      <c r="U186" s="202">
        <f t="shared" si="28"/>
        <v>1</v>
      </c>
      <c r="V186" s="202">
        <f t="shared" si="28"/>
        <v>1</v>
      </c>
      <c r="W186" s="202">
        <f t="shared" si="28"/>
        <v>0</v>
      </c>
      <c r="X186" s="202">
        <f t="shared" si="28"/>
        <v>0</v>
      </c>
      <c r="Y186" s="202">
        <f t="shared" si="28"/>
        <v>0</v>
      </c>
      <c r="Z186" s="202">
        <f t="shared" si="28"/>
        <v>0</v>
      </c>
      <c r="AA186" s="202">
        <f t="shared" si="28"/>
        <v>0</v>
      </c>
      <c r="AB186" s="202">
        <f t="shared" si="28"/>
        <v>0</v>
      </c>
    </row>
    <row r="187" spans="1:28" x14ac:dyDescent="0.25">
      <c r="A187" s="274" t="str">
        <f>STATYSTYKI!A349</f>
        <v>Kobierzyce</v>
      </c>
      <c r="B187" s="274" t="str">
        <f>STATYSTYKI!B349</f>
        <v>rk_15_DK8</v>
      </c>
      <c r="C187" s="274" t="str">
        <f>STATYSTYKI!C349</f>
        <v>Laponder</v>
      </c>
      <c r="D187" s="264">
        <f>ROUND((SUM(STATYSTYKI!E349:L349)*100%)/SUM([3]STATYSTYKI!$D$3:$K$3),0)</f>
        <v>77</v>
      </c>
      <c r="E187" s="202">
        <f t="shared" si="29"/>
        <v>0</v>
      </c>
      <c r="F187" s="202">
        <f t="shared" si="29"/>
        <v>0</v>
      </c>
      <c r="G187" s="202">
        <f t="shared" si="29"/>
        <v>0</v>
      </c>
      <c r="H187" s="202">
        <f t="shared" si="29"/>
        <v>0</v>
      </c>
      <c r="I187" s="202">
        <f t="shared" si="29"/>
        <v>0</v>
      </c>
      <c r="J187" s="202">
        <f t="shared" si="29"/>
        <v>1</v>
      </c>
      <c r="K187" s="202">
        <f t="shared" si="29"/>
        <v>4</v>
      </c>
      <c r="L187" s="202">
        <f t="shared" si="29"/>
        <v>11</v>
      </c>
      <c r="M187" s="202">
        <f t="shared" si="29"/>
        <v>6</v>
      </c>
      <c r="N187" s="202">
        <f t="shared" si="29"/>
        <v>4</v>
      </c>
      <c r="O187" s="202">
        <f t="shared" si="29"/>
        <v>4</v>
      </c>
      <c r="P187" s="202">
        <f t="shared" si="29"/>
        <v>4</v>
      </c>
      <c r="Q187" s="202">
        <f t="shared" si="29"/>
        <v>4</v>
      </c>
      <c r="R187" s="202">
        <f t="shared" si="29"/>
        <v>4</v>
      </c>
      <c r="S187" s="202">
        <f t="shared" si="29"/>
        <v>5</v>
      </c>
      <c r="T187" s="202">
        <f t="shared" si="29"/>
        <v>7</v>
      </c>
      <c r="U187" s="202">
        <f t="shared" si="28"/>
        <v>7</v>
      </c>
      <c r="V187" s="202">
        <f t="shared" si="28"/>
        <v>6</v>
      </c>
      <c r="W187" s="202">
        <f t="shared" si="28"/>
        <v>4</v>
      </c>
      <c r="X187" s="202">
        <f t="shared" si="28"/>
        <v>3</v>
      </c>
      <c r="Y187" s="202">
        <f t="shared" si="28"/>
        <v>1</v>
      </c>
      <c r="Z187" s="202">
        <f t="shared" si="28"/>
        <v>1</v>
      </c>
      <c r="AA187" s="202">
        <f t="shared" si="28"/>
        <v>0</v>
      </c>
      <c r="AB187" s="202">
        <f t="shared" si="28"/>
        <v>0</v>
      </c>
    </row>
    <row r="188" spans="1:28" x14ac:dyDescent="0.25">
      <c r="A188" s="274" t="str">
        <f>STATYSTYKI!A350</f>
        <v>Kobierzyce</v>
      </c>
      <c r="B188" s="274" t="str">
        <f>STATYSTYKI!B350</f>
        <v>rk_15_DK8</v>
      </c>
      <c r="C188" s="274" t="str">
        <f>STATYSTYKI!C350</f>
        <v>EuroExpress</v>
      </c>
      <c r="D188" s="264">
        <f>ROUND((SUM(STATYSTYKI!E350:L350)*100%)/SUM([3]STATYSTYKI!$D$3:$K$3),0)</f>
        <v>43</v>
      </c>
      <c r="E188" s="202">
        <f t="shared" si="29"/>
        <v>0</v>
      </c>
      <c r="F188" s="202">
        <f t="shared" si="29"/>
        <v>0</v>
      </c>
      <c r="G188" s="202">
        <f t="shared" si="29"/>
        <v>0</v>
      </c>
      <c r="H188" s="202">
        <f t="shared" si="29"/>
        <v>0</v>
      </c>
      <c r="I188" s="202">
        <f t="shared" si="29"/>
        <v>0</v>
      </c>
      <c r="J188" s="202">
        <f t="shared" si="29"/>
        <v>1</v>
      </c>
      <c r="K188" s="202">
        <f t="shared" si="29"/>
        <v>2</v>
      </c>
      <c r="L188" s="202">
        <f t="shared" si="29"/>
        <v>6</v>
      </c>
      <c r="M188" s="202">
        <f t="shared" si="29"/>
        <v>3</v>
      </c>
      <c r="N188" s="202">
        <f t="shared" si="29"/>
        <v>2</v>
      </c>
      <c r="O188" s="202">
        <f t="shared" si="29"/>
        <v>2</v>
      </c>
      <c r="P188" s="202">
        <f t="shared" si="29"/>
        <v>2</v>
      </c>
      <c r="Q188" s="202">
        <f t="shared" si="29"/>
        <v>2</v>
      </c>
      <c r="R188" s="202">
        <f t="shared" si="29"/>
        <v>2</v>
      </c>
      <c r="S188" s="202">
        <f t="shared" si="29"/>
        <v>3</v>
      </c>
      <c r="T188" s="202">
        <f t="shared" si="29"/>
        <v>4</v>
      </c>
      <c r="U188" s="202">
        <f t="shared" si="28"/>
        <v>4</v>
      </c>
      <c r="V188" s="202">
        <f t="shared" si="28"/>
        <v>3</v>
      </c>
      <c r="W188" s="202">
        <f t="shared" si="28"/>
        <v>2</v>
      </c>
      <c r="X188" s="202">
        <f t="shared" si="28"/>
        <v>1</v>
      </c>
      <c r="Y188" s="202">
        <f t="shared" si="28"/>
        <v>1</v>
      </c>
      <c r="Z188" s="202">
        <f t="shared" si="28"/>
        <v>0</v>
      </c>
      <c r="AA188" s="202">
        <f t="shared" si="28"/>
        <v>0</v>
      </c>
      <c r="AB188" s="202">
        <f t="shared" si="28"/>
        <v>0</v>
      </c>
    </row>
    <row r="189" spans="1:28" x14ac:dyDescent="0.25">
      <c r="A189" s="274" t="str">
        <f>STATYSTYKI!A351</f>
        <v>Kobierzyce</v>
      </c>
      <c r="B189" s="274" t="str">
        <f>STATYSTYKI!B351</f>
        <v>rk_15_DK8</v>
      </c>
      <c r="C189" s="274" t="str">
        <f>STATYSTYKI!C351</f>
        <v>Guliwer</v>
      </c>
      <c r="D189" s="264">
        <f>ROUND((SUM(STATYSTYKI!E351:L351)*100%)/SUM([3]STATYSTYKI!$D$3:$K$3),0)</f>
        <v>0</v>
      </c>
      <c r="E189" s="202">
        <f t="shared" si="29"/>
        <v>0</v>
      </c>
      <c r="F189" s="202">
        <f t="shared" si="29"/>
        <v>0</v>
      </c>
      <c r="G189" s="202">
        <f t="shared" si="29"/>
        <v>0</v>
      </c>
      <c r="H189" s="202">
        <f t="shared" si="29"/>
        <v>0</v>
      </c>
      <c r="I189" s="202">
        <f t="shared" si="29"/>
        <v>0</v>
      </c>
      <c r="J189" s="202">
        <f t="shared" si="29"/>
        <v>0</v>
      </c>
      <c r="K189" s="202">
        <f t="shared" si="29"/>
        <v>0</v>
      </c>
      <c r="L189" s="202">
        <f t="shared" si="29"/>
        <v>0</v>
      </c>
      <c r="M189" s="202">
        <f t="shared" si="29"/>
        <v>0</v>
      </c>
      <c r="N189" s="202">
        <f t="shared" si="29"/>
        <v>0</v>
      </c>
      <c r="O189" s="202">
        <f t="shared" si="29"/>
        <v>0</v>
      </c>
      <c r="P189" s="202">
        <f t="shared" si="29"/>
        <v>0</v>
      </c>
      <c r="Q189" s="202">
        <f t="shared" si="29"/>
        <v>0</v>
      </c>
      <c r="R189" s="202">
        <f t="shared" si="29"/>
        <v>0</v>
      </c>
      <c r="S189" s="202">
        <f t="shared" si="29"/>
        <v>0</v>
      </c>
      <c r="T189" s="202">
        <f t="shared" si="29"/>
        <v>0</v>
      </c>
      <c r="U189" s="202">
        <f t="shared" si="28"/>
        <v>0</v>
      </c>
      <c r="V189" s="202">
        <f t="shared" si="28"/>
        <v>0</v>
      </c>
      <c r="W189" s="202">
        <f t="shared" si="28"/>
        <v>0</v>
      </c>
      <c r="X189" s="202">
        <f t="shared" si="28"/>
        <v>0</v>
      </c>
      <c r="Y189" s="202">
        <f t="shared" si="28"/>
        <v>0</v>
      </c>
      <c r="Z189" s="202">
        <f t="shared" si="28"/>
        <v>0</v>
      </c>
      <c r="AA189" s="202">
        <f t="shared" si="28"/>
        <v>0</v>
      </c>
      <c r="AB189" s="202">
        <f t="shared" si="28"/>
        <v>0</v>
      </c>
    </row>
    <row r="190" spans="1:28" x14ac:dyDescent="0.25">
      <c r="A190" s="274" t="str">
        <f>STATYSTYKI!A352</f>
        <v>Kobierzyce</v>
      </c>
      <c r="B190" s="274" t="str">
        <f>STATYSTYKI!B352</f>
        <v>rk_15_DK8</v>
      </c>
      <c r="C190" s="274" t="str">
        <f>STATYSTYKI!C352</f>
        <v>PKS Sieradz</v>
      </c>
      <c r="D190" s="264">
        <f>ROUND((SUM(STATYSTYKI!E352:L352)*100%)/SUM([3]STATYSTYKI!$D$3:$K$3),0)</f>
        <v>9</v>
      </c>
      <c r="E190" s="202">
        <f t="shared" si="29"/>
        <v>0</v>
      </c>
      <c r="F190" s="202">
        <f t="shared" si="29"/>
        <v>0</v>
      </c>
      <c r="G190" s="202">
        <f t="shared" si="29"/>
        <v>0</v>
      </c>
      <c r="H190" s="202">
        <f t="shared" si="29"/>
        <v>0</v>
      </c>
      <c r="I190" s="202">
        <f t="shared" si="29"/>
        <v>0</v>
      </c>
      <c r="J190" s="202">
        <f t="shared" si="29"/>
        <v>0</v>
      </c>
      <c r="K190" s="202">
        <f t="shared" si="29"/>
        <v>0</v>
      </c>
      <c r="L190" s="202">
        <f t="shared" si="29"/>
        <v>1</v>
      </c>
      <c r="M190" s="202">
        <f t="shared" si="29"/>
        <v>1</v>
      </c>
      <c r="N190" s="202">
        <f t="shared" si="29"/>
        <v>1</v>
      </c>
      <c r="O190" s="202">
        <f t="shared" si="29"/>
        <v>0</v>
      </c>
      <c r="P190" s="202">
        <f t="shared" si="29"/>
        <v>0</v>
      </c>
      <c r="Q190" s="202">
        <f t="shared" si="29"/>
        <v>0</v>
      </c>
      <c r="R190" s="202">
        <f t="shared" si="29"/>
        <v>0</v>
      </c>
      <c r="S190" s="202">
        <f t="shared" si="29"/>
        <v>1</v>
      </c>
      <c r="T190" s="202">
        <f t="shared" si="29"/>
        <v>1</v>
      </c>
      <c r="U190" s="202">
        <f t="shared" si="28"/>
        <v>1</v>
      </c>
      <c r="V190" s="202">
        <f t="shared" si="28"/>
        <v>1</v>
      </c>
      <c r="W190" s="202">
        <f t="shared" si="28"/>
        <v>0</v>
      </c>
      <c r="X190" s="202">
        <f t="shared" si="28"/>
        <v>0</v>
      </c>
      <c r="Y190" s="202">
        <f t="shared" si="28"/>
        <v>0</v>
      </c>
      <c r="Z190" s="202">
        <f t="shared" si="28"/>
        <v>0</v>
      </c>
      <c r="AA190" s="202">
        <f t="shared" si="28"/>
        <v>0</v>
      </c>
      <c r="AB190" s="202">
        <f t="shared" si="28"/>
        <v>0</v>
      </c>
    </row>
    <row r="191" spans="1:28" x14ac:dyDescent="0.25">
      <c r="A191" s="274" t="str">
        <f>STATYSTYKI!A353</f>
        <v>Kobierzyce</v>
      </c>
      <c r="B191" s="274" t="str">
        <f>STATYSTYKI!B353</f>
        <v>rk_15_DK8</v>
      </c>
      <c r="C191" s="274" t="str">
        <f>STATYSTYKI!C353</f>
        <v>COLUMBUS</v>
      </c>
      <c r="D191" s="264">
        <f>ROUND((SUM(STATYSTYKI!E353:L353)*100%)/SUM([3]STATYSTYKI!$D$3:$K$3),0)</f>
        <v>28</v>
      </c>
      <c r="E191" s="202">
        <f t="shared" si="29"/>
        <v>0</v>
      </c>
      <c r="F191" s="202">
        <f t="shared" si="29"/>
        <v>0</v>
      </c>
      <c r="G191" s="202">
        <f t="shared" si="29"/>
        <v>0</v>
      </c>
      <c r="H191" s="202">
        <f t="shared" si="29"/>
        <v>0</v>
      </c>
      <c r="I191" s="202">
        <f t="shared" si="29"/>
        <v>0</v>
      </c>
      <c r="J191" s="202">
        <f t="shared" si="29"/>
        <v>0</v>
      </c>
      <c r="K191" s="202">
        <f t="shared" si="29"/>
        <v>1</v>
      </c>
      <c r="L191" s="202">
        <f t="shared" si="29"/>
        <v>4</v>
      </c>
      <c r="M191" s="202">
        <f t="shared" si="29"/>
        <v>2</v>
      </c>
      <c r="N191" s="202">
        <f t="shared" si="29"/>
        <v>2</v>
      </c>
      <c r="O191" s="202">
        <f t="shared" si="29"/>
        <v>2</v>
      </c>
      <c r="P191" s="202">
        <f t="shared" si="29"/>
        <v>1</v>
      </c>
      <c r="Q191" s="202">
        <f t="shared" si="29"/>
        <v>1</v>
      </c>
      <c r="R191" s="202">
        <f t="shared" si="29"/>
        <v>2</v>
      </c>
      <c r="S191" s="202">
        <f t="shared" si="29"/>
        <v>2</v>
      </c>
      <c r="T191" s="202">
        <f t="shared" si="29"/>
        <v>2</v>
      </c>
      <c r="U191" s="202">
        <f t="shared" si="28"/>
        <v>3</v>
      </c>
      <c r="V191" s="202">
        <f t="shared" si="28"/>
        <v>2</v>
      </c>
      <c r="W191" s="202">
        <f t="shared" si="28"/>
        <v>2</v>
      </c>
      <c r="X191" s="202">
        <f t="shared" si="28"/>
        <v>1</v>
      </c>
      <c r="Y191" s="202">
        <f t="shared" si="28"/>
        <v>0</v>
      </c>
      <c r="Z191" s="202">
        <f t="shared" si="28"/>
        <v>0</v>
      </c>
      <c r="AA191" s="202">
        <f t="shared" si="28"/>
        <v>0</v>
      </c>
      <c r="AB191" s="202">
        <f t="shared" si="28"/>
        <v>0</v>
      </c>
    </row>
    <row r="192" spans="1:28" x14ac:dyDescent="0.25">
      <c r="A192" s="274" t="str">
        <f>STATYSTYKI!A354</f>
        <v>Kobierzyce</v>
      </c>
      <c r="B192" s="274" t="str">
        <f>STATYSTYKI!B354</f>
        <v>rk_15_DK8</v>
      </c>
      <c r="C192" s="274" t="str">
        <f>STATYSTYKI!C354</f>
        <v>Manikar</v>
      </c>
      <c r="D192" s="264">
        <f>ROUND((SUM(STATYSTYKI!E354:L354)*100%)/SUM([3]STATYSTYKI!$D$3:$K$3),0)</f>
        <v>15</v>
      </c>
      <c r="E192" s="202">
        <f t="shared" si="29"/>
        <v>0</v>
      </c>
      <c r="F192" s="202">
        <f t="shared" si="29"/>
        <v>0</v>
      </c>
      <c r="G192" s="202">
        <f t="shared" si="29"/>
        <v>0</v>
      </c>
      <c r="H192" s="202">
        <f t="shared" si="29"/>
        <v>0</v>
      </c>
      <c r="I192" s="202">
        <f t="shared" si="29"/>
        <v>0</v>
      </c>
      <c r="J192" s="202">
        <f t="shared" si="29"/>
        <v>0</v>
      </c>
      <c r="K192" s="202">
        <f t="shared" si="29"/>
        <v>1</v>
      </c>
      <c r="L192" s="202">
        <f t="shared" si="29"/>
        <v>2</v>
      </c>
      <c r="M192" s="202">
        <f t="shared" si="29"/>
        <v>1</v>
      </c>
      <c r="N192" s="202">
        <f t="shared" si="29"/>
        <v>1</v>
      </c>
      <c r="O192" s="202">
        <f t="shared" si="29"/>
        <v>1</v>
      </c>
      <c r="P192" s="202">
        <f t="shared" si="29"/>
        <v>1</v>
      </c>
      <c r="Q192" s="202">
        <f t="shared" si="29"/>
        <v>1</v>
      </c>
      <c r="R192" s="202">
        <f t="shared" si="29"/>
        <v>1</v>
      </c>
      <c r="S192" s="202">
        <f t="shared" si="29"/>
        <v>1</v>
      </c>
      <c r="T192" s="202">
        <f t="shared" si="29"/>
        <v>1</v>
      </c>
      <c r="U192" s="202">
        <f t="shared" si="28"/>
        <v>1</v>
      </c>
      <c r="V192" s="202">
        <f t="shared" si="28"/>
        <v>1</v>
      </c>
      <c r="W192" s="202">
        <f t="shared" si="28"/>
        <v>1</v>
      </c>
      <c r="X192" s="202">
        <f t="shared" si="28"/>
        <v>1</v>
      </c>
      <c r="Y192" s="202">
        <f t="shared" si="28"/>
        <v>0</v>
      </c>
      <c r="Z192" s="202">
        <f t="shared" si="28"/>
        <v>0</v>
      </c>
      <c r="AA192" s="202">
        <f t="shared" si="28"/>
        <v>0</v>
      </c>
      <c r="AB192" s="202">
        <f t="shared" si="28"/>
        <v>0</v>
      </c>
    </row>
    <row r="193" spans="1:28" x14ac:dyDescent="0.25">
      <c r="A193" s="274" t="str">
        <f>STATYSTYKI!A355</f>
        <v>Kobierzyce</v>
      </c>
      <c r="B193" s="274" t="str">
        <f>STATYSTYKI!B355</f>
        <v>rk_15_DK8</v>
      </c>
      <c r="C193" s="274" t="str">
        <f>STATYSTYKI!C355</f>
        <v>Akademia piłkarska</v>
      </c>
      <c r="D193" s="264">
        <f>ROUND((SUM(STATYSTYKI!E355:L355)*100%)/SUM([3]STATYSTYKI!$D$3:$K$3),0)</f>
        <v>77</v>
      </c>
      <c r="E193" s="202">
        <f t="shared" si="29"/>
        <v>0</v>
      </c>
      <c r="F193" s="202">
        <f t="shared" si="29"/>
        <v>0</v>
      </c>
      <c r="G193" s="202">
        <f t="shared" si="29"/>
        <v>0</v>
      </c>
      <c r="H193" s="202">
        <f t="shared" si="29"/>
        <v>0</v>
      </c>
      <c r="I193" s="202">
        <f t="shared" si="29"/>
        <v>0</v>
      </c>
      <c r="J193" s="202">
        <f t="shared" si="29"/>
        <v>1</v>
      </c>
      <c r="K193" s="202">
        <f t="shared" si="29"/>
        <v>4</v>
      </c>
      <c r="L193" s="202">
        <f t="shared" si="29"/>
        <v>11</v>
      </c>
      <c r="M193" s="202">
        <f t="shared" si="29"/>
        <v>6</v>
      </c>
      <c r="N193" s="202">
        <f t="shared" si="29"/>
        <v>4</v>
      </c>
      <c r="O193" s="202">
        <f t="shared" si="29"/>
        <v>4</v>
      </c>
      <c r="P193" s="202">
        <f t="shared" si="29"/>
        <v>4</v>
      </c>
      <c r="Q193" s="202">
        <f t="shared" si="29"/>
        <v>4</v>
      </c>
      <c r="R193" s="202">
        <f t="shared" si="29"/>
        <v>4</v>
      </c>
      <c r="S193" s="202">
        <f t="shared" si="29"/>
        <v>5</v>
      </c>
      <c r="T193" s="202">
        <f t="shared" si="29"/>
        <v>7</v>
      </c>
      <c r="U193" s="202">
        <f t="shared" si="28"/>
        <v>7</v>
      </c>
      <c r="V193" s="202">
        <f t="shared" si="28"/>
        <v>6</v>
      </c>
      <c r="W193" s="202">
        <f t="shared" si="28"/>
        <v>4</v>
      </c>
      <c r="X193" s="202">
        <f t="shared" si="28"/>
        <v>3</v>
      </c>
      <c r="Y193" s="202">
        <f t="shared" si="28"/>
        <v>1</v>
      </c>
      <c r="Z193" s="202">
        <f t="shared" si="28"/>
        <v>1</v>
      </c>
      <c r="AA193" s="202">
        <f t="shared" si="28"/>
        <v>0</v>
      </c>
      <c r="AB193" s="202">
        <f t="shared" si="28"/>
        <v>0</v>
      </c>
    </row>
    <row r="194" spans="1:28" x14ac:dyDescent="0.25">
      <c r="A194" s="274" t="str">
        <f>STATYSTYKI!A356</f>
        <v>Kobierzyce</v>
      </c>
      <c r="B194" s="274" t="str">
        <f>STATYSTYKI!B356</f>
        <v>rk_15_DK8</v>
      </c>
      <c r="C194" s="274" t="str">
        <f>STATYSTYKI!C356</f>
        <v xml:space="preserve">PKS </v>
      </c>
      <c r="D194" s="264">
        <f>ROUND((SUM(STATYSTYKI!E356:L356)*100%)/SUM([3]STATYSTYKI!$D$3:$K$3),0)</f>
        <v>43</v>
      </c>
      <c r="E194" s="202">
        <f t="shared" si="29"/>
        <v>0</v>
      </c>
      <c r="F194" s="202">
        <f t="shared" si="29"/>
        <v>0</v>
      </c>
      <c r="G194" s="202">
        <f t="shared" si="29"/>
        <v>0</v>
      </c>
      <c r="H194" s="202">
        <f t="shared" si="29"/>
        <v>0</v>
      </c>
      <c r="I194" s="202">
        <f t="shared" si="29"/>
        <v>0</v>
      </c>
      <c r="J194" s="202">
        <f t="shared" si="29"/>
        <v>1</v>
      </c>
      <c r="K194" s="202">
        <f t="shared" si="29"/>
        <v>2</v>
      </c>
      <c r="L194" s="202">
        <f t="shared" si="29"/>
        <v>6</v>
      </c>
      <c r="M194" s="202">
        <f t="shared" si="29"/>
        <v>3</v>
      </c>
      <c r="N194" s="202">
        <f t="shared" si="29"/>
        <v>2</v>
      </c>
      <c r="O194" s="202">
        <f t="shared" si="29"/>
        <v>2</v>
      </c>
      <c r="P194" s="202">
        <f t="shared" si="29"/>
        <v>2</v>
      </c>
      <c r="Q194" s="202">
        <f t="shared" si="29"/>
        <v>2</v>
      </c>
      <c r="R194" s="202">
        <f t="shared" si="29"/>
        <v>2</v>
      </c>
      <c r="S194" s="202">
        <f t="shared" si="29"/>
        <v>3</v>
      </c>
      <c r="T194" s="202">
        <f t="shared" ref="T194:AB209" si="30">ROUND($D194*T$3,0)</f>
        <v>4</v>
      </c>
      <c r="U194" s="202">
        <f t="shared" si="30"/>
        <v>4</v>
      </c>
      <c r="V194" s="202">
        <f t="shared" si="30"/>
        <v>3</v>
      </c>
      <c r="W194" s="202">
        <f t="shared" si="30"/>
        <v>2</v>
      </c>
      <c r="X194" s="202">
        <f t="shared" si="30"/>
        <v>1</v>
      </c>
      <c r="Y194" s="202">
        <f t="shared" si="30"/>
        <v>1</v>
      </c>
      <c r="Z194" s="202">
        <f t="shared" si="30"/>
        <v>0</v>
      </c>
      <c r="AA194" s="202">
        <f t="shared" si="30"/>
        <v>0</v>
      </c>
      <c r="AB194" s="202">
        <f t="shared" si="30"/>
        <v>0</v>
      </c>
    </row>
    <row r="195" spans="1:28" x14ac:dyDescent="0.25">
      <c r="A195" s="274" t="str">
        <f>STATYSTYKI!A357</f>
        <v>Kobierzyce</v>
      </c>
      <c r="B195" s="274" t="str">
        <f>STATYSTYKI!B357</f>
        <v>rk_15_DK8</v>
      </c>
      <c r="C195" s="274" t="str">
        <f>STATYSTYKI!C357</f>
        <v>Polonus</v>
      </c>
      <c r="D195" s="264">
        <f>ROUND((SUM(STATYSTYKI!E357:L357)*100%)/SUM([3]STATYSTYKI!$D$3:$K$3),0)</f>
        <v>77</v>
      </c>
      <c r="E195" s="202">
        <f t="shared" ref="E195:T210" si="31">ROUND($D195*E$3,0)</f>
        <v>0</v>
      </c>
      <c r="F195" s="202">
        <f t="shared" si="31"/>
        <v>0</v>
      </c>
      <c r="G195" s="202">
        <f t="shared" si="31"/>
        <v>0</v>
      </c>
      <c r="H195" s="202">
        <f t="shared" si="31"/>
        <v>0</v>
      </c>
      <c r="I195" s="202">
        <f t="shared" si="31"/>
        <v>0</v>
      </c>
      <c r="J195" s="202">
        <f t="shared" si="31"/>
        <v>1</v>
      </c>
      <c r="K195" s="202">
        <f t="shared" si="31"/>
        <v>4</v>
      </c>
      <c r="L195" s="202">
        <f t="shared" si="31"/>
        <v>11</v>
      </c>
      <c r="M195" s="202">
        <f t="shared" si="31"/>
        <v>6</v>
      </c>
      <c r="N195" s="202">
        <f t="shared" si="31"/>
        <v>4</v>
      </c>
      <c r="O195" s="202">
        <f t="shared" si="31"/>
        <v>4</v>
      </c>
      <c r="P195" s="202">
        <f t="shared" si="31"/>
        <v>4</v>
      </c>
      <c r="Q195" s="202">
        <f t="shared" si="31"/>
        <v>4</v>
      </c>
      <c r="R195" s="202">
        <f t="shared" si="31"/>
        <v>4</v>
      </c>
      <c r="S195" s="202">
        <f t="shared" si="31"/>
        <v>5</v>
      </c>
      <c r="T195" s="202">
        <f t="shared" si="31"/>
        <v>7</v>
      </c>
      <c r="U195" s="202">
        <f t="shared" si="30"/>
        <v>7</v>
      </c>
      <c r="V195" s="202">
        <f t="shared" si="30"/>
        <v>6</v>
      </c>
      <c r="W195" s="202">
        <f t="shared" si="30"/>
        <v>4</v>
      </c>
      <c r="X195" s="202">
        <f t="shared" si="30"/>
        <v>3</v>
      </c>
      <c r="Y195" s="202">
        <f t="shared" si="30"/>
        <v>1</v>
      </c>
      <c r="Z195" s="202">
        <f t="shared" si="30"/>
        <v>1</v>
      </c>
      <c r="AA195" s="202">
        <f t="shared" si="30"/>
        <v>0</v>
      </c>
      <c r="AB195" s="202">
        <f t="shared" si="30"/>
        <v>0</v>
      </c>
    </row>
    <row r="196" spans="1:28" x14ac:dyDescent="0.25">
      <c r="A196" s="274" t="str">
        <f>STATYSTYKI!A358</f>
        <v>Kobierzyce</v>
      </c>
      <c r="B196" s="274" t="str">
        <f>STATYSTYKI!B358</f>
        <v>rk_15_DK8</v>
      </c>
      <c r="C196" s="274" t="str">
        <f>STATYSTYKI!C358</f>
        <v>PKS Gorzów Wielkopolski</v>
      </c>
      <c r="D196" s="264">
        <f>ROUND((SUM(STATYSTYKI!E358:L358)*100%)/SUM([3]STATYSTYKI!$D$3:$K$3),0)</f>
        <v>43</v>
      </c>
      <c r="E196" s="202">
        <f t="shared" si="31"/>
        <v>0</v>
      </c>
      <c r="F196" s="202">
        <f t="shared" si="31"/>
        <v>0</v>
      </c>
      <c r="G196" s="202">
        <f t="shared" si="31"/>
        <v>0</v>
      </c>
      <c r="H196" s="202">
        <f t="shared" si="31"/>
        <v>0</v>
      </c>
      <c r="I196" s="202">
        <f t="shared" si="31"/>
        <v>0</v>
      </c>
      <c r="J196" s="202">
        <f t="shared" si="31"/>
        <v>1</v>
      </c>
      <c r="K196" s="202">
        <f t="shared" si="31"/>
        <v>2</v>
      </c>
      <c r="L196" s="202">
        <f t="shared" si="31"/>
        <v>6</v>
      </c>
      <c r="M196" s="202">
        <f t="shared" si="31"/>
        <v>3</v>
      </c>
      <c r="N196" s="202">
        <f t="shared" si="31"/>
        <v>2</v>
      </c>
      <c r="O196" s="202">
        <f t="shared" si="31"/>
        <v>2</v>
      </c>
      <c r="P196" s="202">
        <f t="shared" si="31"/>
        <v>2</v>
      </c>
      <c r="Q196" s="202">
        <f t="shared" si="31"/>
        <v>2</v>
      </c>
      <c r="R196" s="202">
        <f t="shared" si="31"/>
        <v>2</v>
      </c>
      <c r="S196" s="202">
        <f t="shared" si="31"/>
        <v>3</v>
      </c>
      <c r="T196" s="202">
        <f t="shared" si="31"/>
        <v>4</v>
      </c>
      <c r="U196" s="202">
        <f t="shared" si="30"/>
        <v>4</v>
      </c>
      <c r="V196" s="202">
        <f t="shared" si="30"/>
        <v>3</v>
      </c>
      <c r="W196" s="202">
        <f t="shared" si="30"/>
        <v>2</v>
      </c>
      <c r="X196" s="202">
        <f t="shared" si="30"/>
        <v>1</v>
      </c>
      <c r="Y196" s="202">
        <f t="shared" si="30"/>
        <v>1</v>
      </c>
      <c r="Z196" s="202">
        <f t="shared" si="30"/>
        <v>0</v>
      </c>
      <c r="AA196" s="202">
        <f t="shared" si="30"/>
        <v>0</v>
      </c>
      <c r="AB196" s="202">
        <f t="shared" si="30"/>
        <v>0</v>
      </c>
    </row>
    <row r="197" spans="1:28" x14ac:dyDescent="0.25">
      <c r="A197" s="274" t="str">
        <f>STATYSTYKI!A359</f>
        <v>Kąty Wrocławskie</v>
      </c>
      <c r="B197" s="274" t="str">
        <f>STATYSTYKI!B359</f>
        <v>rk_16_DK35</v>
      </c>
      <c r="C197" s="274" t="str">
        <f>STATYSTYKI!C359</f>
        <v>502/Trako</v>
      </c>
      <c r="D197" s="264">
        <f>ROUND((SUM(STATYSTYKI!E359:L359)*100%)/SUM([3]STATYSTYKI!$D$3:$K$3),0)</f>
        <v>288</v>
      </c>
      <c r="E197" s="202">
        <f t="shared" si="31"/>
        <v>0</v>
      </c>
      <c r="F197" s="202">
        <f t="shared" si="31"/>
        <v>0</v>
      </c>
      <c r="G197" s="202">
        <f t="shared" si="31"/>
        <v>0</v>
      </c>
      <c r="H197" s="202">
        <f t="shared" si="31"/>
        <v>0</v>
      </c>
      <c r="I197" s="202">
        <f t="shared" si="31"/>
        <v>1</v>
      </c>
      <c r="J197" s="202">
        <f t="shared" si="31"/>
        <v>5</v>
      </c>
      <c r="K197" s="202">
        <f t="shared" si="31"/>
        <v>15</v>
      </c>
      <c r="L197" s="202">
        <f t="shared" si="31"/>
        <v>40</v>
      </c>
      <c r="M197" s="202">
        <f t="shared" si="31"/>
        <v>21</v>
      </c>
      <c r="N197" s="202">
        <f t="shared" si="31"/>
        <v>17</v>
      </c>
      <c r="O197" s="202">
        <f t="shared" si="31"/>
        <v>16</v>
      </c>
      <c r="P197" s="202">
        <f t="shared" si="31"/>
        <v>15</v>
      </c>
      <c r="Q197" s="202">
        <f t="shared" si="31"/>
        <v>14</v>
      </c>
      <c r="R197" s="202">
        <f t="shared" si="31"/>
        <v>16</v>
      </c>
      <c r="S197" s="202">
        <f t="shared" si="31"/>
        <v>20</v>
      </c>
      <c r="T197" s="202">
        <f t="shared" si="31"/>
        <v>24</v>
      </c>
      <c r="U197" s="202">
        <f t="shared" si="30"/>
        <v>27</v>
      </c>
      <c r="V197" s="202">
        <f t="shared" si="30"/>
        <v>22</v>
      </c>
      <c r="W197" s="202">
        <f t="shared" si="30"/>
        <v>16</v>
      </c>
      <c r="X197" s="202">
        <f t="shared" si="30"/>
        <v>10</v>
      </c>
      <c r="Y197" s="202">
        <f t="shared" si="30"/>
        <v>5</v>
      </c>
      <c r="Z197" s="202">
        <f t="shared" si="30"/>
        <v>3</v>
      </c>
      <c r="AA197" s="202">
        <f t="shared" si="30"/>
        <v>2</v>
      </c>
      <c r="AB197" s="202">
        <f t="shared" si="30"/>
        <v>0</v>
      </c>
    </row>
    <row r="198" spans="1:28" x14ac:dyDescent="0.25">
      <c r="A198" s="274" t="str">
        <f>STATYSTYKI!A360</f>
        <v>Kąty Wrocławskie</v>
      </c>
      <c r="B198" s="274" t="str">
        <f>STATYSTYKI!B360</f>
        <v>rk_16_DK35</v>
      </c>
      <c r="C198" s="274" t="str">
        <f>STATYSTYKI!C360</f>
        <v>brak danych</v>
      </c>
      <c r="D198" s="264">
        <f>ROUND((SUM(STATYSTYKI!E360:L360)*100%)/SUM([3]STATYSTYKI!$D$3:$K$3),0)</f>
        <v>418</v>
      </c>
      <c r="E198" s="202">
        <f t="shared" si="31"/>
        <v>0</v>
      </c>
      <c r="F198" s="202">
        <f t="shared" si="31"/>
        <v>0</v>
      </c>
      <c r="G198" s="202">
        <f t="shared" si="31"/>
        <v>0</v>
      </c>
      <c r="H198" s="202">
        <f t="shared" si="31"/>
        <v>0</v>
      </c>
      <c r="I198" s="202">
        <f t="shared" si="31"/>
        <v>1</v>
      </c>
      <c r="J198" s="202">
        <f t="shared" si="31"/>
        <v>7</v>
      </c>
      <c r="K198" s="202">
        <f t="shared" si="31"/>
        <v>22</v>
      </c>
      <c r="L198" s="202">
        <f t="shared" si="31"/>
        <v>58</v>
      </c>
      <c r="M198" s="202">
        <f t="shared" si="31"/>
        <v>30</v>
      </c>
      <c r="N198" s="202">
        <f t="shared" si="31"/>
        <v>24</v>
      </c>
      <c r="O198" s="202">
        <f t="shared" si="31"/>
        <v>23</v>
      </c>
      <c r="P198" s="202">
        <f t="shared" si="31"/>
        <v>21</v>
      </c>
      <c r="Q198" s="202">
        <f t="shared" si="31"/>
        <v>21</v>
      </c>
      <c r="R198" s="202">
        <f t="shared" si="31"/>
        <v>23</v>
      </c>
      <c r="S198" s="202">
        <f t="shared" si="31"/>
        <v>29</v>
      </c>
      <c r="T198" s="202">
        <f t="shared" si="31"/>
        <v>35</v>
      </c>
      <c r="U198" s="202">
        <f t="shared" si="30"/>
        <v>40</v>
      </c>
      <c r="V198" s="202">
        <f t="shared" si="30"/>
        <v>31</v>
      </c>
      <c r="W198" s="202">
        <f t="shared" si="30"/>
        <v>23</v>
      </c>
      <c r="X198" s="202">
        <f t="shared" si="30"/>
        <v>14</v>
      </c>
      <c r="Y198" s="202">
        <f t="shared" si="30"/>
        <v>7</v>
      </c>
      <c r="Z198" s="202">
        <f t="shared" si="30"/>
        <v>4</v>
      </c>
      <c r="AA198" s="202">
        <f t="shared" si="30"/>
        <v>3</v>
      </c>
      <c r="AB198" s="202">
        <f t="shared" si="30"/>
        <v>1</v>
      </c>
    </row>
    <row r="199" spans="1:28" x14ac:dyDescent="0.25">
      <c r="A199" s="274" t="str">
        <f>STATYSTYKI!A361</f>
        <v>Kąty Wrocławskie</v>
      </c>
      <c r="B199" s="274" t="str">
        <f>STATYSTYKI!B361</f>
        <v>rk_16_DK35</v>
      </c>
      <c r="C199" s="274" t="str">
        <f>STATYSTYKI!C361</f>
        <v>512/Polbus</v>
      </c>
      <c r="D199" s="264">
        <f>ROUND((SUM(STATYSTYKI!E361:L361)*100%)/SUM([3]STATYSTYKI!$D$3:$K$3),0)</f>
        <v>291</v>
      </c>
      <c r="E199" s="202">
        <f t="shared" si="31"/>
        <v>0</v>
      </c>
      <c r="F199" s="202">
        <f t="shared" si="31"/>
        <v>0</v>
      </c>
      <c r="G199" s="202">
        <f t="shared" si="31"/>
        <v>0</v>
      </c>
      <c r="H199" s="202">
        <f t="shared" si="31"/>
        <v>0</v>
      </c>
      <c r="I199" s="202">
        <f t="shared" si="31"/>
        <v>1</v>
      </c>
      <c r="J199" s="202">
        <f t="shared" si="31"/>
        <v>5</v>
      </c>
      <c r="K199" s="202">
        <f t="shared" si="31"/>
        <v>15</v>
      </c>
      <c r="L199" s="202">
        <f t="shared" si="31"/>
        <v>41</v>
      </c>
      <c r="M199" s="202">
        <f t="shared" si="31"/>
        <v>21</v>
      </c>
      <c r="N199" s="202">
        <f t="shared" si="31"/>
        <v>17</v>
      </c>
      <c r="O199" s="202">
        <f t="shared" si="31"/>
        <v>16</v>
      </c>
      <c r="P199" s="202">
        <f t="shared" si="31"/>
        <v>15</v>
      </c>
      <c r="Q199" s="202">
        <f t="shared" si="31"/>
        <v>14</v>
      </c>
      <c r="R199" s="202">
        <f t="shared" si="31"/>
        <v>16</v>
      </c>
      <c r="S199" s="202">
        <f t="shared" si="31"/>
        <v>21</v>
      </c>
      <c r="T199" s="202">
        <f t="shared" si="31"/>
        <v>25</v>
      </c>
      <c r="U199" s="202">
        <f t="shared" si="30"/>
        <v>28</v>
      </c>
      <c r="V199" s="202">
        <f t="shared" si="30"/>
        <v>22</v>
      </c>
      <c r="W199" s="202">
        <f t="shared" si="30"/>
        <v>16</v>
      </c>
      <c r="X199" s="202">
        <f t="shared" si="30"/>
        <v>10</v>
      </c>
      <c r="Y199" s="202">
        <f t="shared" si="30"/>
        <v>5</v>
      </c>
      <c r="Z199" s="202">
        <f t="shared" si="30"/>
        <v>3</v>
      </c>
      <c r="AA199" s="202">
        <f t="shared" si="30"/>
        <v>2</v>
      </c>
      <c r="AB199" s="202">
        <f t="shared" si="30"/>
        <v>0</v>
      </c>
    </row>
    <row r="200" spans="1:28" x14ac:dyDescent="0.25">
      <c r="A200" s="274" t="str">
        <f>STATYSTYKI!A362</f>
        <v>Kąty Wrocławskie</v>
      </c>
      <c r="B200" s="274" t="str">
        <f>STATYSTYKI!B362</f>
        <v>rk_16_DK35</v>
      </c>
      <c r="C200" s="274" t="str">
        <f>STATYSTYKI!C362</f>
        <v>Guliwer</v>
      </c>
      <c r="D200" s="264">
        <f>ROUND((SUM(STATYSTYKI!E362:L362)*100%)/SUM([3]STATYSTYKI!$D$3:$K$3),0)</f>
        <v>3</v>
      </c>
      <c r="E200" s="202">
        <f t="shared" si="31"/>
        <v>0</v>
      </c>
      <c r="F200" s="202">
        <f t="shared" si="31"/>
        <v>0</v>
      </c>
      <c r="G200" s="202">
        <f t="shared" si="31"/>
        <v>0</v>
      </c>
      <c r="H200" s="202">
        <f t="shared" si="31"/>
        <v>0</v>
      </c>
      <c r="I200" s="202">
        <f t="shared" si="31"/>
        <v>0</v>
      </c>
      <c r="J200" s="202">
        <f t="shared" si="31"/>
        <v>0</v>
      </c>
      <c r="K200" s="202">
        <f t="shared" si="31"/>
        <v>0</v>
      </c>
      <c r="L200" s="202">
        <f t="shared" si="31"/>
        <v>0</v>
      </c>
      <c r="M200" s="202">
        <f t="shared" si="31"/>
        <v>0</v>
      </c>
      <c r="N200" s="202">
        <f t="shared" si="31"/>
        <v>0</v>
      </c>
      <c r="O200" s="202">
        <f t="shared" si="31"/>
        <v>0</v>
      </c>
      <c r="P200" s="202">
        <f t="shared" si="31"/>
        <v>0</v>
      </c>
      <c r="Q200" s="202">
        <f t="shared" si="31"/>
        <v>0</v>
      </c>
      <c r="R200" s="202">
        <f t="shared" si="31"/>
        <v>0</v>
      </c>
      <c r="S200" s="202">
        <f t="shared" si="31"/>
        <v>0</v>
      </c>
      <c r="T200" s="202">
        <f t="shared" si="31"/>
        <v>0</v>
      </c>
      <c r="U200" s="202">
        <f t="shared" si="30"/>
        <v>0</v>
      </c>
      <c r="V200" s="202">
        <f t="shared" si="30"/>
        <v>0</v>
      </c>
      <c r="W200" s="202">
        <f t="shared" si="30"/>
        <v>0</v>
      </c>
      <c r="X200" s="202">
        <f t="shared" si="30"/>
        <v>0</v>
      </c>
      <c r="Y200" s="202">
        <f t="shared" si="30"/>
        <v>0</v>
      </c>
      <c r="Z200" s="202">
        <f t="shared" si="30"/>
        <v>0</v>
      </c>
      <c r="AA200" s="202">
        <f t="shared" si="30"/>
        <v>0</v>
      </c>
      <c r="AB200" s="202">
        <f t="shared" si="30"/>
        <v>0</v>
      </c>
    </row>
    <row r="201" spans="1:28" x14ac:dyDescent="0.25">
      <c r="A201" s="274" t="str">
        <f>STATYSTYKI!A363</f>
        <v>Kąty Wrocławskie</v>
      </c>
      <c r="B201" s="274" t="str">
        <f>STATYSTYKI!B363</f>
        <v>rk_16_DK35</v>
      </c>
      <c r="C201" s="274" t="str">
        <f>STATYSTYKI!C363</f>
        <v>522/Polbus</v>
      </c>
      <c r="D201" s="264">
        <f>ROUND((SUM(STATYSTYKI!E363:L363)*100%)/SUM([3]STATYSTYKI!$D$3:$K$3),0)</f>
        <v>309</v>
      </c>
      <c r="E201" s="202">
        <f t="shared" si="31"/>
        <v>0</v>
      </c>
      <c r="F201" s="202">
        <f t="shared" si="31"/>
        <v>0</v>
      </c>
      <c r="G201" s="202">
        <f t="shared" si="31"/>
        <v>0</v>
      </c>
      <c r="H201" s="202">
        <f t="shared" si="31"/>
        <v>0</v>
      </c>
      <c r="I201" s="202">
        <f t="shared" si="31"/>
        <v>1</v>
      </c>
      <c r="J201" s="202">
        <f t="shared" si="31"/>
        <v>5</v>
      </c>
      <c r="K201" s="202">
        <f t="shared" si="31"/>
        <v>16</v>
      </c>
      <c r="L201" s="202">
        <f t="shared" si="31"/>
        <v>43</v>
      </c>
      <c r="M201" s="202">
        <f t="shared" si="31"/>
        <v>22</v>
      </c>
      <c r="N201" s="202">
        <f t="shared" si="31"/>
        <v>18</v>
      </c>
      <c r="O201" s="202">
        <f t="shared" si="31"/>
        <v>17</v>
      </c>
      <c r="P201" s="202">
        <f t="shared" si="31"/>
        <v>16</v>
      </c>
      <c r="Q201" s="202">
        <f t="shared" si="31"/>
        <v>15</v>
      </c>
      <c r="R201" s="202">
        <f t="shared" si="31"/>
        <v>17</v>
      </c>
      <c r="S201" s="202">
        <f t="shared" si="31"/>
        <v>22</v>
      </c>
      <c r="T201" s="202">
        <f t="shared" si="31"/>
        <v>26</v>
      </c>
      <c r="U201" s="202">
        <f t="shared" si="30"/>
        <v>29</v>
      </c>
      <c r="V201" s="202">
        <f t="shared" si="30"/>
        <v>23</v>
      </c>
      <c r="W201" s="202">
        <f t="shared" si="30"/>
        <v>17</v>
      </c>
      <c r="X201" s="202">
        <f t="shared" si="30"/>
        <v>11</v>
      </c>
      <c r="Y201" s="202">
        <f t="shared" si="30"/>
        <v>5</v>
      </c>
      <c r="Z201" s="202">
        <f t="shared" si="30"/>
        <v>3</v>
      </c>
      <c r="AA201" s="202">
        <f t="shared" si="30"/>
        <v>2</v>
      </c>
      <c r="AB201" s="202">
        <f t="shared" si="30"/>
        <v>1</v>
      </c>
    </row>
    <row r="202" spans="1:28" x14ac:dyDescent="0.25">
      <c r="A202" s="274" t="str">
        <f>STATYSTYKI!A364</f>
        <v>Kąty Wrocławskie</v>
      </c>
      <c r="B202" s="274" t="str">
        <f>STATYSTYKI!B364</f>
        <v>rk_16_DK35</v>
      </c>
      <c r="C202" s="274" t="str">
        <f>STATYSTYKI!C364</f>
        <v>PWHD</v>
      </c>
      <c r="D202" s="264">
        <f>ROUND((SUM(STATYSTYKI!E364:L364)*100%)/SUM([3]STATYSTYKI!$D$3:$K$3),0)</f>
        <v>387</v>
      </c>
      <c r="E202" s="202">
        <f t="shared" si="31"/>
        <v>0</v>
      </c>
      <c r="F202" s="202">
        <f t="shared" si="31"/>
        <v>0</v>
      </c>
      <c r="G202" s="202">
        <f t="shared" si="31"/>
        <v>0</v>
      </c>
      <c r="H202" s="202">
        <f t="shared" si="31"/>
        <v>0</v>
      </c>
      <c r="I202" s="202">
        <f t="shared" si="31"/>
        <v>1</v>
      </c>
      <c r="J202" s="202">
        <f t="shared" si="31"/>
        <v>6</v>
      </c>
      <c r="K202" s="202">
        <f t="shared" si="31"/>
        <v>20</v>
      </c>
      <c r="L202" s="202">
        <f t="shared" si="31"/>
        <v>54</v>
      </c>
      <c r="M202" s="202">
        <f t="shared" si="31"/>
        <v>28</v>
      </c>
      <c r="N202" s="202">
        <f t="shared" si="31"/>
        <v>22</v>
      </c>
      <c r="O202" s="202">
        <f t="shared" si="31"/>
        <v>21</v>
      </c>
      <c r="P202" s="202">
        <f t="shared" si="31"/>
        <v>20</v>
      </c>
      <c r="Q202" s="202">
        <f t="shared" si="31"/>
        <v>19</v>
      </c>
      <c r="R202" s="202">
        <f t="shared" si="31"/>
        <v>21</v>
      </c>
      <c r="S202" s="202">
        <f t="shared" si="31"/>
        <v>27</v>
      </c>
      <c r="T202" s="202">
        <f t="shared" si="31"/>
        <v>33</v>
      </c>
      <c r="U202" s="202">
        <f t="shared" si="30"/>
        <v>37</v>
      </c>
      <c r="V202" s="202">
        <f t="shared" si="30"/>
        <v>29</v>
      </c>
      <c r="W202" s="202">
        <f t="shared" si="30"/>
        <v>21</v>
      </c>
      <c r="X202" s="202">
        <f t="shared" si="30"/>
        <v>13</v>
      </c>
      <c r="Y202" s="202">
        <f t="shared" si="30"/>
        <v>6</v>
      </c>
      <c r="Z202" s="202">
        <f t="shared" si="30"/>
        <v>4</v>
      </c>
      <c r="AA202" s="202">
        <f t="shared" si="30"/>
        <v>2</v>
      </c>
      <c r="AB202" s="202">
        <f t="shared" si="30"/>
        <v>1</v>
      </c>
    </row>
    <row r="203" spans="1:28" x14ac:dyDescent="0.25">
      <c r="A203" s="274" t="str">
        <f>STATYSTYKI!A365</f>
        <v>Kąty Wrocławskie</v>
      </c>
      <c r="B203" s="274" t="str">
        <f>STATYSTYKI!B365</f>
        <v>rk_16_DK35</v>
      </c>
      <c r="C203" s="274" t="str">
        <f>STATYSTYKI!C365</f>
        <v>Marbus</v>
      </c>
      <c r="D203" s="264">
        <f>ROUND((SUM(STATYSTYKI!E365:L365)*100%)/SUM([3]STATYSTYKI!$D$3:$K$3),0)</f>
        <v>15</v>
      </c>
      <c r="E203" s="202">
        <f t="shared" si="31"/>
        <v>0</v>
      </c>
      <c r="F203" s="202">
        <f t="shared" si="31"/>
        <v>0</v>
      </c>
      <c r="G203" s="202">
        <f t="shared" si="31"/>
        <v>0</v>
      </c>
      <c r="H203" s="202">
        <f t="shared" si="31"/>
        <v>0</v>
      </c>
      <c r="I203" s="202">
        <f t="shared" si="31"/>
        <v>0</v>
      </c>
      <c r="J203" s="202">
        <f t="shared" si="31"/>
        <v>0</v>
      </c>
      <c r="K203" s="202">
        <f t="shared" si="31"/>
        <v>1</v>
      </c>
      <c r="L203" s="202">
        <f t="shared" si="31"/>
        <v>2</v>
      </c>
      <c r="M203" s="202">
        <f t="shared" si="31"/>
        <v>1</v>
      </c>
      <c r="N203" s="202">
        <f t="shared" si="31"/>
        <v>1</v>
      </c>
      <c r="O203" s="202">
        <f t="shared" si="31"/>
        <v>1</v>
      </c>
      <c r="P203" s="202">
        <f t="shared" si="31"/>
        <v>1</v>
      </c>
      <c r="Q203" s="202">
        <f t="shared" si="31"/>
        <v>1</v>
      </c>
      <c r="R203" s="202">
        <f t="shared" si="31"/>
        <v>1</v>
      </c>
      <c r="S203" s="202">
        <f t="shared" si="31"/>
        <v>1</v>
      </c>
      <c r="T203" s="202">
        <f t="shared" si="31"/>
        <v>1</v>
      </c>
      <c r="U203" s="202">
        <f t="shared" si="30"/>
        <v>1</v>
      </c>
      <c r="V203" s="202">
        <f t="shared" si="30"/>
        <v>1</v>
      </c>
      <c r="W203" s="202">
        <f t="shared" si="30"/>
        <v>1</v>
      </c>
      <c r="X203" s="202">
        <f t="shared" si="30"/>
        <v>1</v>
      </c>
      <c r="Y203" s="202">
        <f t="shared" si="30"/>
        <v>0</v>
      </c>
      <c r="Z203" s="202">
        <f t="shared" si="30"/>
        <v>0</v>
      </c>
      <c r="AA203" s="202">
        <f t="shared" si="30"/>
        <v>0</v>
      </c>
      <c r="AB203" s="202">
        <f t="shared" si="30"/>
        <v>0</v>
      </c>
    </row>
    <row r="204" spans="1:28" x14ac:dyDescent="0.25">
      <c r="A204" s="274" t="str">
        <f>STATYSTYKI!A366</f>
        <v>Kąty Wrocławskie</v>
      </c>
      <c r="B204" s="274" t="str">
        <f>STATYSTYKI!B366</f>
        <v>rk_16_DK35</v>
      </c>
      <c r="C204" s="274" t="str">
        <f>STATYSTYKI!C366</f>
        <v>PKS Wołów</v>
      </c>
      <c r="D204" s="264">
        <f>ROUND((SUM(STATYSTYKI!E366:L366)*100%)/SUM([3]STATYSTYKI!$D$3:$K$3),0)</f>
        <v>80</v>
      </c>
      <c r="E204" s="202">
        <f t="shared" si="31"/>
        <v>0</v>
      </c>
      <c r="F204" s="202">
        <f t="shared" si="31"/>
        <v>0</v>
      </c>
      <c r="G204" s="202">
        <f t="shared" si="31"/>
        <v>0</v>
      </c>
      <c r="H204" s="202">
        <f t="shared" si="31"/>
        <v>0</v>
      </c>
      <c r="I204" s="202">
        <f t="shared" si="31"/>
        <v>0</v>
      </c>
      <c r="J204" s="202">
        <f t="shared" si="31"/>
        <v>1</v>
      </c>
      <c r="K204" s="202">
        <f t="shared" si="31"/>
        <v>4</v>
      </c>
      <c r="L204" s="202">
        <f t="shared" si="31"/>
        <v>11</v>
      </c>
      <c r="M204" s="202">
        <f t="shared" si="31"/>
        <v>6</v>
      </c>
      <c r="N204" s="202">
        <f t="shared" si="31"/>
        <v>5</v>
      </c>
      <c r="O204" s="202">
        <f t="shared" si="31"/>
        <v>4</v>
      </c>
      <c r="P204" s="202">
        <f t="shared" si="31"/>
        <v>4</v>
      </c>
      <c r="Q204" s="202">
        <f t="shared" si="31"/>
        <v>4</v>
      </c>
      <c r="R204" s="202">
        <f t="shared" si="31"/>
        <v>4</v>
      </c>
      <c r="S204" s="202">
        <f t="shared" si="31"/>
        <v>6</v>
      </c>
      <c r="T204" s="202">
        <f t="shared" si="31"/>
        <v>7</v>
      </c>
      <c r="U204" s="202">
        <f t="shared" si="30"/>
        <v>8</v>
      </c>
      <c r="V204" s="202">
        <f t="shared" si="30"/>
        <v>6</v>
      </c>
      <c r="W204" s="202">
        <f t="shared" si="30"/>
        <v>4</v>
      </c>
      <c r="X204" s="202">
        <f t="shared" si="30"/>
        <v>3</v>
      </c>
      <c r="Y204" s="202">
        <f t="shared" si="30"/>
        <v>1</v>
      </c>
      <c r="Z204" s="202">
        <f t="shared" si="30"/>
        <v>1</v>
      </c>
      <c r="AA204" s="202">
        <f t="shared" si="30"/>
        <v>1</v>
      </c>
      <c r="AB204" s="202">
        <f t="shared" si="30"/>
        <v>0</v>
      </c>
    </row>
    <row r="205" spans="1:28" x14ac:dyDescent="0.25">
      <c r="A205" s="274" t="str">
        <f>STATYSTYKI!A367</f>
        <v>Kąty Wrocławskie</v>
      </c>
      <c r="B205" s="274" t="str">
        <f>STATYSTYKI!B367</f>
        <v>rk_16_DK35</v>
      </c>
      <c r="C205" s="274" t="str">
        <f>STATYSTYKI!C367</f>
        <v>FanLogic</v>
      </c>
      <c r="D205" s="264">
        <f>ROUND((SUM(STATYSTYKI!E367:L367)*100%)/SUM([3]STATYSTYKI!$D$3:$K$3),0)</f>
        <v>15</v>
      </c>
      <c r="E205" s="202">
        <f t="shared" si="31"/>
        <v>0</v>
      </c>
      <c r="F205" s="202">
        <f t="shared" si="31"/>
        <v>0</v>
      </c>
      <c r="G205" s="202">
        <f t="shared" si="31"/>
        <v>0</v>
      </c>
      <c r="H205" s="202">
        <f t="shared" si="31"/>
        <v>0</v>
      </c>
      <c r="I205" s="202">
        <f t="shared" si="31"/>
        <v>0</v>
      </c>
      <c r="J205" s="202">
        <f t="shared" si="31"/>
        <v>0</v>
      </c>
      <c r="K205" s="202">
        <f t="shared" si="31"/>
        <v>1</v>
      </c>
      <c r="L205" s="202">
        <f t="shared" si="31"/>
        <v>2</v>
      </c>
      <c r="M205" s="202">
        <f t="shared" si="31"/>
        <v>1</v>
      </c>
      <c r="N205" s="202">
        <f t="shared" si="31"/>
        <v>1</v>
      </c>
      <c r="O205" s="202">
        <f t="shared" si="31"/>
        <v>1</v>
      </c>
      <c r="P205" s="202">
        <f t="shared" si="31"/>
        <v>1</v>
      </c>
      <c r="Q205" s="202">
        <f t="shared" si="31"/>
        <v>1</v>
      </c>
      <c r="R205" s="202">
        <f t="shared" si="31"/>
        <v>1</v>
      </c>
      <c r="S205" s="202">
        <f t="shared" si="31"/>
        <v>1</v>
      </c>
      <c r="T205" s="202">
        <f t="shared" si="31"/>
        <v>1</v>
      </c>
      <c r="U205" s="202">
        <f t="shared" si="30"/>
        <v>1</v>
      </c>
      <c r="V205" s="202">
        <f t="shared" si="30"/>
        <v>1</v>
      </c>
      <c r="W205" s="202">
        <f t="shared" si="30"/>
        <v>1</v>
      </c>
      <c r="X205" s="202">
        <f t="shared" si="30"/>
        <v>1</v>
      </c>
      <c r="Y205" s="202">
        <f t="shared" si="30"/>
        <v>0</v>
      </c>
      <c r="Z205" s="202">
        <f t="shared" si="30"/>
        <v>0</v>
      </c>
      <c r="AA205" s="202">
        <f t="shared" si="30"/>
        <v>0</v>
      </c>
      <c r="AB205" s="202">
        <f t="shared" si="30"/>
        <v>0</v>
      </c>
    </row>
    <row r="206" spans="1:28" x14ac:dyDescent="0.25">
      <c r="A206" s="274" t="str">
        <f>STATYSTYKI!A368</f>
        <v>Kąty Wrocławskie</v>
      </c>
      <c r="B206" s="274" t="str">
        <f>STATYSTYKI!B368</f>
        <v>rk_16_DK35</v>
      </c>
      <c r="C206" s="274" t="str">
        <f>STATYSTYKI!C368</f>
        <v>Polbus</v>
      </c>
      <c r="D206" s="264">
        <f>ROUND((SUM(STATYSTYKI!E368:L368)*100%)/SUM([3]STATYSTYKI!$D$3:$K$3),0)</f>
        <v>114</v>
      </c>
      <c r="E206" s="202">
        <f t="shared" si="31"/>
        <v>0</v>
      </c>
      <c r="F206" s="202">
        <f t="shared" si="31"/>
        <v>0</v>
      </c>
      <c r="G206" s="202">
        <f t="shared" si="31"/>
        <v>0</v>
      </c>
      <c r="H206" s="202">
        <f t="shared" si="31"/>
        <v>0</v>
      </c>
      <c r="I206" s="202">
        <f t="shared" si="31"/>
        <v>0</v>
      </c>
      <c r="J206" s="202">
        <f t="shared" si="31"/>
        <v>2</v>
      </c>
      <c r="K206" s="202">
        <f t="shared" si="31"/>
        <v>6</v>
      </c>
      <c r="L206" s="202">
        <f t="shared" si="31"/>
        <v>16</v>
      </c>
      <c r="M206" s="202">
        <f t="shared" si="31"/>
        <v>8</v>
      </c>
      <c r="N206" s="202">
        <f t="shared" si="31"/>
        <v>7</v>
      </c>
      <c r="O206" s="202">
        <f t="shared" si="31"/>
        <v>6</v>
      </c>
      <c r="P206" s="202">
        <f t="shared" si="31"/>
        <v>6</v>
      </c>
      <c r="Q206" s="202">
        <f t="shared" si="31"/>
        <v>6</v>
      </c>
      <c r="R206" s="202">
        <f t="shared" si="31"/>
        <v>6</v>
      </c>
      <c r="S206" s="202">
        <f t="shared" si="31"/>
        <v>8</v>
      </c>
      <c r="T206" s="202">
        <f t="shared" si="31"/>
        <v>10</v>
      </c>
      <c r="U206" s="202">
        <f t="shared" si="30"/>
        <v>11</v>
      </c>
      <c r="V206" s="202">
        <f t="shared" si="30"/>
        <v>9</v>
      </c>
      <c r="W206" s="202">
        <f t="shared" si="30"/>
        <v>6</v>
      </c>
      <c r="X206" s="202">
        <f t="shared" si="30"/>
        <v>4</v>
      </c>
      <c r="Y206" s="202">
        <f t="shared" si="30"/>
        <v>2</v>
      </c>
      <c r="Z206" s="202">
        <f t="shared" si="30"/>
        <v>1</v>
      </c>
      <c r="AA206" s="202">
        <f t="shared" si="30"/>
        <v>1</v>
      </c>
      <c r="AB206" s="202">
        <f t="shared" si="30"/>
        <v>0</v>
      </c>
    </row>
    <row r="207" spans="1:28" x14ac:dyDescent="0.25">
      <c r="A207" s="274" t="str">
        <f>STATYSTYKI!A369</f>
        <v>Kąty Wrocławskie</v>
      </c>
      <c r="B207" s="274" t="str">
        <f>STATYSTYKI!B369</f>
        <v>rk_16_DK35</v>
      </c>
      <c r="C207" s="274" t="str">
        <f>STATYSTYKI!C369</f>
        <v>Przewozy Miłosław 
Szczepański</v>
      </c>
      <c r="D207" s="264">
        <f>ROUND((SUM(STATYSTYKI!E369:L369)*100%)/SUM([3]STATYSTYKI!$D$3:$K$3),0)</f>
        <v>77</v>
      </c>
      <c r="E207" s="202">
        <f t="shared" si="31"/>
        <v>0</v>
      </c>
      <c r="F207" s="202">
        <f t="shared" si="31"/>
        <v>0</v>
      </c>
      <c r="G207" s="202">
        <f t="shared" si="31"/>
        <v>0</v>
      </c>
      <c r="H207" s="202">
        <f t="shared" si="31"/>
        <v>0</v>
      </c>
      <c r="I207" s="202">
        <f t="shared" si="31"/>
        <v>0</v>
      </c>
      <c r="J207" s="202">
        <f t="shared" si="31"/>
        <v>1</v>
      </c>
      <c r="K207" s="202">
        <f t="shared" si="31"/>
        <v>4</v>
      </c>
      <c r="L207" s="202">
        <f t="shared" si="31"/>
        <v>11</v>
      </c>
      <c r="M207" s="202">
        <f t="shared" si="31"/>
        <v>6</v>
      </c>
      <c r="N207" s="202">
        <f t="shared" si="31"/>
        <v>4</v>
      </c>
      <c r="O207" s="202">
        <f t="shared" si="31"/>
        <v>4</v>
      </c>
      <c r="P207" s="202">
        <f t="shared" si="31"/>
        <v>4</v>
      </c>
      <c r="Q207" s="202">
        <f t="shared" si="31"/>
        <v>4</v>
      </c>
      <c r="R207" s="202">
        <f t="shared" si="31"/>
        <v>4</v>
      </c>
      <c r="S207" s="202">
        <f t="shared" si="31"/>
        <v>5</v>
      </c>
      <c r="T207" s="202">
        <f t="shared" si="31"/>
        <v>7</v>
      </c>
      <c r="U207" s="202">
        <f t="shared" si="30"/>
        <v>7</v>
      </c>
      <c r="V207" s="202">
        <f t="shared" si="30"/>
        <v>6</v>
      </c>
      <c r="W207" s="202">
        <f t="shared" si="30"/>
        <v>4</v>
      </c>
      <c r="X207" s="202">
        <f t="shared" si="30"/>
        <v>3</v>
      </c>
      <c r="Y207" s="202">
        <f t="shared" si="30"/>
        <v>1</v>
      </c>
      <c r="Z207" s="202">
        <f t="shared" si="30"/>
        <v>1</v>
      </c>
      <c r="AA207" s="202">
        <f t="shared" si="30"/>
        <v>0</v>
      </c>
      <c r="AB207" s="202">
        <f t="shared" si="30"/>
        <v>0</v>
      </c>
    </row>
    <row r="208" spans="1:28" x14ac:dyDescent="0.25">
      <c r="A208" s="274" t="str">
        <f>STATYSTYKI!A370</f>
        <v>Kąty Wrocławskie</v>
      </c>
      <c r="B208" s="274" t="str">
        <f>STATYSTYKI!B370</f>
        <v>rk_16_DK35</v>
      </c>
      <c r="C208" s="274" t="str">
        <f>STATYSTYKI!C370</f>
        <v>Knauf</v>
      </c>
      <c r="D208" s="264">
        <f>ROUND((SUM(STATYSTYKI!E370:L370)*100%)/SUM([3]STATYSTYKI!$D$3:$K$3),0)</f>
        <v>12</v>
      </c>
      <c r="E208" s="202">
        <f t="shared" si="31"/>
        <v>0</v>
      </c>
      <c r="F208" s="202">
        <f t="shared" si="31"/>
        <v>0</v>
      </c>
      <c r="G208" s="202">
        <f t="shared" si="31"/>
        <v>0</v>
      </c>
      <c r="H208" s="202">
        <f t="shared" si="31"/>
        <v>0</v>
      </c>
      <c r="I208" s="202">
        <f t="shared" si="31"/>
        <v>0</v>
      </c>
      <c r="J208" s="202">
        <f t="shared" si="31"/>
        <v>0</v>
      </c>
      <c r="K208" s="202">
        <f t="shared" si="31"/>
        <v>1</v>
      </c>
      <c r="L208" s="202">
        <f t="shared" si="31"/>
        <v>2</v>
      </c>
      <c r="M208" s="202">
        <f t="shared" si="31"/>
        <v>1</v>
      </c>
      <c r="N208" s="202">
        <f t="shared" si="31"/>
        <v>1</v>
      </c>
      <c r="O208" s="202">
        <f t="shared" si="31"/>
        <v>1</v>
      </c>
      <c r="P208" s="202">
        <f t="shared" si="31"/>
        <v>1</v>
      </c>
      <c r="Q208" s="202">
        <f t="shared" si="31"/>
        <v>1</v>
      </c>
      <c r="R208" s="202">
        <f t="shared" si="31"/>
        <v>1</v>
      </c>
      <c r="S208" s="202">
        <f t="shared" si="31"/>
        <v>1</v>
      </c>
      <c r="T208" s="202">
        <f t="shared" si="31"/>
        <v>1</v>
      </c>
      <c r="U208" s="202">
        <f t="shared" si="30"/>
        <v>1</v>
      </c>
      <c r="V208" s="202">
        <f t="shared" si="30"/>
        <v>1</v>
      </c>
      <c r="W208" s="202">
        <f t="shared" si="30"/>
        <v>1</v>
      </c>
      <c r="X208" s="202">
        <f t="shared" si="30"/>
        <v>0</v>
      </c>
      <c r="Y208" s="202">
        <f t="shared" si="30"/>
        <v>0</v>
      </c>
      <c r="Z208" s="202">
        <f t="shared" si="30"/>
        <v>0</v>
      </c>
      <c r="AA208" s="202">
        <f t="shared" si="30"/>
        <v>0</v>
      </c>
      <c r="AB208" s="202">
        <f t="shared" si="30"/>
        <v>0</v>
      </c>
    </row>
    <row r="209" spans="1:28" x14ac:dyDescent="0.25">
      <c r="A209" s="274" t="str">
        <f>STATYSTYKI!A371</f>
        <v>Kąty Wrocławskie</v>
      </c>
      <c r="B209" s="274" t="str">
        <f>STATYSTYKI!B371</f>
        <v>rk_16_DK35</v>
      </c>
      <c r="C209" s="274" t="str">
        <f>STATYSTYKI!C371</f>
        <v>Marco Polo</v>
      </c>
      <c r="D209" s="264">
        <f>ROUND((SUM(STATYSTYKI!E371:L371)*100%)/SUM([3]STATYSTYKI!$D$3:$K$3),0)</f>
        <v>53</v>
      </c>
      <c r="E209" s="202">
        <f t="shared" si="31"/>
        <v>0</v>
      </c>
      <c r="F209" s="202">
        <f t="shared" si="31"/>
        <v>0</v>
      </c>
      <c r="G209" s="202">
        <f t="shared" si="31"/>
        <v>0</v>
      </c>
      <c r="H209" s="202">
        <f t="shared" si="31"/>
        <v>0</v>
      </c>
      <c r="I209" s="202">
        <f t="shared" si="31"/>
        <v>0</v>
      </c>
      <c r="J209" s="202">
        <f t="shared" si="31"/>
        <v>1</v>
      </c>
      <c r="K209" s="202">
        <f t="shared" si="31"/>
        <v>3</v>
      </c>
      <c r="L209" s="202">
        <f t="shared" si="31"/>
        <v>7</v>
      </c>
      <c r="M209" s="202">
        <f t="shared" si="31"/>
        <v>4</v>
      </c>
      <c r="N209" s="202">
        <f t="shared" si="31"/>
        <v>3</v>
      </c>
      <c r="O209" s="202">
        <f t="shared" si="31"/>
        <v>3</v>
      </c>
      <c r="P209" s="202">
        <f t="shared" si="31"/>
        <v>3</v>
      </c>
      <c r="Q209" s="202">
        <f t="shared" si="31"/>
        <v>3</v>
      </c>
      <c r="R209" s="202">
        <f t="shared" si="31"/>
        <v>3</v>
      </c>
      <c r="S209" s="202">
        <f t="shared" si="31"/>
        <v>4</v>
      </c>
      <c r="T209" s="202">
        <f t="shared" si="31"/>
        <v>4</v>
      </c>
      <c r="U209" s="202">
        <f t="shared" si="30"/>
        <v>5</v>
      </c>
      <c r="V209" s="202">
        <f t="shared" si="30"/>
        <v>4</v>
      </c>
      <c r="W209" s="202">
        <f t="shared" si="30"/>
        <v>3</v>
      </c>
      <c r="X209" s="202">
        <f t="shared" si="30"/>
        <v>2</v>
      </c>
      <c r="Y209" s="202">
        <f t="shared" si="30"/>
        <v>1</v>
      </c>
      <c r="Z209" s="202">
        <f t="shared" si="30"/>
        <v>1</v>
      </c>
      <c r="AA209" s="202">
        <f t="shared" si="30"/>
        <v>0</v>
      </c>
      <c r="AB209" s="202">
        <f t="shared" si="30"/>
        <v>0</v>
      </c>
    </row>
    <row r="210" spans="1:28" x14ac:dyDescent="0.25">
      <c r="A210" s="274" t="str">
        <f>STATYSTYKI!A372</f>
        <v>Kąty Wrocławskie</v>
      </c>
      <c r="B210" s="274" t="str">
        <f>STATYSTYKI!B372</f>
        <v>rk_16_DK35</v>
      </c>
      <c r="C210" s="274" t="str">
        <f>STATYSTYKI!C372</f>
        <v>Księżnik</v>
      </c>
      <c r="D210" s="264">
        <f>ROUND((SUM(STATYSTYKI!E372:L372)*100%)/SUM([3]STATYSTYKI!$D$3:$K$3),0)</f>
        <v>9</v>
      </c>
      <c r="E210" s="202">
        <f t="shared" si="31"/>
        <v>0</v>
      </c>
      <c r="F210" s="202">
        <f t="shared" si="31"/>
        <v>0</v>
      </c>
      <c r="G210" s="202">
        <f t="shared" si="31"/>
        <v>0</v>
      </c>
      <c r="H210" s="202">
        <f t="shared" si="31"/>
        <v>0</v>
      </c>
      <c r="I210" s="202">
        <f t="shared" si="31"/>
        <v>0</v>
      </c>
      <c r="J210" s="202">
        <f t="shared" si="31"/>
        <v>0</v>
      </c>
      <c r="K210" s="202">
        <f t="shared" si="31"/>
        <v>0</v>
      </c>
      <c r="L210" s="202">
        <f t="shared" si="31"/>
        <v>1</v>
      </c>
      <c r="M210" s="202">
        <f t="shared" si="31"/>
        <v>1</v>
      </c>
      <c r="N210" s="202">
        <f t="shared" si="31"/>
        <v>1</v>
      </c>
      <c r="O210" s="202">
        <f t="shared" si="31"/>
        <v>0</v>
      </c>
      <c r="P210" s="202">
        <f t="shared" si="31"/>
        <v>0</v>
      </c>
      <c r="Q210" s="202">
        <f t="shared" si="31"/>
        <v>0</v>
      </c>
      <c r="R210" s="202">
        <f t="shared" si="31"/>
        <v>0</v>
      </c>
      <c r="S210" s="202">
        <f t="shared" si="31"/>
        <v>1</v>
      </c>
      <c r="T210" s="202">
        <f t="shared" ref="T210:AB225" si="32">ROUND($D210*T$3,0)</f>
        <v>1</v>
      </c>
      <c r="U210" s="202">
        <f t="shared" si="32"/>
        <v>1</v>
      </c>
      <c r="V210" s="202">
        <f t="shared" si="32"/>
        <v>1</v>
      </c>
      <c r="W210" s="202">
        <f t="shared" si="32"/>
        <v>0</v>
      </c>
      <c r="X210" s="202">
        <f t="shared" si="32"/>
        <v>0</v>
      </c>
      <c r="Y210" s="202">
        <f t="shared" si="32"/>
        <v>0</v>
      </c>
      <c r="Z210" s="202">
        <f t="shared" si="32"/>
        <v>0</v>
      </c>
      <c r="AA210" s="202">
        <f t="shared" si="32"/>
        <v>0</v>
      </c>
      <c r="AB210" s="202">
        <f t="shared" si="32"/>
        <v>0</v>
      </c>
    </row>
    <row r="211" spans="1:28" x14ac:dyDescent="0.25">
      <c r="A211" s="274" t="str">
        <f>STATYSTYKI!A373</f>
        <v>Kostomłoty</v>
      </c>
      <c r="B211" s="274" t="str">
        <f>STATYSTYKI!B373</f>
        <v>rk_17_DK5</v>
      </c>
      <c r="C211" s="274" t="str">
        <f>STATYSTYKI!C373</f>
        <v>Matbus</v>
      </c>
      <c r="D211" s="264">
        <f>ROUND((SUM(STATYSTYKI!E373:L373)*100%)/SUM([3]STATYSTYKI!$D$3:$K$3),0)</f>
        <v>71</v>
      </c>
      <c r="E211" s="202">
        <f t="shared" ref="E211:T226" si="33">ROUND($D211*E$3,0)</f>
        <v>0</v>
      </c>
      <c r="F211" s="202">
        <f t="shared" si="33"/>
        <v>0</v>
      </c>
      <c r="G211" s="202">
        <f t="shared" si="33"/>
        <v>0</v>
      </c>
      <c r="H211" s="202">
        <f t="shared" si="33"/>
        <v>0</v>
      </c>
      <c r="I211" s="202">
        <f t="shared" si="33"/>
        <v>0</v>
      </c>
      <c r="J211" s="202">
        <f t="shared" si="33"/>
        <v>1</v>
      </c>
      <c r="K211" s="202">
        <f t="shared" si="33"/>
        <v>4</v>
      </c>
      <c r="L211" s="202">
        <f t="shared" si="33"/>
        <v>10</v>
      </c>
      <c r="M211" s="202">
        <f t="shared" si="33"/>
        <v>5</v>
      </c>
      <c r="N211" s="202">
        <f t="shared" si="33"/>
        <v>4</v>
      </c>
      <c r="O211" s="202">
        <f t="shared" si="33"/>
        <v>4</v>
      </c>
      <c r="P211" s="202">
        <f t="shared" si="33"/>
        <v>4</v>
      </c>
      <c r="Q211" s="202">
        <f t="shared" si="33"/>
        <v>4</v>
      </c>
      <c r="R211" s="202">
        <f t="shared" si="33"/>
        <v>4</v>
      </c>
      <c r="S211" s="202">
        <f t="shared" si="33"/>
        <v>5</v>
      </c>
      <c r="T211" s="202">
        <f t="shared" si="33"/>
        <v>6</v>
      </c>
      <c r="U211" s="202">
        <f t="shared" si="32"/>
        <v>7</v>
      </c>
      <c r="V211" s="202">
        <f t="shared" si="32"/>
        <v>5</v>
      </c>
      <c r="W211" s="202">
        <f t="shared" si="32"/>
        <v>4</v>
      </c>
      <c r="X211" s="202">
        <f t="shared" si="32"/>
        <v>2</v>
      </c>
      <c r="Y211" s="202">
        <f t="shared" si="32"/>
        <v>1</v>
      </c>
      <c r="Z211" s="202">
        <f t="shared" si="32"/>
        <v>1</v>
      </c>
      <c r="AA211" s="202">
        <f t="shared" si="32"/>
        <v>0</v>
      </c>
      <c r="AB211" s="202">
        <f t="shared" si="32"/>
        <v>0</v>
      </c>
    </row>
    <row r="212" spans="1:28" x14ac:dyDescent="0.25">
      <c r="A212" s="274" t="str">
        <f>STATYSTYKI!A374</f>
        <v>Kostomłoty</v>
      </c>
      <c r="B212" s="274" t="str">
        <f>STATYSTYKI!B374</f>
        <v>rk_17_DK5</v>
      </c>
      <c r="C212" s="274" t="str">
        <f>STATYSTYKI!C374</f>
        <v>PKS Tour Jelenia Góra</v>
      </c>
      <c r="D212" s="264">
        <f>ROUND((SUM(STATYSTYKI!E374:L374)*100%)/SUM([3]STATYSTYKI!$D$3:$K$3),0)</f>
        <v>964</v>
      </c>
      <c r="E212" s="202">
        <f t="shared" si="33"/>
        <v>0</v>
      </c>
      <c r="F212" s="202">
        <f t="shared" si="33"/>
        <v>0</v>
      </c>
      <c r="G212" s="202">
        <f t="shared" si="33"/>
        <v>0</v>
      </c>
      <c r="H212" s="202">
        <f t="shared" si="33"/>
        <v>0</v>
      </c>
      <c r="I212" s="202">
        <f t="shared" si="33"/>
        <v>2</v>
      </c>
      <c r="J212" s="202">
        <f t="shared" si="33"/>
        <v>16</v>
      </c>
      <c r="K212" s="202">
        <f t="shared" si="33"/>
        <v>50</v>
      </c>
      <c r="L212" s="202">
        <f t="shared" si="33"/>
        <v>135</v>
      </c>
      <c r="M212" s="202">
        <f t="shared" si="33"/>
        <v>70</v>
      </c>
      <c r="N212" s="202">
        <f t="shared" si="33"/>
        <v>56</v>
      </c>
      <c r="O212" s="202">
        <f t="shared" si="33"/>
        <v>53</v>
      </c>
      <c r="P212" s="202">
        <f t="shared" si="33"/>
        <v>49</v>
      </c>
      <c r="Q212" s="202">
        <f t="shared" si="33"/>
        <v>48</v>
      </c>
      <c r="R212" s="202">
        <f t="shared" si="33"/>
        <v>52</v>
      </c>
      <c r="S212" s="202">
        <f t="shared" si="33"/>
        <v>68</v>
      </c>
      <c r="T212" s="202">
        <f t="shared" si="33"/>
        <v>81</v>
      </c>
      <c r="U212" s="202">
        <f t="shared" si="32"/>
        <v>92</v>
      </c>
      <c r="V212" s="202">
        <f t="shared" si="32"/>
        <v>72</v>
      </c>
      <c r="W212" s="202">
        <f t="shared" si="32"/>
        <v>53</v>
      </c>
      <c r="X212" s="202">
        <f t="shared" si="32"/>
        <v>33</v>
      </c>
      <c r="Y212" s="202">
        <f t="shared" si="32"/>
        <v>16</v>
      </c>
      <c r="Z212" s="202">
        <f t="shared" si="32"/>
        <v>9</v>
      </c>
      <c r="AA212" s="202">
        <f t="shared" si="32"/>
        <v>6</v>
      </c>
      <c r="AB212" s="202">
        <f t="shared" si="32"/>
        <v>2</v>
      </c>
    </row>
    <row r="213" spans="1:28" x14ac:dyDescent="0.25">
      <c r="A213" s="274" t="str">
        <f>STATYSTYKI!A375</f>
        <v>Kostomłoty</v>
      </c>
      <c r="B213" s="274" t="str">
        <f>STATYSTYKI!B375</f>
        <v>rk_17_DK5</v>
      </c>
      <c r="C213" s="274" t="str">
        <f>STATYSTYKI!C375</f>
        <v>brak danych</v>
      </c>
      <c r="D213" s="264">
        <f>ROUND((SUM(STATYSTYKI!E375:L375)*100%)/SUM([3]STATYSTYKI!$D$3:$K$3),0)</f>
        <v>125</v>
      </c>
      <c r="E213" s="202">
        <f t="shared" si="33"/>
        <v>0</v>
      </c>
      <c r="F213" s="202">
        <f t="shared" si="33"/>
        <v>0</v>
      </c>
      <c r="G213" s="202">
        <f t="shared" si="33"/>
        <v>0</v>
      </c>
      <c r="H213" s="202">
        <f t="shared" si="33"/>
        <v>0</v>
      </c>
      <c r="I213" s="202">
        <f t="shared" si="33"/>
        <v>0</v>
      </c>
      <c r="J213" s="202">
        <f t="shared" si="33"/>
        <v>2</v>
      </c>
      <c r="K213" s="202">
        <f t="shared" si="33"/>
        <v>6</v>
      </c>
      <c r="L213" s="202">
        <f t="shared" si="33"/>
        <v>17</v>
      </c>
      <c r="M213" s="202">
        <f t="shared" si="33"/>
        <v>9</v>
      </c>
      <c r="N213" s="202">
        <f t="shared" si="33"/>
        <v>7</v>
      </c>
      <c r="O213" s="202">
        <f t="shared" si="33"/>
        <v>7</v>
      </c>
      <c r="P213" s="202">
        <f t="shared" si="33"/>
        <v>6</v>
      </c>
      <c r="Q213" s="202">
        <f t="shared" si="33"/>
        <v>6</v>
      </c>
      <c r="R213" s="202">
        <f t="shared" si="33"/>
        <v>7</v>
      </c>
      <c r="S213" s="202">
        <f t="shared" si="33"/>
        <v>9</v>
      </c>
      <c r="T213" s="202">
        <f t="shared" si="33"/>
        <v>11</v>
      </c>
      <c r="U213" s="202">
        <f t="shared" si="32"/>
        <v>12</v>
      </c>
      <c r="V213" s="202">
        <f t="shared" si="32"/>
        <v>9</v>
      </c>
      <c r="W213" s="202">
        <f t="shared" si="32"/>
        <v>7</v>
      </c>
      <c r="X213" s="202">
        <f t="shared" si="32"/>
        <v>4</v>
      </c>
      <c r="Y213" s="202">
        <f t="shared" si="32"/>
        <v>2</v>
      </c>
      <c r="Z213" s="202">
        <f t="shared" si="32"/>
        <v>1</v>
      </c>
      <c r="AA213" s="202">
        <f t="shared" si="32"/>
        <v>1</v>
      </c>
      <c r="AB213" s="202">
        <f t="shared" si="32"/>
        <v>0</v>
      </c>
    </row>
    <row r="214" spans="1:28" x14ac:dyDescent="0.25">
      <c r="A214" s="274" t="str">
        <f>STATYSTYKI!A376</f>
        <v>Kostomłoty</v>
      </c>
      <c r="B214" s="274" t="str">
        <f>STATYSTYKI!B376</f>
        <v>rk_17_DK5</v>
      </c>
      <c r="C214" s="274" t="str">
        <f>STATYSTYKI!C376</f>
        <v>Księżnik</v>
      </c>
      <c r="D214" s="264">
        <f>ROUND((SUM(STATYSTYKI!E376:L376)*100%)/SUM([3]STATYSTYKI!$D$3:$K$3),0)</f>
        <v>176</v>
      </c>
      <c r="E214" s="202">
        <f t="shared" si="33"/>
        <v>0</v>
      </c>
      <c r="F214" s="202">
        <f t="shared" si="33"/>
        <v>0</v>
      </c>
      <c r="G214" s="202">
        <f t="shared" si="33"/>
        <v>0</v>
      </c>
      <c r="H214" s="202">
        <f t="shared" si="33"/>
        <v>0</v>
      </c>
      <c r="I214" s="202">
        <f t="shared" si="33"/>
        <v>0</v>
      </c>
      <c r="J214" s="202">
        <f t="shared" si="33"/>
        <v>3</v>
      </c>
      <c r="K214" s="202">
        <f t="shared" si="33"/>
        <v>9</v>
      </c>
      <c r="L214" s="202">
        <f t="shared" si="33"/>
        <v>25</v>
      </c>
      <c r="M214" s="202">
        <f t="shared" si="33"/>
        <v>13</v>
      </c>
      <c r="N214" s="202">
        <f t="shared" si="33"/>
        <v>10</v>
      </c>
      <c r="O214" s="202">
        <f t="shared" si="33"/>
        <v>10</v>
      </c>
      <c r="P214" s="202">
        <f t="shared" si="33"/>
        <v>9</v>
      </c>
      <c r="Q214" s="202">
        <f t="shared" si="33"/>
        <v>9</v>
      </c>
      <c r="R214" s="202">
        <f t="shared" si="33"/>
        <v>10</v>
      </c>
      <c r="S214" s="202">
        <f t="shared" si="33"/>
        <v>12</v>
      </c>
      <c r="T214" s="202">
        <f t="shared" si="33"/>
        <v>15</v>
      </c>
      <c r="U214" s="202">
        <f t="shared" si="32"/>
        <v>17</v>
      </c>
      <c r="V214" s="202">
        <f t="shared" si="32"/>
        <v>13</v>
      </c>
      <c r="W214" s="202">
        <f t="shared" si="32"/>
        <v>10</v>
      </c>
      <c r="X214" s="202">
        <f t="shared" si="32"/>
        <v>6</v>
      </c>
      <c r="Y214" s="202">
        <f t="shared" si="32"/>
        <v>3</v>
      </c>
      <c r="Z214" s="202">
        <f t="shared" si="32"/>
        <v>2</v>
      </c>
      <c r="AA214" s="202">
        <f t="shared" si="32"/>
        <v>1</v>
      </c>
      <c r="AB214" s="202">
        <f t="shared" si="32"/>
        <v>0</v>
      </c>
    </row>
    <row r="215" spans="1:28" x14ac:dyDescent="0.25">
      <c r="A215" s="274" t="str">
        <f>STATYSTYKI!A377</f>
        <v>Kostomłoty</v>
      </c>
      <c r="B215" s="274" t="str">
        <f>STATYSTYKI!B377</f>
        <v>rk_17_DK5</v>
      </c>
      <c r="C215" s="274" t="str">
        <f>STATYSTYKI!C377</f>
        <v>PKS Kamienna Góra linia 5 szkolny</v>
      </c>
      <c r="D215" s="264">
        <f>ROUND((SUM(STATYSTYKI!E377:L377)*100%)/SUM([3]STATYSTYKI!$D$3:$K$3),0)</f>
        <v>606</v>
      </c>
      <c r="E215" s="202">
        <f t="shared" si="33"/>
        <v>0</v>
      </c>
      <c r="F215" s="202">
        <f t="shared" si="33"/>
        <v>0</v>
      </c>
      <c r="G215" s="202">
        <f t="shared" si="33"/>
        <v>0</v>
      </c>
      <c r="H215" s="202">
        <f t="shared" si="33"/>
        <v>0</v>
      </c>
      <c r="I215" s="202">
        <f t="shared" si="33"/>
        <v>1</v>
      </c>
      <c r="J215" s="202">
        <f t="shared" si="33"/>
        <v>10</v>
      </c>
      <c r="K215" s="202">
        <f t="shared" si="33"/>
        <v>31</v>
      </c>
      <c r="L215" s="202">
        <f t="shared" si="33"/>
        <v>85</v>
      </c>
      <c r="M215" s="202">
        <f t="shared" si="33"/>
        <v>44</v>
      </c>
      <c r="N215" s="202">
        <f t="shared" si="33"/>
        <v>35</v>
      </c>
      <c r="O215" s="202">
        <f t="shared" si="33"/>
        <v>33</v>
      </c>
      <c r="P215" s="202">
        <f t="shared" si="33"/>
        <v>31</v>
      </c>
      <c r="Q215" s="202">
        <f t="shared" si="33"/>
        <v>30</v>
      </c>
      <c r="R215" s="202">
        <f t="shared" si="33"/>
        <v>33</v>
      </c>
      <c r="S215" s="202">
        <f t="shared" si="33"/>
        <v>43</v>
      </c>
      <c r="T215" s="202">
        <f t="shared" si="33"/>
        <v>51</v>
      </c>
      <c r="U215" s="202">
        <f t="shared" si="32"/>
        <v>58</v>
      </c>
      <c r="V215" s="202">
        <f t="shared" si="32"/>
        <v>45</v>
      </c>
      <c r="W215" s="202">
        <f t="shared" si="32"/>
        <v>33</v>
      </c>
      <c r="X215" s="202">
        <f t="shared" si="32"/>
        <v>21</v>
      </c>
      <c r="Y215" s="202">
        <f t="shared" si="32"/>
        <v>10</v>
      </c>
      <c r="Z215" s="202">
        <f t="shared" si="32"/>
        <v>6</v>
      </c>
      <c r="AA215" s="202">
        <f t="shared" si="32"/>
        <v>4</v>
      </c>
      <c r="AB215" s="202">
        <f t="shared" si="32"/>
        <v>1</v>
      </c>
    </row>
    <row r="216" spans="1:28" x14ac:dyDescent="0.25">
      <c r="A216" s="274" t="str">
        <f>STATYSTYKI!A378</f>
        <v>Kostomłoty</v>
      </c>
      <c r="B216" s="274" t="str">
        <f>STATYSTYKI!B378</f>
        <v>rk_17_DK5</v>
      </c>
      <c r="C216" s="274" t="str">
        <f>STATYSTYKI!C378</f>
        <v>Trans Expres</v>
      </c>
      <c r="D216" s="264">
        <f>ROUND((SUM(STATYSTYKI!E378:L378)*100%)/SUM([3]STATYSTYKI!$D$3:$K$3),0)</f>
        <v>244</v>
      </c>
      <c r="E216" s="202">
        <f t="shared" si="33"/>
        <v>0</v>
      </c>
      <c r="F216" s="202">
        <f t="shared" si="33"/>
        <v>0</v>
      </c>
      <c r="G216" s="202">
        <f t="shared" si="33"/>
        <v>0</v>
      </c>
      <c r="H216" s="202">
        <f t="shared" si="33"/>
        <v>0</v>
      </c>
      <c r="I216" s="202">
        <f t="shared" si="33"/>
        <v>1</v>
      </c>
      <c r="J216" s="202">
        <f t="shared" si="33"/>
        <v>4</v>
      </c>
      <c r="K216" s="202">
        <f t="shared" si="33"/>
        <v>13</v>
      </c>
      <c r="L216" s="202">
        <f t="shared" si="33"/>
        <v>34</v>
      </c>
      <c r="M216" s="202">
        <f t="shared" si="33"/>
        <v>18</v>
      </c>
      <c r="N216" s="202">
        <f t="shared" si="33"/>
        <v>14</v>
      </c>
      <c r="O216" s="202">
        <f t="shared" si="33"/>
        <v>13</v>
      </c>
      <c r="P216" s="202">
        <f t="shared" si="33"/>
        <v>12</v>
      </c>
      <c r="Q216" s="202">
        <f t="shared" si="33"/>
        <v>12</v>
      </c>
      <c r="R216" s="202">
        <f t="shared" si="33"/>
        <v>13</v>
      </c>
      <c r="S216" s="202">
        <f t="shared" si="33"/>
        <v>17</v>
      </c>
      <c r="T216" s="202">
        <f t="shared" si="33"/>
        <v>21</v>
      </c>
      <c r="U216" s="202">
        <f t="shared" si="32"/>
        <v>23</v>
      </c>
      <c r="V216" s="202">
        <f t="shared" si="32"/>
        <v>18</v>
      </c>
      <c r="W216" s="202">
        <f t="shared" si="32"/>
        <v>13</v>
      </c>
      <c r="X216" s="202">
        <f t="shared" si="32"/>
        <v>8</v>
      </c>
      <c r="Y216" s="202">
        <f t="shared" si="32"/>
        <v>4</v>
      </c>
      <c r="Z216" s="202">
        <f t="shared" si="32"/>
        <v>2</v>
      </c>
      <c r="AA216" s="202">
        <f t="shared" si="32"/>
        <v>2</v>
      </c>
      <c r="AB216" s="202">
        <f t="shared" si="32"/>
        <v>0</v>
      </c>
    </row>
    <row r="217" spans="1:28" x14ac:dyDescent="0.25">
      <c r="A217" s="274" t="str">
        <f>STATYSTYKI!A379</f>
        <v>Kostomłoty</v>
      </c>
      <c r="B217" s="274" t="str">
        <f>STATYSTYKI!B379</f>
        <v>rk_17_DK5</v>
      </c>
      <c r="C217" s="274" t="str">
        <f>STATYSTYKI!C379</f>
        <v>Polbus</v>
      </c>
      <c r="D217" s="264">
        <f>ROUND((SUM(STATYSTYKI!E379:L379)*100%)/SUM([3]STATYSTYKI!$D$3:$K$3),0)</f>
        <v>9</v>
      </c>
      <c r="E217" s="202">
        <f t="shared" si="33"/>
        <v>0</v>
      </c>
      <c r="F217" s="202">
        <f t="shared" si="33"/>
        <v>0</v>
      </c>
      <c r="G217" s="202">
        <f t="shared" si="33"/>
        <v>0</v>
      </c>
      <c r="H217" s="202">
        <f t="shared" si="33"/>
        <v>0</v>
      </c>
      <c r="I217" s="202">
        <f t="shared" si="33"/>
        <v>0</v>
      </c>
      <c r="J217" s="202">
        <f t="shared" si="33"/>
        <v>0</v>
      </c>
      <c r="K217" s="202">
        <f t="shared" si="33"/>
        <v>0</v>
      </c>
      <c r="L217" s="202">
        <f t="shared" si="33"/>
        <v>1</v>
      </c>
      <c r="M217" s="202">
        <f t="shared" si="33"/>
        <v>1</v>
      </c>
      <c r="N217" s="202">
        <f t="shared" si="33"/>
        <v>1</v>
      </c>
      <c r="O217" s="202">
        <f t="shared" si="33"/>
        <v>0</v>
      </c>
      <c r="P217" s="202">
        <f t="shared" si="33"/>
        <v>0</v>
      </c>
      <c r="Q217" s="202">
        <f t="shared" si="33"/>
        <v>0</v>
      </c>
      <c r="R217" s="202">
        <f t="shared" si="33"/>
        <v>0</v>
      </c>
      <c r="S217" s="202">
        <f t="shared" si="33"/>
        <v>1</v>
      </c>
      <c r="T217" s="202">
        <f t="shared" si="33"/>
        <v>1</v>
      </c>
      <c r="U217" s="202">
        <f t="shared" si="32"/>
        <v>1</v>
      </c>
      <c r="V217" s="202">
        <f t="shared" si="32"/>
        <v>1</v>
      </c>
      <c r="W217" s="202">
        <f t="shared" si="32"/>
        <v>0</v>
      </c>
      <c r="X217" s="202">
        <f t="shared" si="32"/>
        <v>0</v>
      </c>
      <c r="Y217" s="202">
        <f t="shared" si="32"/>
        <v>0</v>
      </c>
      <c r="Z217" s="202">
        <f t="shared" si="32"/>
        <v>0</v>
      </c>
      <c r="AA217" s="202">
        <f t="shared" si="32"/>
        <v>0</v>
      </c>
      <c r="AB217" s="202">
        <f t="shared" si="32"/>
        <v>0</v>
      </c>
    </row>
    <row r="218" spans="1:28" x14ac:dyDescent="0.25">
      <c r="A218" s="274" t="str">
        <f>STATYSTYKI!A380</f>
        <v>Kostomłoty</v>
      </c>
      <c r="B218" s="274" t="str">
        <f>STATYSTYKI!B380</f>
        <v>rk_17_DK5</v>
      </c>
      <c r="C218" s="274" t="str">
        <f>STATYSTYKI!C380</f>
        <v>Marco Polo</v>
      </c>
      <c r="D218" s="264">
        <f>ROUND((SUM(STATYSTYKI!E380:L380)*100%)/SUM([3]STATYSTYKI!$D$3:$K$3),0)</f>
        <v>15</v>
      </c>
      <c r="E218" s="202">
        <f t="shared" si="33"/>
        <v>0</v>
      </c>
      <c r="F218" s="202">
        <f t="shared" si="33"/>
        <v>0</v>
      </c>
      <c r="G218" s="202">
        <f t="shared" si="33"/>
        <v>0</v>
      </c>
      <c r="H218" s="202">
        <f t="shared" si="33"/>
        <v>0</v>
      </c>
      <c r="I218" s="202">
        <f t="shared" si="33"/>
        <v>0</v>
      </c>
      <c r="J218" s="202">
        <f t="shared" si="33"/>
        <v>0</v>
      </c>
      <c r="K218" s="202">
        <f t="shared" si="33"/>
        <v>1</v>
      </c>
      <c r="L218" s="202">
        <f t="shared" si="33"/>
        <v>2</v>
      </c>
      <c r="M218" s="202">
        <f t="shared" si="33"/>
        <v>1</v>
      </c>
      <c r="N218" s="202">
        <f t="shared" si="33"/>
        <v>1</v>
      </c>
      <c r="O218" s="202">
        <f t="shared" si="33"/>
        <v>1</v>
      </c>
      <c r="P218" s="202">
        <f t="shared" si="33"/>
        <v>1</v>
      </c>
      <c r="Q218" s="202">
        <f t="shared" si="33"/>
        <v>1</v>
      </c>
      <c r="R218" s="202">
        <f t="shared" si="33"/>
        <v>1</v>
      </c>
      <c r="S218" s="202">
        <f t="shared" si="33"/>
        <v>1</v>
      </c>
      <c r="T218" s="202">
        <f t="shared" si="33"/>
        <v>1</v>
      </c>
      <c r="U218" s="202">
        <f t="shared" si="32"/>
        <v>1</v>
      </c>
      <c r="V218" s="202">
        <f t="shared" si="32"/>
        <v>1</v>
      </c>
      <c r="W218" s="202">
        <f t="shared" si="32"/>
        <v>1</v>
      </c>
      <c r="X218" s="202">
        <f t="shared" si="32"/>
        <v>1</v>
      </c>
      <c r="Y218" s="202">
        <f t="shared" si="32"/>
        <v>0</v>
      </c>
      <c r="Z218" s="202">
        <f t="shared" si="32"/>
        <v>0</v>
      </c>
      <c r="AA218" s="202">
        <f t="shared" si="32"/>
        <v>0</v>
      </c>
      <c r="AB218" s="202">
        <f t="shared" si="32"/>
        <v>0</v>
      </c>
    </row>
    <row r="219" spans="1:28" x14ac:dyDescent="0.25">
      <c r="A219" s="274" t="str">
        <f>STATYSTYKI!A381</f>
        <v>Kostomłoty</v>
      </c>
      <c r="B219" s="274" t="str">
        <f>STATYSTYKI!B381</f>
        <v>rk_17_DK5</v>
      </c>
      <c r="C219" s="274" t="str">
        <f>STATYSTYKI!C381</f>
        <v>Turbo Trans</v>
      </c>
      <c r="D219" s="264">
        <f>ROUND((SUM(STATYSTYKI!E381:L381)*100%)/SUM([3]STATYSTYKI!$D$3:$K$3),0)</f>
        <v>43</v>
      </c>
      <c r="E219" s="202">
        <f t="shared" si="33"/>
        <v>0</v>
      </c>
      <c r="F219" s="202">
        <f t="shared" si="33"/>
        <v>0</v>
      </c>
      <c r="G219" s="202">
        <f t="shared" si="33"/>
        <v>0</v>
      </c>
      <c r="H219" s="202">
        <f t="shared" si="33"/>
        <v>0</v>
      </c>
      <c r="I219" s="202">
        <f t="shared" si="33"/>
        <v>0</v>
      </c>
      <c r="J219" s="202">
        <f t="shared" si="33"/>
        <v>1</v>
      </c>
      <c r="K219" s="202">
        <f t="shared" si="33"/>
        <v>2</v>
      </c>
      <c r="L219" s="202">
        <f t="shared" si="33"/>
        <v>6</v>
      </c>
      <c r="M219" s="202">
        <f t="shared" si="33"/>
        <v>3</v>
      </c>
      <c r="N219" s="202">
        <f t="shared" si="33"/>
        <v>2</v>
      </c>
      <c r="O219" s="202">
        <f t="shared" si="33"/>
        <v>2</v>
      </c>
      <c r="P219" s="202">
        <f t="shared" si="33"/>
        <v>2</v>
      </c>
      <c r="Q219" s="202">
        <f t="shared" si="33"/>
        <v>2</v>
      </c>
      <c r="R219" s="202">
        <f t="shared" si="33"/>
        <v>2</v>
      </c>
      <c r="S219" s="202">
        <f t="shared" si="33"/>
        <v>3</v>
      </c>
      <c r="T219" s="202">
        <f t="shared" si="33"/>
        <v>4</v>
      </c>
      <c r="U219" s="202">
        <f t="shared" si="32"/>
        <v>4</v>
      </c>
      <c r="V219" s="202">
        <f t="shared" si="32"/>
        <v>3</v>
      </c>
      <c r="W219" s="202">
        <f t="shared" si="32"/>
        <v>2</v>
      </c>
      <c r="X219" s="202">
        <f t="shared" si="32"/>
        <v>1</v>
      </c>
      <c r="Y219" s="202">
        <f t="shared" si="32"/>
        <v>1</v>
      </c>
      <c r="Z219" s="202">
        <f t="shared" si="32"/>
        <v>0</v>
      </c>
      <c r="AA219" s="202">
        <f t="shared" si="32"/>
        <v>0</v>
      </c>
      <c r="AB219" s="202">
        <f t="shared" si="32"/>
        <v>0</v>
      </c>
    </row>
    <row r="220" spans="1:28" x14ac:dyDescent="0.25">
      <c r="A220" s="274" t="str">
        <f>STATYSTYKI!A382</f>
        <v>Kostomłoty</v>
      </c>
      <c r="B220" s="274" t="str">
        <f>STATYSTYKI!B382</f>
        <v>rk_17_DK5</v>
      </c>
      <c r="C220" s="274" t="str">
        <f>STATYSTYKI!C382</f>
        <v xml:space="preserve">Księżnik </v>
      </c>
      <c r="D220" s="264">
        <f>ROUND((SUM(STATYSTYKI!E382:L382)*100%)/SUM([3]STATYSTYKI!$D$3:$K$3),0)</f>
        <v>0</v>
      </c>
      <c r="E220" s="202">
        <f t="shared" si="33"/>
        <v>0</v>
      </c>
      <c r="F220" s="202">
        <f t="shared" si="33"/>
        <v>0</v>
      </c>
      <c r="G220" s="202">
        <f t="shared" si="33"/>
        <v>0</v>
      </c>
      <c r="H220" s="202">
        <f t="shared" si="33"/>
        <v>0</v>
      </c>
      <c r="I220" s="202">
        <f t="shared" si="33"/>
        <v>0</v>
      </c>
      <c r="J220" s="202">
        <f t="shared" si="33"/>
        <v>0</v>
      </c>
      <c r="K220" s="202">
        <f t="shared" si="33"/>
        <v>0</v>
      </c>
      <c r="L220" s="202">
        <f t="shared" si="33"/>
        <v>0</v>
      </c>
      <c r="M220" s="202">
        <f t="shared" si="33"/>
        <v>0</v>
      </c>
      <c r="N220" s="202">
        <f t="shared" si="33"/>
        <v>0</v>
      </c>
      <c r="O220" s="202">
        <f t="shared" si="33"/>
        <v>0</v>
      </c>
      <c r="P220" s="202">
        <f t="shared" si="33"/>
        <v>0</v>
      </c>
      <c r="Q220" s="202">
        <f t="shared" si="33"/>
        <v>0</v>
      </c>
      <c r="R220" s="202">
        <f t="shared" si="33"/>
        <v>0</v>
      </c>
      <c r="S220" s="202">
        <f t="shared" si="33"/>
        <v>0</v>
      </c>
      <c r="T220" s="202">
        <f t="shared" si="33"/>
        <v>0</v>
      </c>
      <c r="U220" s="202">
        <f t="shared" si="32"/>
        <v>0</v>
      </c>
      <c r="V220" s="202">
        <f t="shared" si="32"/>
        <v>0</v>
      </c>
      <c r="W220" s="202">
        <f t="shared" si="32"/>
        <v>0</v>
      </c>
      <c r="X220" s="202">
        <f t="shared" si="32"/>
        <v>0</v>
      </c>
      <c r="Y220" s="202">
        <f t="shared" si="32"/>
        <v>0</v>
      </c>
      <c r="Z220" s="202">
        <f t="shared" si="32"/>
        <v>0</v>
      </c>
      <c r="AA220" s="202">
        <f t="shared" si="32"/>
        <v>0</v>
      </c>
      <c r="AB220" s="202">
        <f t="shared" si="32"/>
        <v>0</v>
      </c>
    </row>
    <row r="221" spans="1:28" x14ac:dyDescent="0.25">
      <c r="A221" s="274" t="str">
        <f>STATYSTYKI!A383</f>
        <v>Kostomłoty</v>
      </c>
      <c r="B221" s="274" t="str">
        <f>STATYSTYKI!B383</f>
        <v>rk_17_DK5</v>
      </c>
      <c r="C221" s="274" t="str">
        <f>STATYSTYKI!C383</f>
        <v>E2 Electrolux</v>
      </c>
      <c r="D221" s="264">
        <f>ROUND((SUM(STATYSTYKI!E383:L383)*100%)/SUM([3]STATYSTYKI!$D$3:$K$3),0)</f>
        <v>77</v>
      </c>
      <c r="E221" s="202">
        <f t="shared" si="33"/>
        <v>0</v>
      </c>
      <c r="F221" s="202">
        <f t="shared" si="33"/>
        <v>0</v>
      </c>
      <c r="G221" s="202">
        <f t="shared" si="33"/>
        <v>0</v>
      </c>
      <c r="H221" s="202">
        <f t="shared" si="33"/>
        <v>0</v>
      </c>
      <c r="I221" s="202">
        <f t="shared" si="33"/>
        <v>0</v>
      </c>
      <c r="J221" s="202">
        <f t="shared" si="33"/>
        <v>1</v>
      </c>
      <c r="K221" s="202">
        <f t="shared" si="33"/>
        <v>4</v>
      </c>
      <c r="L221" s="202">
        <f t="shared" si="33"/>
        <v>11</v>
      </c>
      <c r="M221" s="202">
        <f t="shared" si="33"/>
        <v>6</v>
      </c>
      <c r="N221" s="202">
        <f t="shared" si="33"/>
        <v>4</v>
      </c>
      <c r="O221" s="202">
        <f t="shared" si="33"/>
        <v>4</v>
      </c>
      <c r="P221" s="202">
        <f t="shared" si="33"/>
        <v>4</v>
      </c>
      <c r="Q221" s="202">
        <f t="shared" si="33"/>
        <v>4</v>
      </c>
      <c r="R221" s="202">
        <f t="shared" si="33"/>
        <v>4</v>
      </c>
      <c r="S221" s="202">
        <f t="shared" si="33"/>
        <v>5</v>
      </c>
      <c r="T221" s="202">
        <f t="shared" si="33"/>
        <v>7</v>
      </c>
      <c r="U221" s="202">
        <f t="shared" si="32"/>
        <v>7</v>
      </c>
      <c r="V221" s="202">
        <f t="shared" si="32"/>
        <v>6</v>
      </c>
      <c r="W221" s="202">
        <f t="shared" si="32"/>
        <v>4</v>
      </c>
      <c r="X221" s="202">
        <f t="shared" si="32"/>
        <v>3</v>
      </c>
      <c r="Y221" s="202">
        <f t="shared" si="32"/>
        <v>1</v>
      </c>
      <c r="Z221" s="202">
        <f t="shared" si="32"/>
        <v>1</v>
      </c>
      <c r="AA221" s="202">
        <f t="shared" si="32"/>
        <v>0</v>
      </c>
      <c r="AB221" s="202">
        <f t="shared" si="32"/>
        <v>0</v>
      </c>
    </row>
    <row r="222" spans="1:28" x14ac:dyDescent="0.25">
      <c r="A222" s="274" t="str">
        <f>STATYSTYKI!A384</f>
        <v>Kostomłoty</v>
      </c>
      <c r="B222" s="274" t="str">
        <f>STATYSTYKI!B384</f>
        <v>rk_17_DK5</v>
      </c>
      <c r="C222" s="274" t="str">
        <f>STATYSTYKI!C384</f>
        <v xml:space="preserve">PKS Kamienna Góra </v>
      </c>
      <c r="D222" s="264">
        <f>ROUND((SUM(STATYSTYKI!E384:L384)*100%)/SUM([3]STATYSTYKI!$D$3:$K$3),0)</f>
        <v>43</v>
      </c>
      <c r="E222" s="202">
        <f t="shared" si="33"/>
        <v>0</v>
      </c>
      <c r="F222" s="202">
        <f t="shared" si="33"/>
        <v>0</v>
      </c>
      <c r="G222" s="202">
        <f t="shared" si="33"/>
        <v>0</v>
      </c>
      <c r="H222" s="202">
        <f t="shared" si="33"/>
        <v>0</v>
      </c>
      <c r="I222" s="202">
        <f t="shared" si="33"/>
        <v>0</v>
      </c>
      <c r="J222" s="202">
        <f t="shared" si="33"/>
        <v>1</v>
      </c>
      <c r="K222" s="202">
        <f t="shared" si="33"/>
        <v>2</v>
      </c>
      <c r="L222" s="202">
        <f t="shared" si="33"/>
        <v>6</v>
      </c>
      <c r="M222" s="202">
        <f t="shared" si="33"/>
        <v>3</v>
      </c>
      <c r="N222" s="202">
        <f t="shared" si="33"/>
        <v>2</v>
      </c>
      <c r="O222" s="202">
        <f t="shared" si="33"/>
        <v>2</v>
      </c>
      <c r="P222" s="202">
        <f t="shared" si="33"/>
        <v>2</v>
      </c>
      <c r="Q222" s="202">
        <f t="shared" si="33"/>
        <v>2</v>
      </c>
      <c r="R222" s="202">
        <f t="shared" si="33"/>
        <v>2</v>
      </c>
      <c r="S222" s="202">
        <f t="shared" si="33"/>
        <v>3</v>
      </c>
      <c r="T222" s="202">
        <f t="shared" si="33"/>
        <v>4</v>
      </c>
      <c r="U222" s="202">
        <f t="shared" si="32"/>
        <v>4</v>
      </c>
      <c r="V222" s="202">
        <f t="shared" si="32"/>
        <v>3</v>
      </c>
      <c r="W222" s="202">
        <f t="shared" si="32"/>
        <v>2</v>
      </c>
      <c r="X222" s="202">
        <f t="shared" si="32"/>
        <v>1</v>
      </c>
      <c r="Y222" s="202">
        <f t="shared" si="32"/>
        <v>1</v>
      </c>
      <c r="Z222" s="202">
        <f t="shared" si="32"/>
        <v>0</v>
      </c>
      <c r="AA222" s="202">
        <f t="shared" si="32"/>
        <v>0</v>
      </c>
      <c r="AB222" s="202">
        <f t="shared" si="32"/>
        <v>0</v>
      </c>
    </row>
    <row r="223" spans="1:28" x14ac:dyDescent="0.25">
      <c r="A223" s="274" t="str">
        <f>STATYSTYKI!A385</f>
        <v>Kostomłoty</v>
      </c>
      <c r="B223" s="274" t="str">
        <f>STATYSTYKI!B385</f>
        <v>rk_17_DK5</v>
      </c>
      <c r="C223" s="274" t="str">
        <f>STATYSTYKI!C385</f>
        <v xml:space="preserve">LG </v>
      </c>
      <c r="D223" s="264">
        <f>ROUND((SUM(STATYSTYKI!E385:L385)*100%)/SUM([3]STATYSTYKI!$D$3:$K$3),0)</f>
        <v>28</v>
      </c>
      <c r="E223" s="202">
        <f t="shared" si="33"/>
        <v>0</v>
      </c>
      <c r="F223" s="202">
        <f t="shared" si="33"/>
        <v>0</v>
      </c>
      <c r="G223" s="202">
        <f t="shared" si="33"/>
        <v>0</v>
      </c>
      <c r="H223" s="202">
        <f t="shared" si="33"/>
        <v>0</v>
      </c>
      <c r="I223" s="202">
        <f t="shared" si="33"/>
        <v>0</v>
      </c>
      <c r="J223" s="202">
        <f t="shared" si="33"/>
        <v>0</v>
      </c>
      <c r="K223" s="202">
        <f t="shared" si="33"/>
        <v>1</v>
      </c>
      <c r="L223" s="202">
        <f t="shared" si="33"/>
        <v>4</v>
      </c>
      <c r="M223" s="202">
        <f t="shared" si="33"/>
        <v>2</v>
      </c>
      <c r="N223" s="202">
        <f t="shared" si="33"/>
        <v>2</v>
      </c>
      <c r="O223" s="202">
        <f t="shared" si="33"/>
        <v>2</v>
      </c>
      <c r="P223" s="202">
        <f t="shared" si="33"/>
        <v>1</v>
      </c>
      <c r="Q223" s="202">
        <f t="shared" si="33"/>
        <v>1</v>
      </c>
      <c r="R223" s="202">
        <f t="shared" si="33"/>
        <v>2</v>
      </c>
      <c r="S223" s="202">
        <f t="shared" si="33"/>
        <v>2</v>
      </c>
      <c r="T223" s="202">
        <f t="shared" si="33"/>
        <v>2</v>
      </c>
      <c r="U223" s="202">
        <f t="shared" si="32"/>
        <v>3</v>
      </c>
      <c r="V223" s="202">
        <f t="shared" si="32"/>
        <v>2</v>
      </c>
      <c r="W223" s="202">
        <f t="shared" si="32"/>
        <v>2</v>
      </c>
      <c r="X223" s="202">
        <f t="shared" si="32"/>
        <v>1</v>
      </c>
      <c r="Y223" s="202">
        <f t="shared" si="32"/>
        <v>0</v>
      </c>
      <c r="Z223" s="202">
        <f t="shared" si="32"/>
        <v>0</v>
      </c>
      <c r="AA223" s="202">
        <f t="shared" si="32"/>
        <v>0</v>
      </c>
      <c r="AB223" s="202">
        <f t="shared" si="32"/>
        <v>0</v>
      </c>
    </row>
    <row r="224" spans="1:28" x14ac:dyDescent="0.25">
      <c r="A224" s="274" t="str">
        <f>STATYSTYKI!A386</f>
        <v>Kostomłoty</v>
      </c>
      <c r="B224" s="274" t="str">
        <f>STATYSTYKI!B386</f>
        <v>rk_17_DK5</v>
      </c>
      <c r="C224" s="274" t="str">
        <f>STATYSTYKI!C386</f>
        <v>Eurotrans</v>
      </c>
      <c r="D224" s="264">
        <f>ROUND((SUM(STATYSTYKI!E386:L386)*100%)/SUM([3]STATYSTYKI!$D$3:$K$3),0)</f>
        <v>240</v>
      </c>
      <c r="E224" s="202">
        <f t="shared" si="33"/>
        <v>0</v>
      </c>
      <c r="F224" s="202">
        <f t="shared" si="33"/>
        <v>0</v>
      </c>
      <c r="G224" s="202">
        <f t="shared" si="33"/>
        <v>0</v>
      </c>
      <c r="H224" s="202">
        <f t="shared" si="33"/>
        <v>0</v>
      </c>
      <c r="I224" s="202">
        <f t="shared" si="33"/>
        <v>1</v>
      </c>
      <c r="J224" s="202">
        <f t="shared" si="33"/>
        <v>4</v>
      </c>
      <c r="K224" s="202">
        <f t="shared" si="33"/>
        <v>12</v>
      </c>
      <c r="L224" s="202">
        <f t="shared" si="33"/>
        <v>34</v>
      </c>
      <c r="M224" s="202">
        <f t="shared" si="33"/>
        <v>17</v>
      </c>
      <c r="N224" s="202">
        <f t="shared" si="33"/>
        <v>14</v>
      </c>
      <c r="O224" s="202">
        <f t="shared" si="33"/>
        <v>13</v>
      </c>
      <c r="P224" s="202">
        <f t="shared" si="33"/>
        <v>12</v>
      </c>
      <c r="Q224" s="202">
        <f t="shared" si="33"/>
        <v>12</v>
      </c>
      <c r="R224" s="202">
        <f t="shared" si="33"/>
        <v>13</v>
      </c>
      <c r="S224" s="202">
        <f t="shared" si="33"/>
        <v>17</v>
      </c>
      <c r="T224" s="202">
        <f t="shared" si="33"/>
        <v>20</v>
      </c>
      <c r="U224" s="202">
        <f t="shared" si="32"/>
        <v>23</v>
      </c>
      <c r="V224" s="202">
        <f t="shared" si="32"/>
        <v>18</v>
      </c>
      <c r="W224" s="202">
        <f t="shared" si="32"/>
        <v>13</v>
      </c>
      <c r="X224" s="202">
        <f t="shared" si="32"/>
        <v>8</v>
      </c>
      <c r="Y224" s="202">
        <f t="shared" si="32"/>
        <v>4</v>
      </c>
      <c r="Z224" s="202">
        <f t="shared" si="32"/>
        <v>2</v>
      </c>
      <c r="AA224" s="202">
        <f t="shared" si="32"/>
        <v>2</v>
      </c>
      <c r="AB224" s="202">
        <f t="shared" si="32"/>
        <v>0</v>
      </c>
    </row>
    <row r="225" spans="1:28" x14ac:dyDescent="0.25">
      <c r="A225" s="274" t="str">
        <f>STATYSTYKI!A387</f>
        <v>Kostomłoty</v>
      </c>
      <c r="B225" s="274" t="str">
        <f>STATYSTYKI!B387</f>
        <v>rk_17_DK5</v>
      </c>
      <c r="C225" s="274" t="str">
        <f>STATYSTYKI!C387</f>
        <v>Wesley</v>
      </c>
      <c r="D225" s="264">
        <f>ROUND((SUM(STATYSTYKI!E387:L387)*100%)/SUM([3]STATYSTYKI!$D$3:$K$3),0)</f>
        <v>94</v>
      </c>
      <c r="E225" s="202">
        <f t="shared" si="33"/>
        <v>0</v>
      </c>
      <c r="F225" s="202">
        <f t="shared" si="33"/>
        <v>0</v>
      </c>
      <c r="G225" s="202">
        <f t="shared" si="33"/>
        <v>0</v>
      </c>
      <c r="H225" s="202">
        <f t="shared" si="33"/>
        <v>0</v>
      </c>
      <c r="I225" s="202">
        <f t="shared" si="33"/>
        <v>0</v>
      </c>
      <c r="J225" s="202">
        <f t="shared" si="33"/>
        <v>2</v>
      </c>
      <c r="K225" s="202">
        <f t="shared" si="33"/>
        <v>5</v>
      </c>
      <c r="L225" s="202">
        <f t="shared" si="33"/>
        <v>13</v>
      </c>
      <c r="M225" s="202">
        <f t="shared" si="33"/>
        <v>7</v>
      </c>
      <c r="N225" s="202">
        <f t="shared" si="33"/>
        <v>5</v>
      </c>
      <c r="O225" s="202">
        <f t="shared" si="33"/>
        <v>5</v>
      </c>
      <c r="P225" s="202">
        <f t="shared" si="33"/>
        <v>5</v>
      </c>
      <c r="Q225" s="202">
        <f t="shared" si="33"/>
        <v>5</v>
      </c>
      <c r="R225" s="202">
        <f t="shared" si="33"/>
        <v>5</v>
      </c>
      <c r="S225" s="202">
        <f t="shared" si="33"/>
        <v>7</v>
      </c>
      <c r="T225" s="202">
        <f t="shared" si="33"/>
        <v>8</v>
      </c>
      <c r="U225" s="202">
        <f t="shared" si="32"/>
        <v>9</v>
      </c>
      <c r="V225" s="202">
        <f t="shared" si="32"/>
        <v>7</v>
      </c>
      <c r="W225" s="202">
        <f t="shared" si="32"/>
        <v>5</v>
      </c>
      <c r="X225" s="202">
        <f t="shared" si="32"/>
        <v>3</v>
      </c>
      <c r="Y225" s="202">
        <f t="shared" si="32"/>
        <v>2</v>
      </c>
      <c r="Z225" s="202">
        <f t="shared" si="32"/>
        <v>1</v>
      </c>
      <c r="AA225" s="202">
        <f t="shared" si="32"/>
        <v>1</v>
      </c>
      <c r="AB225" s="202">
        <f t="shared" si="32"/>
        <v>0</v>
      </c>
    </row>
    <row r="226" spans="1:28" x14ac:dyDescent="0.25">
      <c r="A226" s="274" t="str">
        <f>STATYSTYKI!A388</f>
        <v>Środa Śląska</v>
      </c>
      <c r="B226" s="274" t="str">
        <f>STATYSTYKI!B388</f>
        <v>rk_19_DK94</v>
      </c>
      <c r="C226" s="274" t="str">
        <f>STATYSTYKI!C388</f>
        <v>Tarnowscy</v>
      </c>
      <c r="D226" s="264">
        <f>ROUND((SUM(STATYSTYKI!E388:L388)*100%)/SUM([3]STATYSTYKI!$D$3:$K$3),0)</f>
        <v>337</v>
      </c>
      <c r="E226" s="202">
        <f t="shared" si="33"/>
        <v>0</v>
      </c>
      <c r="F226" s="202">
        <f t="shared" si="33"/>
        <v>0</v>
      </c>
      <c r="G226" s="202">
        <f t="shared" si="33"/>
        <v>0</v>
      </c>
      <c r="H226" s="202">
        <f t="shared" si="33"/>
        <v>0</v>
      </c>
      <c r="I226" s="202">
        <f t="shared" si="33"/>
        <v>1</v>
      </c>
      <c r="J226" s="202">
        <f t="shared" si="33"/>
        <v>5</v>
      </c>
      <c r="K226" s="202">
        <f t="shared" si="33"/>
        <v>17</v>
      </c>
      <c r="L226" s="202">
        <f t="shared" si="33"/>
        <v>47</v>
      </c>
      <c r="M226" s="202">
        <f t="shared" si="33"/>
        <v>24</v>
      </c>
      <c r="N226" s="202">
        <f t="shared" si="33"/>
        <v>19</v>
      </c>
      <c r="O226" s="202">
        <f t="shared" si="33"/>
        <v>19</v>
      </c>
      <c r="P226" s="202">
        <f t="shared" si="33"/>
        <v>17</v>
      </c>
      <c r="Q226" s="202">
        <f t="shared" si="33"/>
        <v>17</v>
      </c>
      <c r="R226" s="202">
        <f t="shared" si="33"/>
        <v>18</v>
      </c>
      <c r="S226" s="202">
        <f t="shared" si="33"/>
        <v>24</v>
      </c>
      <c r="T226" s="202">
        <f t="shared" ref="T226:AB238" si="34">ROUND($D226*T$3,0)</f>
        <v>28</v>
      </c>
      <c r="U226" s="202">
        <f t="shared" si="34"/>
        <v>32</v>
      </c>
      <c r="V226" s="202">
        <f t="shared" si="34"/>
        <v>25</v>
      </c>
      <c r="W226" s="202">
        <f t="shared" si="34"/>
        <v>18</v>
      </c>
      <c r="X226" s="202">
        <f t="shared" si="34"/>
        <v>12</v>
      </c>
      <c r="Y226" s="202">
        <f t="shared" si="34"/>
        <v>6</v>
      </c>
      <c r="Z226" s="202">
        <f t="shared" si="34"/>
        <v>3</v>
      </c>
      <c r="AA226" s="202">
        <f t="shared" si="34"/>
        <v>2</v>
      </c>
      <c r="AB226" s="202">
        <f t="shared" si="34"/>
        <v>1</v>
      </c>
    </row>
    <row r="227" spans="1:28" x14ac:dyDescent="0.25">
      <c r="A227" s="274" t="str">
        <f>STATYSTYKI!A389</f>
        <v>Środa Śląska</v>
      </c>
      <c r="B227" s="274" t="str">
        <f>STATYSTYKI!B389</f>
        <v>rk_19_DK94</v>
      </c>
      <c r="C227" s="274" t="str">
        <f>STATYSTYKI!C389</f>
        <v xml:space="preserve"> Szkolny</v>
      </c>
      <c r="D227" s="264">
        <f>ROUND((SUM(STATYSTYKI!E389:L389)*100%)/SUM([3]STATYSTYKI!$D$3:$K$3),0)</f>
        <v>235</v>
      </c>
      <c r="E227" s="202">
        <f t="shared" ref="E227:T238" si="35">ROUND($D227*E$3,0)</f>
        <v>0</v>
      </c>
      <c r="F227" s="202">
        <f t="shared" si="35"/>
        <v>0</v>
      </c>
      <c r="G227" s="202">
        <f t="shared" si="35"/>
        <v>0</v>
      </c>
      <c r="H227" s="202">
        <f t="shared" si="35"/>
        <v>0</v>
      </c>
      <c r="I227" s="202">
        <f t="shared" si="35"/>
        <v>1</v>
      </c>
      <c r="J227" s="202">
        <f t="shared" si="35"/>
        <v>4</v>
      </c>
      <c r="K227" s="202">
        <f t="shared" si="35"/>
        <v>12</v>
      </c>
      <c r="L227" s="202">
        <f t="shared" si="35"/>
        <v>33</v>
      </c>
      <c r="M227" s="202">
        <f t="shared" si="35"/>
        <v>17</v>
      </c>
      <c r="N227" s="202">
        <f t="shared" si="35"/>
        <v>14</v>
      </c>
      <c r="O227" s="202">
        <f t="shared" si="35"/>
        <v>13</v>
      </c>
      <c r="P227" s="202">
        <f t="shared" si="35"/>
        <v>12</v>
      </c>
      <c r="Q227" s="202">
        <f t="shared" si="35"/>
        <v>12</v>
      </c>
      <c r="R227" s="202">
        <f t="shared" si="35"/>
        <v>13</v>
      </c>
      <c r="S227" s="202">
        <f t="shared" si="35"/>
        <v>17</v>
      </c>
      <c r="T227" s="202">
        <f t="shared" si="35"/>
        <v>20</v>
      </c>
      <c r="U227" s="202">
        <f t="shared" si="34"/>
        <v>22</v>
      </c>
      <c r="V227" s="202">
        <f t="shared" si="34"/>
        <v>18</v>
      </c>
      <c r="W227" s="202">
        <f t="shared" si="34"/>
        <v>13</v>
      </c>
      <c r="X227" s="202">
        <f t="shared" si="34"/>
        <v>8</v>
      </c>
      <c r="Y227" s="202">
        <f t="shared" si="34"/>
        <v>4</v>
      </c>
      <c r="Z227" s="202">
        <f t="shared" si="34"/>
        <v>2</v>
      </c>
      <c r="AA227" s="202">
        <f t="shared" si="34"/>
        <v>2</v>
      </c>
      <c r="AB227" s="202">
        <f t="shared" si="34"/>
        <v>0</v>
      </c>
    </row>
    <row r="228" spans="1:28" x14ac:dyDescent="0.25">
      <c r="A228" s="274" t="str">
        <f>STATYSTYKI!A390</f>
        <v>Środa Śląska</v>
      </c>
      <c r="B228" s="274" t="str">
        <f>STATYSTYKI!B390</f>
        <v>rk_19_DK94</v>
      </c>
      <c r="C228" s="274" t="str">
        <f>STATYSTYKI!C390</f>
        <v>brak danych</v>
      </c>
      <c r="D228" s="264">
        <f>ROUND((SUM(STATYSTYKI!E390:L390)*100%)/SUM([3]STATYSTYKI!$D$3:$K$3),0)</f>
        <v>0</v>
      </c>
      <c r="E228" s="202">
        <f t="shared" si="35"/>
        <v>0</v>
      </c>
      <c r="F228" s="202">
        <f t="shared" si="35"/>
        <v>0</v>
      </c>
      <c r="G228" s="202">
        <f t="shared" si="35"/>
        <v>0</v>
      </c>
      <c r="H228" s="202">
        <f t="shared" si="35"/>
        <v>0</v>
      </c>
      <c r="I228" s="202">
        <f t="shared" si="35"/>
        <v>0</v>
      </c>
      <c r="J228" s="202">
        <f t="shared" si="35"/>
        <v>0</v>
      </c>
      <c r="K228" s="202">
        <f t="shared" si="35"/>
        <v>0</v>
      </c>
      <c r="L228" s="202">
        <f t="shared" si="35"/>
        <v>0</v>
      </c>
      <c r="M228" s="202">
        <f t="shared" si="35"/>
        <v>0</v>
      </c>
      <c r="N228" s="202">
        <f t="shared" si="35"/>
        <v>0</v>
      </c>
      <c r="O228" s="202">
        <f t="shared" si="35"/>
        <v>0</v>
      </c>
      <c r="P228" s="202">
        <f t="shared" si="35"/>
        <v>0</v>
      </c>
      <c r="Q228" s="202">
        <f t="shared" si="35"/>
        <v>0</v>
      </c>
      <c r="R228" s="202">
        <f t="shared" si="35"/>
        <v>0</v>
      </c>
      <c r="S228" s="202">
        <f t="shared" si="35"/>
        <v>0</v>
      </c>
      <c r="T228" s="202">
        <f t="shared" si="35"/>
        <v>0</v>
      </c>
      <c r="U228" s="202">
        <f t="shared" si="34"/>
        <v>0</v>
      </c>
      <c r="V228" s="202">
        <f t="shared" si="34"/>
        <v>0</v>
      </c>
      <c r="W228" s="202">
        <f t="shared" si="34"/>
        <v>0</v>
      </c>
      <c r="X228" s="202">
        <f t="shared" si="34"/>
        <v>0</v>
      </c>
      <c r="Y228" s="202">
        <f t="shared" si="34"/>
        <v>0</v>
      </c>
      <c r="Z228" s="202">
        <f t="shared" si="34"/>
        <v>0</v>
      </c>
      <c r="AA228" s="202">
        <f t="shared" si="34"/>
        <v>0</v>
      </c>
      <c r="AB228" s="202">
        <f t="shared" si="34"/>
        <v>0</v>
      </c>
    </row>
    <row r="229" spans="1:28" x14ac:dyDescent="0.25">
      <c r="A229" s="274" t="str">
        <f>STATYSTYKI!A391</f>
        <v>Środa Śląska</v>
      </c>
      <c r="B229" s="274" t="str">
        <f>STATYSTYKI!B391</f>
        <v>rk_19_DK94</v>
      </c>
      <c r="C229" s="274" t="str">
        <f>STATYSTYKI!C391</f>
        <v>Polbus</v>
      </c>
      <c r="D229" s="264">
        <f>ROUND((SUM(STATYSTYKI!E391:L391)*100%)/SUM([3]STATYSTYKI!$D$3:$K$3),0)</f>
        <v>0</v>
      </c>
      <c r="E229" s="202">
        <f t="shared" si="35"/>
        <v>0</v>
      </c>
      <c r="F229" s="202">
        <f t="shared" si="35"/>
        <v>0</v>
      </c>
      <c r="G229" s="202">
        <f t="shared" si="35"/>
        <v>0</v>
      </c>
      <c r="H229" s="202">
        <f t="shared" si="35"/>
        <v>0</v>
      </c>
      <c r="I229" s="202">
        <f t="shared" si="35"/>
        <v>0</v>
      </c>
      <c r="J229" s="202">
        <f t="shared" si="35"/>
        <v>0</v>
      </c>
      <c r="K229" s="202">
        <f t="shared" si="35"/>
        <v>0</v>
      </c>
      <c r="L229" s="202">
        <f t="shared" si="35"/>
        <v>0</v>
      </c>
      <c r="M229" s="202">
        <f t="shared" si="35"/>
        <v>0</v>
      </c>
      <c r="N229" s="202">
        <f t="shared" si="35"/>
        <v>0</v>
      </c>
      <c r="O229" s="202">
        <f t="shared" si="35"/>
        <v>0</v>
      </c>
      <c r="P229" s="202">
        <f t="shared" si="35"/>
        <v>0</v>
      </c>
      <c r="Q229" s="202">
        <f t="shared" si="35"/>
        <v>0</v>
      </c>
      <c r="R229" s="202">
        <f t="shared" si="35"/>
        <v>0</v>
      </c>
      <c r="S229" s="202">
        <f t="shared" si="35"/>
        <v>0</v>
      </c>
      <c r="T229" s="202">
        <f t="shared" si="35"/>
        <v>0</v>
      </c>
      <c r="U229" s="202">
        <f t="shared" si="34"/>
        <v>0</v>
      </c>
      <c r="V229" s="202">
        <f t="shared" si="34"/>
        <v>0</v>
      </c>
      <c r="W229" s="202">
        <f t="shared" si="34"/>
        <v>0</v>
      </c>
      <c r="X229" s="202">
        <f t="shared" si="34"/>
        <v>0</v>
      </c>
      <c r="Y229" s="202">
        <f t="shared" si="34"/>
        <v>0</v>
      </c>
      <c r="Z229" s="202">
        <f t="shared" si="34"/>
        <v>0</v>
      </c>
      <c r="AA229" s="202">
        <f t="shared" si="34"/>
        <v>0</v>
      </c>
      <c r="AB229" s="202">
        <f t="shared" si="34"/>
        <v>0</v>
      </c>
    </row>
    <row r="230" spans="1:28" x14ac:dyDescent="0.25">
      <c r="A230" s="274" t="str">
        <f>STATYSTYKI!A392</f>
        <v>Środa Śląska</v>
      </c>
      <c r="B230" s="274" t="str">
        <f>STATYSTYKI!B392</f>
        <v>rk_19_DK94</v>
      </c>
      <c r="C230" s="274" t="str">
        <f>STATYSTYKI!C392</f>
        <v>Exodus</v>
      </c>
      <c r="D230" s="264">
        <f>ROUND((SUM(STATYSTYKI!E392:L392)*100%)/SUM([3]STATYSTYKI!$D$3:$K$3),0)</f>
        <v>87</v>
      </c>
      <c r="E230" s="202">
        <f t="shared" si="35"/>
        <v>0</v>
      </c>
      <c r="F230" s="202">
        <f t="shared" si="35"/>
        <v>0</v>
      </c>
      <c r="G230" s="202">
        <f t="shared" si="35"/>
        <v>0</v>
      </c>
      <c r="H230" s="202">
        <f t="shared" si="35"/>
        <v>0</v>
      </c>
      <c r="I230" s="202">
        <f t="shared" si="35"/>
        <v>0</v>
      </c>
      <c r="J230" s="202">
        <f t="shared" si="35"/>
        <v>1</v>
      </c>
      <c r="K230" s="202">
        <f t="shared" si="35"/>
        <v>4</v>
      </c>
      <c r="L230" s="202">
        <f t="shared" si="35"/>
        <v>12</v>
      </c>
      <c r="M230" s="202">
        <f t="shared" si="35"/>
        <v>6</v>
      </c>
      <c r="N230" s="202">
        <f t="shared" si="35"/>
        <v>5</v>
      </c>
      <c r="O230" s="202">
        <f t="shared" si="35"/>
        <v>5</v>
      </c>
      <c r="P230" s="202">
        <f t="shared" si="35"/>
        <v>4</v>
      </c>
      <c r="Q230" s="202">
        <f t="shared" si="35"/>
        <v>4</v>
      </c>
      <c r="R230" s="202">
        <f t="shared" si="35"/>
        <v>5</v>
      </c>
      <c r="S230" s="202">
        <f t="shared" si="35"/>
        <v>6</v>
      </c>
      <c r="T230" s="202">
        <f t="shared" si="35"/>
        <v>7</v>
      </c>
      <c r="U230" s="202">
        <f t="shared" si="34"/>
        <v>8</v>
      </c>
      <c r="V230" s="202">
        <f t="shared" si="34"/>
        <v>6</v>
      </c>
      <c r="W230" s="202">
        <f t="shared" si="34"/>
        <v>5</v>
      </c>
      <c r="X230" s="202">
        <f t="shared" si="34"/>
        <v>3</v>
      </c>
      <c r="Y230" s="202">
        <f t="shared" si="34"/>
        <v>1</v>
      </c>
      <c r="Z230" s="202">
        <f t="shared" si="34"/>
        <v>1</v>
      </c>
      <c r="AA230" s="202">
        <f t="shared" si="34"/>
        <v>1</v>
      </c>
      <c r="AB230" s="202">
        <f t="shared" si="34"/>
        <v>0</v>
      </c>
    </row>
    <row r="231" spans="1:28" x14ac:dyDescent="0.25">
      <c r="A231" s="274" t="str">
        <f>STATYSTYKI!A393</f>
        <v>Środa Śląska</v>
      </c>
      <c r="B231" s="274" t="str">
        <f>STATYSTYKI!B393</f>
        <v>rk_19_DK94</v>
      </c>
      <c r="C231" s="274" t="str">
        <f>STATYSTYKI!C393</f>
        <v>Mercus Logistyka</v>
      </c>
      <c r="D231" s="264">
        <f>ROUND((SUM(STATYSTYKI!E393:L393)*100%)/SUM([3]STATYSTYKI!$D$3:$K$3),0)</f>
        <v>87</v>
      </c>
      <c r="E231" s="202">
        <f t="shared" si="35"/>
        <v>0</v>
      </c>
      <c r="F231" s="202">
        <f t="shared" si="35"/>
        <v>0</v>
      </c>
      <c r="G231" s="202">
        <f t="shared" si="35"/>
        <v>0</v>
      </c>
      <c r="H231" s="202">
        <f t="shared" si="35"/>
        <v>0</v>
      </c>
      <c r="I231" s="202">
        <f t="shared" si="35"/>
        <v>0</v>
      </c>
      <c r="J231" s="202">
        <f t="shared" si="35"/>
        <v>1</v>
      </c>
      <c r="K231" s="202">
        <f t="shared" si="35"/>
        <v>4</v>
      </c>
      <c r="L231" s="202">
        <f t="shared" si="35"/>
        <v>12</v>
      </c>
      <c r="M231" s="202">
        <f t="shared" si="35"/>
        <v>6</v>
      </c>
      <c r="N231" s="202">
        <f t="shared" si="35"/>
        <v>5</v>
      </c>
      <c r="O231" s="202">
        <f t="shared" si="35"/>
        <v>5</v>
      </c>
      <c r="P231" s="202">
        <f t="shared" si="35"/>
        <v>4</v>
      </c>
      <c r="Q231" s="202">
        <f t="shared" si="35"/>
        <v>4</v>
      </c>
      <c r="R231" s="202">
        <f t="shared" si="35"/>
        <v>5</v>
      </c>
      <c r="S231" s="202">
        <f t="shared" si="35"/>
        <v>6</v>
      </c>
      <c r="T231" s="202">
        <f t="shared" si="35"/>
        <v>7</v>
      </c>
      <c r="U231" s="202">
        <f t="shared" si="34"/>
        <v>8</v>
      </c>
      <c r="V231" s="202">
        <f t="shared" si="34"/>
        <v>6</v>
      </c>
      <c r="W231" s="202">
        <f t="shared" si="34"/>
        <v>5</v>
      </c>
      <c r="X231" s="202">
        <f t="shared" si="34"/>
        <v>3</v>
      </c>
      <c r="Y231" s="202">
        <f t="shared" si="34"/>
        <v>1</v>
      </c>
      <c r="Z231" s="202">
        <f t="shared" si="34"/>
        <v>1</v>
      </c>
      <c r="AA231" s="202">
        <f t="shared" si="34"/>
        <v>1</v>
      </c>
      <c r="AB231" s="202">
        <f t="shared" si="34"/>
        <v>0</v>
      </c>
    </row>
    <row r="232" spans="1:28" x14ac:dyDescent="0.25">
      <c r="A232" s="274" t="str">
        <f>STATYSTYKI!A394</f>
        <v>Środa Śląska</v>
      </c>
      <c r="B232" s="274" t="str">
        <f>STATYSTYKI!B394</f>
        <v>rk_19_DK94</v>
      </c>
      <c r="C232" s="274" t="str">
        <f>STATYSTYKI!C394</f>
        <v>Royal Class</v>
      </c>
      <c r="D232" s="264">
        <f>ROUND((SUM(STATYSTYKI!E394:L394)*100%)/SUM([3]STATYSTYKI!$D$3:$K$3),0)</f>
        <v>9</v>
      </c>
      <c r="E232" s="202">
        <f t="shared" si="35"/>
        <v>0</v>
      </c>
      <c r="F232" s="202">
        <f t="shared" si="35"/>
        <v>0</v>
      </c>
      <c r="G232" s="202">
        <f t="shared" si="35"/>
        <v>0</v>
      </c>
      <c r="H232" s="202">
        <f t="shared" si="35"/>
        <v>0</v>
      </c>
      <c r="I232" s="202">
        <f t="shared" si="35"/>
        <v>0</v>
      </c>
      <c r="J232" s="202">
        <f t="shared" si="35"/>
        <v>0</v>
      </c>
      <c r="K232" s="202">
        <f t="shared" si="35"/>
        <v>0</v>
      </c>
      <c r="L232" s="202">
        <f t="shared" si="35"/>
        <v>1</v>
      </c>
      <c r="M232" s="202">
        <f t="shared" si="35"/>
        <v>1</v>
      </c>
      <c r="N232" s="202">
        <f t="shared" si="35"/>
        <v>1</v>
      </c>
      <c r="O232" s="202">
        <f t="shared" si="35"/>
        <v>0</v>
      </c>
      <c r="P232" s="202">
        <f t="shared" si="35"/>
        <v>0</v>
      </c>
      <c r="Q232" s="202">
        <f t="shared" si="35"/>
        <v>0</v>
      </c>
      <c r="R232" s="202">
        <f t="shared" si="35"/>
        <v>0</v>
      </c>
      <c r="S232" s="202">
        <f t="shared" si="35"/>
        <v>1</v>
      </c>
      <c r="T232" s="202">
        <f t="shared" si="35"/>
        <v>1</v>
      </c>
      <c r="U232" s="202">
        <f t="shared" si="34"/>
        <v>1</v>
      </c>
      <c r="V232" s="202">
        <f t="shared" si="34"/>
        <v>1</v>
      </c>
      <c r="W232" s="202">
        <f t="shared" si="34"/>
        <v>0</v>
      </c>
      <c r="X232" s="202">
        <f t="shared" si="34"/>
        <v>0</v>
      </c>
      <c r="Y232" s="202">
        <f t="shared" si="34"/>
        <v>0</v>
      </c>
      <c r="Z232" s="202">
        <f t="shared" si="34"/>
        <v>0</v>
      </c>
      <c r="AA232" s="202">
        <f t="shared" si="34"/>
        <v>0</v>
      </c>
      <c r="AB232" s="202">
        <f t="shared" si="34"/>
        <v>0</v>
      </c>
    </row>
    <row r="233" spans="1:28" x14ac:dyDescent="0.25">
      <c r="A233" s="274" t="str">
        <f>STATYSTYKI!A395</f>
        <v>Środa Śląska</v>
      </c>
      <c r="B233" s="274" t="str">
        <f>STATYSTYKI!B395</f>
        <v>rk_19_DK94</v>
      </c>
      <c r="C233" s="274" t="str">
        <f>STATYSTYKI!C395</f>
        <v>PKS Gorzów Wielkopolski</v>
      </c>
      <c r="D233" s="264">
        <f>ROUND((SUM(STATYSTYKI!E395:L395)*100%)/SUM([3]STATYSTYKI!$D$3:$K$3),0)</f>
        <v>43</v>
      </c>
      <c r="E233" s="202">
        <f t="shared" si="35"/>
        <v>0</v>
      </c>
      <c r="F233" s="202">
        <f t="shared" si="35"/>
        <v>0</v>
      </c>
      <c r="G233" s="202">
        <f t="shared" si="35"/>
        <v>0</v>
      </c>
      <c r="H233" s="202">
        <f t="shared" si="35"/>
        <v>0</v>
      </c>
      <c r="I233" s="202">
        <f t="shared" si="35"/>
        <v>0</v>
      </c>
      <c r="J233" s="202">
        <f t="shared" si="35"/>
        <v>1</v>
      </c>
      <c r="K233" s="202">
        <f t="shared" si="35"/>
        <v>2</v>
      </c>
      <c r="L233" s="202">
        <f t="shared" si="35"/>
        <v>6</v>
      </c>
      <c r="M233" s="202">
        <f t="shared" si="35"/>
        <v>3</v>
      </c>
      <c r="N233" s="202">
        <f t="shared" si="35"/>
        <v>2</v>
      </c>
      <c r="O233" s="202">
        <f t="shared" si="35"/>
        <v>2</v>
      </c>
      <c r="P233" s="202">
        <f t="shared" si="35"/>
        <v>2</v>
      </c>
      <c r="Q233" s="202">
        <f t="shared" si="35"/>
        <v>2</v>
      </c>
      <c r="R233" s="202">
        <f t="shared" si="35"/>
        <v>2</v>
      </c>
      <c r="S233" s="202">
        <f t="shared" si="35"/>
        <v>3</v>
      </c>
      <c r="T233" s="202">
        <f t="shared" si="35"/>
        <v>4</v>
      </c>
      <c r="U233" s="202">
        <f t="shared" si="34"/>
        <v>4</v>
      </c>
      <c r="V233" s="202">
        <f t="shared" si="34"/>
        <v>3</v>
      </c>
      <c r="W233" s="202">
        <f t="shared" si="34"/>
        <v>2</v>
      </c>
      <c r="X233" s="202">
        <f t="shared" si="34"/>
        <v>1</v>
      </c>
      <c r="Y233" s="202">
        <f t="shared" si="34"/>
        <v>1</v>
      </c>
      <c r="Z233" s="202">
        <f t="shared" si="34"/>
        <v>0</v>
      </c>
      <c r="AA233" s="202">
        <f t="shared" si="34"/>
        <v>0</v>
      </c>
      <c r="AB233" s="202">
        <f t="shared" si="34"/>
        <v>0</v>
      </c>
    </row>
    <row r="234" spans="1:28" x14ac:dyDescent="0.25">
      <c r="A234" s="274" t="str">
        <f>STATYSTYKI!A396</f>
        <v>Środa Śląska</v>
      </c>
      <c r="B234" s="274" t="str">
        <f>STATYSTYKI!B396</f>
        <v>rk_19_DK94</v>
      </c>
      <c r="C234" s="274" t="str">
        <f>STATYSTYKI!C396</f>
        <v>PKS Kamień Pomorski</v>
      </c>
      <c r="D234" s="264">
        <f>ROUND((SUM(STATYSTYKI!E396:L396)*100%)/SUM([3]STATYSTYKI!$D$3:$K$3),0)</f>
        <v>121</v>
      </c>
      <c r="E234" s="202">
        <f t="shared" si="35"/>
        <v>0</v>
      </c>
      <c r="F234" s="202">
        <f t="shared" si="35"/>
        <v>0</v>
      </c>
      <c r="G234" s="202">
        <f t="shared" si="35"/>
        <v>0</v>
      </c>
      <c r="H234" s="202">
        <f t="shared" si="35"/>
        <v>0</v>
      </c>
      <c r="I234" s="202">
        <f t="shared" si="35"/>
        <v>0</v>
      </c>
      <c r="J234" s="202">
        <f t="shared" si="35"/>
        <v>2</v>
      </c>
      <c r="K234" s="202">
        <f t="shared" si="35"/>
        <v>6</v>
      </c>
      <c r="L234" s="202">
        <f t="shared" si="35"/>
        <v>17</v>
      </c>
      <c r="M234" s="202">
        <f t="shared" si="35"/>
        <v>9</v>
      </c>
      <c r="N234" s="202">
        <f t="shared" si="35"/>
        <v>7</v>
      </c>
      <c r="O234" s="202">
        <f t="shared" si="35"/>
        <v>7</v>
      </c>
      <c r="P234" s="202">
        <f t="shared" si="35"/>
        <v>6</v>
      </c>
      <c r="Q234" s="202">
        <f t="shared" si="35"/>
        <v>6</v>
      </c>
      <c r="R234" s="202">
        <f t="shared" si="35"/>
        <v>7</v>
      </c>
      <c r="S234" s="202">
        <f t="shared" si="35"/>
        <v>9</v>
      </c>
      <c r="T234" s="202">
        <f t="shared" si="35"/>
        <v>10</v>
      </c>
      <c r="U234" s="202">
        <f t="shared" si="34"/>
        <v>12</v>
      </c>
      <c r="V234" s="202">
        <f t="shared" si="34"/>
        <v>9</v>
      </c>
      <c r="W234" s="202">
        <f t="shared" si="34"/>
        <v>7</v>
      </c>
      <c r="X234" s="202">
        <f t="shared" si="34"/>
        <v>4</v>
      </c>
      <c r="Y234" s="202">
        <f t="shared" si="34"/>
        <v>2</v>
      </c>
      <c r="Z234" s="202">
        <f t="shared" si="34"/>
        <v>1</v>
      </c>
      <c r="AA234" s="202">
        <f t="shared" si="34"/>
        <v>1</v>
      </c>
      <c r="AB234" s="202">
        <f t="shared" si="34"/>
        <v>0</v>
      </c>
    </row>
    <row r="235" spans="1:28" x14ac:dyDescent="0.25">
      <c r="A235" s="274" t="str">
        <f>STATYSTYKI!A397</f>
        <v>Brzeg Dolny</v>
      </c>
      <c r="B235" s="274" t="str">
        <f>STATYSTYKI!B397</f>
        <v>rk_20_DW341</v>
      </c>
      <c r="C235" s="274" t="str">
        <f>STATYSTYKI!C397</f>
        <v>PKS Wołów</v>
      </c>
      <c r="D235" s="264">
        <f>ROUND((SUM(STATYSTYKI!E397:L397)*100%)/SUM([3]STATYSTYKI!$D$3:$K$3),0)</f>
        <v>31</v>
      </c>
      <c r="E235" s="202">
        <f t="shared" si="35"/>
        <v>0</v>
      </c>
      <c r="F235" s="202">
        <f t="shared" si="35"/>
        <v>0</v>
      </c>
      <c r="G235" s="202">
        <f t="shared" si="35"/>
        <v>0</v>
      </c>
      <c r="H235" s="202">
        <f t="shared" si="35"/>
        <v>0</v>
      </c>
      <c r="I235" s="202">
        <f t="shared" si="35"/>
        <v>0</v>
      </c>
      <c r="J235" s="202">
        <f t="shared" si="35"/>
        <v>0</v>
      </c>
      <c r="K235" s="202">
        <f t="shared" si="35"/>
        <v>2</v>
      </c>
      <c r="L235" s="202">
        <f t="shared" si="35"/>
        <v>4</v>
      </c>
      <c r="M235" s="202">
        <f t="shared" si="35"/>
        <v>2</v>
      </c>
      <c r="N235" s="202">
        <f t="shared" si="35"/>
        <v>2</v>
      </c>
      <c r="O235" s="202">
        <f t="shared" si="35"/>
        <v>2</v>
      </c>
      <c r="P235" s="202">
        <f t="shared" si="35"/>
        <v>2</v>
      </c>
      <c r="Q235" s="202">
        <f t="shared" si="35"/>
        <v>2</v>
      </c>
      <c r="R235" s="202">
        <f t="shared" si="35"/>
        <v>2</v>
      </c>
      <c r="S235" s="202">
        <f t="shared" si="35"/>
        <v>2</v>
      </c>
      <c r="T235" s="202">
        <f t="shared" si="35"/>
        <v>3</v>
      </c>
      <c r="U235" s="202">
        <f t="shared" si="34"/>
        <v>3</v>
      </c>
      <c r="V235" s="202">
        <f t="shared" si="34"/>
        <v>2</v>
      </c>
      <c r="W235" s="202">
        <f t="shared" si="34"/>
        <v>2</v>
      </c>
      <c r="X235" s="202">
        <f t="shared" si="34"/>
        <v>1</v>
      </c>
      <c r="Y235" s="202">
        <f t="shared" si="34"/>
        <v>1</v>
      </c>
      <c r="Z235" s="202">
        <f t="shared" si="34"/>
        <v>0</v>
      </c>
      <c r="AA235" s="202">
        <f t="shared" si="34"/>
        <v>0</v>
      </c>
      <c r="AB235" s="202">
        <f t="shared" si="34"/>
        <v>0</v>
      </c>
    </row>
    <row r="236" spans="1:28" x14ac:dyDescent="0.25">
      <c r="A236" s="274" t="str">
        <f>STATYSTYKI!A398</f>
        <v>Brzeg Dolny</v>
      </c>
      <c r="B236" s="274" t="str">
        <f>STATYSTYKI!B398</f>
        <v>rk_21_DW340</v>
      </c>
      <c r="C236" s="274" t="str">
        <f>STATYSTYKI!C398</f>
        <v>brak danych</v>
      </c>
      <c r="D236" s="264">
        <f>ROUND((SUM(STATYSTYKI!E398:L398)*100%)/SUM([3]STATYSTYKI!$D$3:$K$3),0)</f>
        <v>43</v>
      </c>
      <c r="E236" s="202">
        <f t="shared" si="35"/>
        <v>0</v>
      </c>
      <c r="F236" s="202">
        <f t="shared" si="35"/>
        <v>0</v>
      </c>
      <c r="G236" s="202">
        <f t="shared" si="35"/>
        <v>0</v>
      </c>
      <c r="H236" s="202">
        <f t="shared" si="35"/>
        <v>0</v>
      </c>
      <c r="I236" s="202">
        <f t="shared" si="35"/>
        <v>0</v>
      </c>
      <c r="J236" s="202">
        <f t="shared" si="35"/>
        <v>1</v>
      </c>
      <c r="K236" s="202">
        <f t="shared" si="35"/>
        <v>2</v>
      </c>
      <c r="L236" s="202">
        <f t="shared" si="35"/>
        <v>6</v>
      </c>
      <c r="M236" s="202">
        <f t="shared" si="35"/>
        <v>3</v>
      </c>
      <c r="N236" s="202">
        <f t="shared" si="35"/>
        <v>2</v>
      </c>
      <c r="O236" s="202">
        <f t="shared" si="35"/>
        <v>2</v>
      </c>
      <c r="P236" s="202">
        <f t="shared" si="35"/>
        <v>2</v>
      </c>
      <c r="Q236" s="202">
        <f t="shared" si="35"/>
        <v>2</v>
      </c>
      <c r="R236" s="202">
        <f t="shared" si="35"/>
        <v>2</v>
      </c>
      <c r="S236" s="202">
        <f t="shared" si="35"/>
        <v>3</v>
      </c>
      <c r="T236" s="202">
        <f t="shared" si="35"/>
        <v>4</v>
      </c>
      <c r="U236" s="202">
        <f t="shared" si="34"/>
        <v>4</v>
      </c>
      <c r="V236" s="202">
        <f t="shared" si="34"/>
        <v>3</v>
      </c>
      <c r="W236" s="202">
        <f t="shared" si="34"/>
        <v>2</v>
      </c>
      <c r="X236" s="202">
        <f t="shared" si="34"/>
        <v>1</v>
      </c>
      <c r="Y236" s="202">
        <f t="shared" si="34"/>
        <v>1</v>
      </c>
      <c r="Z236" s="202">
        <f t="shared" si="34"/>
        <v>0</v>
      </c>
      <c r="AA236" s="202">
        <f t="shared" si="34"/>
        <v>0</v>
      </c>
      <c r="AB236" s="202">
        <f t="shared" si="34"/>
        <v>0</v>
      </c>
    </row>
    <row r="237" spans="1:28" x14ac:dyDescent="0.25">
      <c r="A237" s="274" t="str">
        <f>STATYSTYKI!A399</f>
        <v>Brzeg Dolny</v>
      </c>
      <c r="B237" s="274" t="str">
        <f>STATYSTYKI!B399</f>
        <v>rk_21_DW340</v>
      </c>
      <c r="C237" s="274" t="str">
        <f>STATYSTYKI!C399</f>
        <v>PKS Wołów</v>
      </c>
      <c r="D237" s="264">
        <f>ROUND((SUM(STATYSTYKI!E399:L399)*100%)/SUM([3]STATYSTYKI!$D$3:$K$3),0)</f>
        <v>77</v>
      </c>
      <c r="E237" s="202">
        <f t="shared" si="35"/>
        <v>0</v>
      </c>
      <c r="F237" s="202">
        <f t="shared" si="35"/>
        <v>0</v>
      </c>
      <c r="G237" s="202">
        <f t="shared" si="35"/>
        <v>0</v>
      </c>
      <c r="H237" s="202">
        <f t="shared" si="35"/>
        <v>0</v>
      </c>
      <c r="I237" s="202">
        <f t="shared" si="35"/>
        <v>0</v>
      </c>
      <c r="J237" s="202">
        <f t="shared" si="35"/>
        <v>1</v>
      </c>
      <c r="K237" s="202">
        <f t="shared" si="35"/>
        <v>4</v>
      </c>
      <c r="L237" s="202">
        <f t="shared" si="35"/>
        <v>11</v>
      </c>
      <c r="M237" s="202">
        <f t="shared" si="35"/>
        <v>6</v>
      </c>
      <c r="N237" s="202">
        <f t="shared" si="35"/>
        <v>4</v>
      </c>
      <c r="O237" s="202">
        <f t="shared" si="35"/>
        <v>4</v>
      </c>
      <c r="P237" s="202">
        <f t="shared" si="35"/>
        <v>4</v>
      </c>
      <c r="Q237" s="202">
        <f t="shared" si="35"/>
        <v>4</v>
      </c>
      <c r="R237" s="202">
        <f t="shared" si="35"/>
        <v>4</v>
      </c>
      <c r="S237" s="202">
        <f t="shared" si="35"/>
        <v>5</v>
      </c>
      <c r="T237" s="202">
        <f t="shared" si="35"/>
        <v>7</v>
      </c>
      <c r="U237" s="202">
        <f t="shared" si="34"/>
        <v>7</v>
      </c>
      <c r="V237" s="202">
        <f t="shared" si="34"/>
        <v>6</v>
      </c>
      <c r="W237" s="202">
        <f t="shared" si="34"/>
        <v>4</v>
      </c>
      <c r="X237" s="202">
        <f t="shared" si="34"/>
        <v>3</v>
      </c>
      <c r="Y237" s="202">
        <f t="shared" si="34"/>
        <v>1</v>
      </c>
      <c r="Z237" s="202">
        <f t="shared" si="34"/>
        <v>1</v>
      </c>
      <c r="AA237" s="202">
        <f t="shared" si="34"/>
        <v>0</v>
      </c>
      <c r="AB237" s="202">
        <f t="shared" si="34"/>
        <v>0</v>
      </c>
    </row>
    <row r="238" spans="1:28" x14ac:dyDescent="0.25">
      <c r="A238" s="274" t="str">
        <f>STATYSTYKI!A400</f>
        <v>Brzeg Dolny</v>
      </c>
      <c r="B238" s="274" t="str">
        <f>STATYSTYKI!B400</f>
        <v>rk_21_DW340</v>
      </c>
      <c r="C238" s="274" t="str">
        <f>STATYSTYKI!C400</f>
        <v>Euroline</v>
      </c>
      <c r="D238" s="264">
        <f>ROUND((SUM(STATYSTYKI!E400:L400)*100%)/SUM([3]STATYSTYKI!$D$3:$K$3),0)</f>
        <v>28</v>
      </c>
      <c r="E238" s="202">
        <f t="shared" si="35"/>
        <v>0</v>
      </c>
      <c r="F238" s="202">
        <f t="shared" si="35"/>
        <v>0</v>
      </c>
      <c r="G238" s="202">
        <f t="shared" si="35"/>
        <v>0</v>
      </c>
      <c r="H238" s="202">
        <f t="shared" si="35"/>
        <v>0</v>
      </c>
      <c r="I238" s="202">
        <f t="shared" si="35"/>
        <v>0</v>
      </c>
      <c r="J238" s="202">
        <f t="shared" si="35"/>
        <v>0</v>
      </c>
      <c r="K238" s="202">
        <f t="shared" si="35"/>
        <v>1</v>
      </c>
      <c r="L238" s="202">
        <f t="shared" si="35"/>
        <v>4</v>
      </c>
      <c r="M238" s="202">
        <f t="shared" si="35"/>
        <v>2</v>
      </c>
      <c r="N238" s="202">
        <f t="shared" si="35"/>
        <v>2</v>
      </c>
      <c r="O238" s="202">
        <f t="shared" si="35"/>
        <v>2</v>
      </c>
      <c r="P238" s="202">
        <f t="shared" si="35"/>
        <v>1</v>
      </c>
      <c r="Q238" s="202">
        <f t="shared" si="35"/>
        <v>1</v>
      </c>
      <c r="R238" s="202">
        <f t="shared" si="35"/>
        <v>2</v>
      </c>
      <c r="S238" s="202">
        <f t="shared" si="35"/>
        <v>2</v>
      </c>
      <c r="T238" s="202">
        <f t="shared" si="35"/>
        <v>2</v>
      </c>
      <c r="U238" s="202">
        <f t="shared" si="34"/>
        <v>3</v>
      </c>
      <c r="V238" s="202">
        <f t="shared" si="34"/>
        <v>2</v>
      </c>
      <c r="W238" s="202">
        <f t="shared" si="34"/>
        <v>2</v>
      </c>
      <c r="X238" s="202">
        <f t="shared" si="34"/>
        <v>1</v>
      </c>
      <c r="Y238" s="202">
        <f t="shared" si="34"/>
        <v>0</v>
      </c>
      <c r="Z238" s="202">
        <f t="shared" si="34"/>
        <v>0</v>
      </c>
      <c r="AA238" s="202">
        <f t="shared" si="34"/>
        <v>0</v>
      </c>
      <c r="AB238" s="202">
        <f t="shared" si="34"/>
        <v>0</v>
      </c>
    </row>
    <row r="239" spans="1:28" x14ac:dyDescent="0.25">
      <c r="A239" s="346" t="str">
        <f>[2]STATYSTYKI!A1394</f>
        <v>RAZEM</v>
      </c>
      <c r="B239" s="346"/>
      <c r="C239" s="346"/>
      <c r="D239" s="264">
        <f>ROUND((SUM(STATYSTYKI!E401:L401)*100%)/SUM([3]STATYSTYKI!$D$3:$K$3),0)</f>
        <v>17608</v>
      </c>
      <c r="E239" s="202">
        <f t="shared" ref="E239:T239" si="36">ROUND($D239*E$3,0)</f>
        <v>6</v>
      </c>
      <c r="F239" s="202">
        <f t="shared" si="36"/>
        <v>1</v>
      </c>
      <c r="G239" s="202">
        <f t="shared" si="36"/>
        <v>0</v>
      </c>
      <c r="H239" s="202">
        <f t="shared" si="36"/>
        <v>4</v>
      </c>
      <c r="I239" s="202">
        <f t="shared" si="36"/>
        <v>39</v>
      </c>
      <c r="J239" s="202">
        <f t="shared" si="36"/>
        <v>284</v>
      </c>
      <c r="K239" s="202">
        <f t="shared" si="36"/>
        <v>908</v>
      </c>
      <c r="L239" s="202">
        <f t="shared" si="36"/>
        <v>2464</v>
      </c>
      <c r="M239" s="202">
        <f t="shared" si="36"/>
        <v>1274</v>
      </c>
      <c r="N239" s="202">
        <f t="shared" si="36"/>
        <v>1015</v>
      </c>
      <c r="O239" s="202">
        <f t="shared" si="36"/>
        <v>973</v>
      </c>
      <c r="P239" s="202">
        <f t="shared" si="36"/>
        <v>899</v>
      </c>
      <c r="Q239" s="202">
        <f t="shared" si="36"/>
        <v>876</v>
      </c>
      <c r="R239" s="202">
        <f t="shared" si="36"/>
        <v>957</v>
      </c>
      <c r="S239" s="202">
        <f t="shared" si="36"/>
        <v>1242</v>
      </c>
      <c r="T239" s="202">
        <f t="shared" si="36"/>
        <v>1488</v>
      </c>
      <c r="U239" s="202">
        <f t="shared" ref="U239:AB239" si="37">ROUND($D239*U$3,0)</f>
        <v>1678</v>
      </c>
      <c r="V239" s="202">
        <f t="shared" si="37"/>
        <v>1315</v>
      </c>
      <c r="W239" s="202">
        <f t="shared" si="37"/>
        <v>966</v>
      </c>
      <c r="X239" s="202">
        <f t="shared" si="37"/>
        <v>611</v>
      </c>
      <c r="Y239" s="202">
        <f t="shared" si="37"/>
        <v>293</v>
      </c>
      <c r="Z239" s="202">
        <f t="shared" si="37"/>
        <v>172</v>
      </c>
      <c r="AA239" s="202">
        <f t="shared" si="37"/>
        <v>113</v>
      </c>
      <c r="AB239" s="202">
        <f t="shared" si="37"/>
        <v>29</v>
      </c>
    </row>
    <row r="241" spans="1:84" ht="19.5" x14ac:dyDescent="0.25">
      <c r="A241" s="275" t="s">
        <v>399</v>
      </c>
      <c r="B241" s="276"/>
      <c r="C241" s="276"/>
      <c r="D241" s="276"/>
      <c r="E241" s="276"/>
      <c r="F241" s="276"/>
      <c r="G241" s="276"/>
      <c r="H241" s="276"/>
      <c r="I241" s="276"/>
      <c r="J241" s="276"/>
      <c r="K241" s="276"/>
      <c r="L241" s="276"/>
      <c r="M241" s="276"/>
      <c r="N241" s="276"/>
      <c r="O241" s="276"/>
      <c r="P241" s="276"/>
      <c r="Q241" s="276"/>
      <c r="R241" s="276"/>
      <c r="S241" s="276"/>
      <c r="T241" s="276"/>
      <c r="U241" s="276"/>
      <c r="V241" s="276"/>
      <c r="W241" s="276"/>
      <c r="X241" s="276"/>
      <c r="Y241" s="276"/>
      <c r="Z241" s="276"/>
      <c r="AA241" s="276"/>
      <c r="AB241" s="276"/>
      <c r="AC241" s="276"/>
      <c r="AD241" s="276"/>
      <c r="AE241" s="276"/>
      <c r="AF241" s="276"/>
      <c r="AG241" s="276"/>
      <c r="AH241" s="276"/>
      <c r="AI241" s="276"/>
      <c r="AJ241" s="276"/>
      <c r="AK241" s="276"/>
      <c r="AL241" s="276"/>
      <c r="AM241" s="277"/>
      <c r="AN241" s="277"/>
      <c r="AO241" s="277"/>
      <c r="AP241" s="277"/>
      <c r="AQ241" s="277"/>
      <c r="AR241" s="277"/>
      <c r="AS241" s="277"/>
      <c r="AT241" s="277"/>
      <c r="AU241" s="276"/>
      <c r="AV241" s="276"/>
      <c r="AW241" s="276"/>
      <c r="AX241" s="276"/>
      <c r="AY241" s="276"/>
      <c r="AZ241" s="276"/>
      <c r="BA241" s="276"/>
      <c r="BB241" s="276"/>
      <c r="BC241" s="276"/>
      <c r="BD241" s="276"/>
      <c r="BE241" s="276"/>
      <c r="BF241" s="276"/>
      <c r="BG241" s="276"/>
      <c r="BH241" s="276"/>
      <c r="BI241" s="276"/>
      <c r="BJ241" s="276"/>
      <c r="BK241" s="276"/>
      <c r="BL241" s="276"/>
      <c r="BM241" s="276"/>
      <c r="BN241" s="276"/>
      <c r="BO241" s="276"/>
      <c r="BP241" s="276"/>
      <c r="BQ241" s="276"/>
      <c r="BR241" s="276"/>
      <c r="BS241" s="276"/>
      <c r="BT241" s="276"/>
      <c r="BU241" s="276"/>
      <c r="BV241" s="276"/>
      <c r="BW241" s="276"/>
      <c r="BX241" s="276"/>
      <c r="BY241" s="276"/>
      <c r="BZ241" s="276"/>
      <c r="CA241" s="276"/>
      <c r="CB241" s="276"/>
      <c r="CC241" s="276"/>
      <c r="CD241" s="276"/>
      <c r="CE241" s="276"/>
      <c r="CF241" s="276"/>
    </row>
    <row r="242" spans="1:84" x14ac:dyDescent="0.25">
      <c r="AM242" s="4">
        <v>6</v>
      </c>
      <c r="AN242" s="4">
        <f>AM242+1</f>
        <v>7</v>
      </c>
      <c r="AO242" s="4">
        <f t="shared" ref="AO242:AT242" si="38">AN242+1</f>
        <v>8</v>
      </c>
      <c r="AP242" s="4">
        <f t="shared" si="38"/>
        <v>9</v>
      </c>
      <c r="AQ242" s="4">
        <v>14</v>
      </c>
      <c r="AR242" s="4">
        <f t="shared" si="38"/>
        <v>15</v>
      </c>
      <c r="AS242" s="4">
        <f t="shared" si="38"/>
        <v>16</v>
      </c>
      <c r="AT242" s="4">
        <f t="shared" si="38"/>
        <v>17</v>
      </c>
    </row>
    <row r="243" spans="1:84" x14ac:dyDescent="0.25">
      <c r="AM243" s="278">
        <f ca="1">OFFSET(KURSY!$G$384,AM242,0)</f>
        <v>6.1243144424131625E-2</v>
      </c>
      <c r="AN243" s="278">
        <f ca="1">OFFSET(KURSY!$G$384,AN242,0)</f>
        <v>6.6727605118829983E-2</v>
      </c>
      <c r="AO243" s="278">
        <f ca="1">OFFSET(KURSY!$G$384,AO242,0)</f>
        <v>6.4899451553930523E-2</v>
      </c>
      <c r="AP243" s="278">
        <f ca="1">OFFSET(KURSY!$G$384,AP242,0)</f>
        <v>5.6672760511882997E-2</v>
      </c>
      <c r="AQ243" s="278">
        <f ca="1">OFFSET(KURSY!$G$384,AQ242,0)</f>
        <v>6.2157221206581355E-2</v>
      </c>
      <c r="AR243" s="278">
        <f ca="1">OFFSET(KURSY!$G$384,AR242,0)</f>
        <v>6.3985374771480807E-2</v>
      </c>
      <c r="AS243" s="278">
        <f ca="1">OFFSET(KURSY!$G$384,AS242,0)</f>
        <v>6.6727605118829983E-2</v>
      </c>
      <c r="AT243" s="278">
        <f ca="1">OFFSET(KURSY!$G$384,AT242,0)</f>
        <v>6.4899451553930523E-2</v>
      </c>
      <c r="AU243" s="278">
        <f ca="1">SUM(AM243:AT243)</f>
        <v>0.50731261425959784</v>
      </c>
      <c r="BI243" s="279">
        <f ca="1">OFFSET(KURSY!$G$384,E$2,0)</f>
        <v>1.8281535648994515E-3</v>
      </c>
      <c r="BJ243" s="279">
        <f ca="1">OFFSET(KURSY!$G$384,F$2,0)</f>
        <v>2.7422303473491772E-3</v>
      </c>
      <c r="BK243" s="279">
        <f ca="1">OFFSET(KURSY!$G$384,G$2,0)</f>
        <v>1.8281535648994515E-3</v>
      </c>
      <c r="BL243" s="279">
        <f ca="1">OFFSET(KURSY!$G$384,H$2,0)</f>
        <v>1.8281535648994515E-3</v>
      </c>
      <c r="BM243" s="279">
        <f ca="1">OFFSET(KURSY!$G$384,I$2,0)</f>
        <v>1.0054844606946984E-2</v>
      </c>
      <c r="BN243" s="279">
        <f ca="1">OFFSET(KURSY!$G$384,J$2,0)</f>
        <v>3.7477148080438755E-2</v>
      </c>
      <c r="BO243" s="279">
        <f ca="1">OFFSET(KURSY!$G$384,K$2,0)</f>
        <v>6.1243144424131625E-2</v>
      </c>
      <c r="BP243" s="279">
        <f ca="1">OFFSET(KURSY!$G$384,L$2,0)</f>
        <v>6.6727605118829983E-2</v>
      </c>
      <c r="BQ243" s="279">
        <f ca="1">OFFSET(KURSY!$G$384,M$2,0)</f>
        <v>6.4899451553930523E-2</v>
      </c>
      <c r="BR243" s="279">
        <f ca="1">OFFSET(KURSY!$G$384,N$2,0)</f>
        <v>5.6672760511882997E-2</v>
      </c>
      <c r="BS243" s="279">
        <f ca="1">OFFSET(KURSY!$G$384,O$2,0)</f>
        <v>5.1188299817184646E-2</v>
      </c>
      <c r="BT243" s="279">
        <f ca="1">OFFSET(KURSY!$G$384,P$2,0)</f>
        <v>4.9360146252285193E-2</v>
      </c>
      <c r="BU243" s="279">
        <f ca="1">OFFSET(KURSY!$G$384,Q$2,0)</f>
        <v>5.0274223034734916E-2</v>
      </c>
      <c r="BV243" s="279">
        <f ca="1">OFFSET(KURSY!$G$384,R$2,0)</f>
        <v>5.850091407678245E-2</v>
      </c>
      <c r="BW243" s="279">
        <f ca="1">OFFSET(KURSY!$G$384,S$2,0)</f>
        <v>6.2157221206581355E-2</v>
      </c>
      <c r="BX243" s="279">
        <f ca="1">OFFSET(KURSY!$G$384,T$2,0)</f>
        <v>6.3985374771480807E-2</v>
      </c>
      <c r="BY243" s="279">
        <f ca="1">OFFSET(KURSY!$G$384,U$2,0)</f>
        <v>6.6727605118829983E-2</v>
      </c>
      <c r="BZ243" s="279">
        <f ca="1">OFFSET(KURSY!$G$384,V$2,0)</f>
        <v>6.4899451553930523E-2</v>
      </c>
      <c r="CA243" s="279">
        <f ca="1">OFFSET(KURSY!$G$384,W$2,0)</f>
        <v>5.4844606946983544E-2</v>
      </c>
      <c r="CB243" s="279">
        <f ca="1">OFFSET(KURSY!$G$384,X$2,0)</f>
        <v>4.7531992687385741E-2</v>
      </c>
      <c r="CC243" s="279">
        <f ca="1">OFFSET(KURSY!$G$384,Y$2,0)</f>
        <v>4.6617915904936018E-2</v>
      </c>
      <c r="CD243" s="279">
        <f ca="1">OFFSET(KURSY!$G$384,Z$2,0)</f>
        <v>3.7477148080438755E-2</v>
      </c>
      <c r="CE243" s="279">
        <f ca="1">OFFSET(KURSY!$G$384,AA$2,0)</f>
        <v>2.8336380255941498E-2</v>
      </c>
      <c r="CF243" s="279">
        <f ca="1">OFFSET(KURSY!$G$384,AB$2,0)</f>
        <v>1.2797074954296161E-2</v>
      </c>
    </row>
    <row r="244" spans="1:84" s="280" customFormat="1" ht="25.5" x14ac:dyDescent="0.25">
      <c r="B244" s="336" t="str">
        <f>[2]STATYSTYKI!A4</f>
        <v>Osiedle we Wrocławiu</v>
      </c>
      <c r="C244" s="342" t="s">
        <v>139</v>
      </c>
      <c r="D244" s="281" t="s">
        <v>400</v>
      </c>
      <c r="E244" s="282">
        <f t="shared" ref="E244:AB244" si="39">E37</f>
        <v>6.6613381477509402E-16</v>
      </c>
      <c r="F244" s="282">
        <f t="shared" si="39"/>
        <v>4.1666666666666699E-2</v>
      </c>
      <c r="G244" s="282">
        <f t="shared" si="39"/>
        <v>8.3333333333333703E-2</v>
      </c>
      <c r="H244" s="282">
        <f t="shared" si="39"/>
        <v>0.125000000000001</v>
      </c>
      <c r="I244" s="282">
        <f t="shared" si="39"/>
        <v>0.16666666666666699</v>
      </c>
      <c r="J244" s="282">
        <f t="shared" si="39"/>
        <v>0.20833333333333401</v>
      </c>
      <c r="K244" s="282">
        <f t="shared" si="39"/>
        <v>0.25</v>
      </c>
      <c r="L244" s="282">
        <f t="shared" si="39"/>
        <v>0.29166666666666702</v>
      </c>
      <c r="M244" s="282">
        <f t="shared" si="39"/>
        <v>0.33333333333333298</v>
      </c>
      <c r="N244" s="282">
        <f t="shared" si="39"/>
        <v>0.375</v>
      </c>
      <c r="O244" s="282">
        <f t="shared" si="39"/>
        <v>0.41666666666666669</v>
      </c>
      <c r="P244" s="282">
        <f t="shared" si="39"/>
        <v>0.45833333333333331</v>
      </c>
      <c r="Q244" s="282">
        <f t="shared" si="39"/>
        <v>0.5</v>
      </c>
      <c r="R244" s="282">
        <f t="shared" si="39"/>
        <v>0.54166666666666663</v>
      </c>
      <c r="S244" s="282">
        <f t="shared" si="39"/>
        <v>0.58333333333333304</v>
      </c>
      <c r="T244" s="282">
        <f t="shared" si="39"/>
        <v>0.625</v>
      </c>
      <c r="U244" s="282">
        <f t="shared" si="39"/>
        <v>0.66666666666666696</v>
      </c>
      <c r="V244" s="282">
        <f t="shared" si="39"/>
        <v>0.70833333333333304</v>
      </c>
      <c r="W244" s="282">
        <f t="shared" si="39"/>
        <v>0.75</v>
      </c>
      <c r="X244" s="282">
        <f t="shared" si="39"/>
        <v>0.79166666666666596</v>
      </c>
      <c r="Y244" s="282">
        <f t="shared" si="39"/>
        <v>0.83333333333333304</v>
      </c>
      <c r="Z244" s="282">
        <f t="shared" si="39"/>
        <v>0.875</v>
      </c>
      <c r="AA244" s="282">
        <f t="shared" si="39"/>
        <v>0.91666666666666596</v>
      </c>
      <c r="AB244" s="282">
        <f t="shared" si="39"/>
        <v>0.95833333333333304</v>
      </c>
      <c r="AD244" s="283"/>
      <c r="AE244" s="284"/>
      <c r="AF244" s="284"/>
      <c r="AG244" s="284"/>
      <c r="AH244" s="284"/>
      <c r="AI244" s="284"/>
      <c r="AJ244" s="336" t="str">
        <f>B244</f>
        <v>Osiedle we Wrocławiu</v>
      </c>
      <c r="AK244" s="336" t="str">
        <f>C244</f>
        <v>Punkt pomiarowy</v>
      </c>
      <c r="AL244" s="233" t="s">
        <v>138</v>
      </c>
      <c r="AM244" s="226">
        <v>0.25</v>
      </c>
      <c r="AN244" s="226">
        <v>0.29166666666666669</v>
      </c>
      <c r="AO244" s="226">
        <v>0.33333333333333331</v>
      </c>
      <c r="AP244" s="226">
        <v>0.375</v>
      </c>
      <c r="AQ244" s="226">
        <v>0.58333333333333337</v>
      </c>
      <c r="AR244" s="226">
        <v>0.625</v>
      </c>
      <c r="AS244" s="226">
        <v>0.66666666666666663</v>
      </c>
      <c r="AT244" s="226">
        <v>0.70833333333333337</v>
      </c>
      <c r="AU244" s="285" t="s">
        <v>401</v>
      </c>
      <c r="AV244" s="347" t="str">
        <f>B244</f>
        <v>Osiedle we Wrocławiu</v>
      </c>
      <c r="AW244" s="342" t="str">
        <f>C244</f>
        <v>Punkt pomiarowy</v>
      </c>
      <c r="AX244" s="233" t="s">
        <v>138</v>
      </c>
      <c r="AY244" s="226">
        <v>0.25</v>
      </c>
      <c r="AZ244" s="226">
        <v>0.29166666666666669</v>
      </c>
      <c r="BA244" s="226">
        <v>0.33333333333333331</v>
      </c>
      <c r="BB244" s="226">
        <v>0.375</v>
      </c>
      <c r="BC244" s="226">
        <v>0.58333333333333337</v>
      </c>
      <c r="BD244" s="226">
        <v>0.625</v>
      </c>
      <c r="BE244" s="226">
        <v>0.66666666666666663</v>
      </c>
      <c r="BF244" s="226">
        <v>0.70833333333333337</v>
      </c>
      <c r="BG244" s="284"/>
      <c r="BH244" s="281" t="s">
        <v>400</v>
      </c>
      <c r="BI244" s="282">
        <v>0</v>
      </c>
      <c r="BJ244" s="282">
        <v>4.1666666666666997E-2</v>
      </c>
      <c r="BK244" s="282">
        <v>8.3333333333332996E-2</v>
      </c>
      <c r="BL244" s="282">
        <v>0.125</v>
      </c>
      <c r="BM244" s="282">
        <v>0.16666666666666699</v>
      </c>
      <c r="BN244" s="282">
        <v>0.20833333333333301</v>
      </c>
      <c r="BO244" s="226">
        <v>0.25</v>
      </c>
      <c r="BP244" s="226">
        <v>0.29166666666666669</v>
      </c>
      <c r="BQ244" s="226">
        <v>0.33333333333333331</v>
      </c>
      <c r="BR244" s="226">
        <v>0.375</v>
      </c>
      <c r="BS244" s="282">
        <v>0.41666666666666702</v>
      </c>
      <c r="BT244" s="282">
        <v>0.45833333333333298</v>
      </c>
      <c r="BU244" s="282">
        <v>0.5</v>
      </c>
      <c r="BV244" s="282">
        <v>0.54166666666666596</v>
      </c>
      <c r="BW244" s="226">
        <v>0.58333333333333337</v>
      </c>
      <c r="BX244" s="226">
        <v>0.625</v>
      </c>
      <c r="BY244" s="226">
        <v>0.66666666666666663</v>
      </c>
      <c r="BZ244" s="226">
        <v>0.70833333333333337</v>
      </c>
      <c r="CA244" s="282">
        <v>0.75</v>
      </c>
      <c r="CB244" s="282">
        <v>0.79166666666666696</v>
      </c>
      <c r="CC244" s="282">
        <v>0.83333333333333404</v>
      </c>
      <c r="CD244" s="282">
        <v>0.875000000000001</v>
      </c>
      <c r="CE244" s="282">
        <v>0.91666666666666696</v>
      </c>
      <c r="CF244" s="282">
        <v>0.95833333333333404</v>
      </c>
    </row>
    <row r="245" spans="1:84" s="280" customFormat="1" ht="25.5" x14ac:dyDescent="0.25">
      <c r="B245" s="336"/>
      <c r="C245" s="343"/>
      <c r="D245" s="281" t="s">
        <v>400</v>
      </c>
      <c r="E245" s="282">
        <f t="shared" ref="E245:AB245" si="40">E38</f>
        <v>4.1666666666666297E-2</v>
      </c>
      <c r="F245" s="282">
        <f t="shared" si="40"/>
        <v>8.3333333333333301E-2</v>
      </c>
      <c r="G245" s="282">
        <f t="shared" si="40"/>
        <v>0.125</v>
      </c>
      <c r="H245" s="282">
        <f t="shared" si="40"/>
        <v>0.16666666666666599</v>
      </c>
      <c r="I245" s="282">
        <f t="shared" si="40"/>
        <v>0.20833333333333301</v>
      </c>
      <c r="J245" s="282">
        <f t="shared" si="40"/>
        <v>0.25</v>
      </c>
      <c r="K245" s="282">
        <f t="shared" si="40"/>
        <v>0.29166666666666602</v>
      </c>
      <c r="L245" s="282">
        <f t="shared" si="40"/>
        <v>0.33333333333333298</v>
      </c>
      <c r="M245" s="282">
        <f t="shared" si="40"/>
        <v>0.375</v>
      </c>
      <c r="N245" s="282">
        <f t="shared" si="40"/>
        <v>0.41666666666666702</v>
      </c>
      <c r="O245" s="282">
        <f t="shared" si="40"/>
        <v>0.45833333333333331</v>
      </c>
      <c r="P245" s="282">
        <f t="shared" si="40"/>
        <v>0.5</v>
      </c>
      <c r="Q245" s="282">
        <f t="shared" si="40"/>
        <v>0.54166666666666663</v>
      </c>
      <c r="R245" s="282">
        <f t="shared" si="40"/>
        <v>0.58333333333333337</v>
      </c>
      <c r="S245" s="282">
        <f t="shared" si="40"/>
        <v>0.625</v>
      </c>
      <c r="T245" s="282">
        <f t="shared" si="40"/>
        <v>0.66666666666666696</v>
      </c>
      <c r="U245" s="282">
        <f t="shared" si="40"/>
        <v>0.70833333333333304</v>
      </c>
      <c r="V245" s="282">
        <f t="shared" si="40"/>
        <v>0.75</v>
      </c>
      <c r="W245" s="282">
        <f t="shared" si="40"/>
        <v>0.79166666666666696</v>
      </c>
      <c r="X245" s="282">
        <f t="shared" si="40"/>
        <v>0.83333333333333304</v>
      </c>
      <c r="Y245" s="282">
        <f t="shared" si="40"/>
        <v>0.875</v>
      </c>
      <c r="Z245" s="282">
        <f t="shared" si="40"/>
        <v>0.91666666666666696</v>
      </c>
      <c r="AA245" s="282">
        <f t="shared" si="40"/>
        <v>0.95833333333333304</v>
      </c>
      <c r="AB245" s="282">
        <f t="shared" si="40"/>
        <v>1</v>
      </c>
      <c r="AD245" s="283"/>
      <c r="AE245" s="284"/>
      <c r="AF245" s="284"/>
      <c r="AG245" s="284"/>
      <c r="AH245" s="284"/>
      <c r="AI245" s="284"/>
      <c r="AJ245" s="336"/>
      <c r="AK245" s="336"/>
      <c r="AL245" s="233" t="s">
        <v>138</v>
      </c>
      <c r="AM245" s="226">
        <v>0.29166666666666669</v>
      </c>
      <c r="AN245" s="226">
        <v>0.33333333333333331</v>
      </c>
      <c r="AO245" s="226">
        <v>0.375</v>
      </c>
      <c r="AP245" s="226">
        <v>0.41666666666666669</v>
      </c>
      <c r="AQ245" s="226">
        <v>0.625</v>
      </c>
      <c r="AR245" s="226">
        <v>0.66666666666666663</v>
      </c>
      <c r="AS245" s="226">
        <v>0.70833333333333337</v>
      </c>
      <c r="AT245" s="226">
        <v>0.75</v>
      </c>
      <c r="AU245" s="285" t="s">
        <v>616</v>
      </c>
      <c r="AV245" s="348"/>
      <c r="AW245" s="343"/>
      <c r="AX245" s="233" t="s">
        <v>138</v>
      </c>
      <c r="AY245" s="226">
        <v>0.29166666666666669</v>
      </c>
      <c r="AZ245" s="226">
        <v>0.33333333333333331</v>
      </c>
      <c r="BA245" s="226">
        <v>0.375</v>
      </c>
      <c r="BB245" s="226">
        <v>0.41666666666666669</v>
      </c>
      <c r="BC245" s="226">
        <v>0.625</v>
      </c>
      <c r="BD245" s="226">
        <v>0.66666666666666663</v>
      </c>
      <c r="BE245" s="226">
        <v>0.70833333333333337</v>
      </c>
      <c r="BF245" s="226">
        <v>0.75</v>
      </c>
      <c r="BG245" s="284"/>
      <c r="BH245" s="281" t="s">
        <v>400</v>
      </c>
      <c r="BI245" s="282">
        <v>4.1666666666666699E-2</v>
      </c>
      <c r="BJ245" s="282">
        <v>8.3333333333333703E-2</v>
      </c>
      <c r="BK245" s="282">
        <v>0.125</v>
      </c>
      <c r="BL245" s="282">
        <v>0.16666666666666699</v>
      </c>
      <c r="BM245" s="282">
        <v>0.20833333333333301</v>
      </c>
      <c r="BN245" s="282">
        <v>0.25</v>
      </c>
      <c r="BO245" s="226">
        <v>0.29166666666666669</v>
      </c>
      <c r="BP245" s="226">
        <v>0.33333333333333331</v>
      </c>
      <c r="BQ245" s="226">
        <v>0.375</v>
      </c>
      <c r="BR245" s="226">
        <v>0.41666666666666669</v>
      </c>
      <c r="BS245" s="282">
        <v>0.45833333333333298</v>
      </c>
      <c r="BT245" s="282">
        <v>0.5</v>
      </c>
      <c r="BU245" s="282">
        <v>0.54166666666666696</v>
      </c>
      <c r="BV245" s="282">
        <v>0.58333333333333304</v>
      </c>
      <c r="BW245" s="226">
        <v>0.625</v>
      </c>
      <c r="BX245" s="226">
        <v>0.66666666666666663</v>
      </c>
      <c r="BY245" s="226">
        <v>0.70833333333333337</v>
      </c>
      <c r="BZ245" s="226">
        <v>0.75</v>
      </c>
      <c r="CA245" s="282">
        <v>0.79166666666666696</v>
      </c>
      <c r="CB245" s="282">
        <v>0.83333333333333304</v>
      </c>
      <c r="CC245" s="282">
        <v>0.875</v>
      </c>
      <c r="CD245" s="282">
        <v>0.91666666666666596</v>
      </c>
      <c r="CE245" s="282">
        <v>0.95833333333333304</v>
      </c>
      <c r="CF245" s="282">
        <v>0.999999999999999</v>
      </c>
    </row>
    <row r="246" spans="1:84" x14ac:dyDescent="0.25">
      <c r="B246" s="81" t="str">
        <f>STATYSTYKI!A73</f>
        <v>Oborniki Śląskie</v>
      </c>
      <c r="C246" s="81" t="str">
        <f>STATYSTYKI!B73</f>
        <v>rk_01_DW342</v>
      </c>
      <c r="D246" s="250">
        <f t="shared" ref="D246:D262" ca="1" si="41">IF(BH246=0,0%,D6/BH246)</f>
        <v>0.12307692307692306</v>
      </c>
      <c r="E246" s="250">
        <f t="shared" ref="E246:E262" ca="1" si="42">IF(BI246=0,0%,E6/BI246)</f>
        <v>0</v>
      </c>
      <c r="F246" s="250">
        <f t="shared" ref="F246:F262" ca="1" si="43">IF(BJ246=0,0%,F6/BJ246)</f>
        <v>0</v>
      </c>
      <c r="G246" s="250">
        <f t="shared" ref="G246:G262" ca="1" si="44">IF(BK246=0,0%,G6/BK246)</f>
        <v>0</v>
      </c>
      <c r="H246" s="250">
        <f t="shared" ref="H246:H262" ca="1" si="45">IF(BL246=0,0%,H6/BL246)</f>
        <v>0</v>
      </c>
      <c r="I246" s="250">
        <f t="shared" ref="I246:I262" ca="1" si="46">IF(BM246=0,0%,I6/BM246)</f>
        <v>0</v>
      </c>
      <c r="J246" s="250">
        <f t="shared" ref="J246:J262" ca="1" si="47">IF(BN246=0,0%,J6/BN246)</f>
        <v>4.6153846153846149E-2</v>
      </c>
      <c r="K246" s="250">
        <f t="shared" ref="K246:K262" ca="1" si="48">IF(BO246=0,0%,K6/BO246)</f>
        <v>0.11538461538461538</v>
      </c>
      <c r="L246" s="250">
        <f t="shared" ref="L246:L262" ca="1" si="49">IF(BP246=0,0%,L6/BP246)</f>
        <v>0.3</v>
      </c>
      <c r="M246" s="250">
        <f t="shared" ref="M246:M262" ca="1" si="50">IF(BQ246=0,0%,M6/BQ246)</f>
        <v>0.16153846153846152</v>
      </c>
      <c r="N246" s="250">
        <f t="shared" ref="N246:N262" ca="1" si="51">IF(BR246=0,0%,N6/BR246)</f>
        <v>0.13846153846153844</v>
      </c>
      <c r="O246" s="250">
        <f t="shared" ref="O246:O262" ca="1" si="52">IF(BS246=0,0%,O6/BS246)</f>
        <v>0.11538461538461538</v>
      </c>
      <c r="P246" s="250">
        <f t="shared" ref="P246:P262" ca="1" si="53">IF(BT246=0,0%,P6/BT246)</f>
        <v>0.11538461538461538</v>
      </c>
      <c r="Q246" s="250">
        <f t="shared" ref="Q246:Q262" ca="1" si="54">IF(BU246=0,0%,Q6/BU246)</f>
        <v>0.11538461538461538</v>
      </c>
      <c r="R246" s="250">
        <f t="shared" ref="R246:R262" ca="1" si="55">IF(BV246=0,0%,R6/BV246)</f>
        <v>0.11538461538461538</v>
      </c>
      <c r="S246" s="250">
        <f t="shared" ref="S246:S262" ca="1" si="56">IF(BW246=0,0%,S6/BW246)</f>
        <v>0.16153846153846152</v>
      </c>
      <c r="T246" s="250">
        <f t="shared" ref="T246:T262" ca="1" si="57">IF(BX246=0,0%,T6/BX246)</f>
        <v>0.1846153846153846</v>
      </c>
      <c r="U246" s="250">
        <f t="shared" ref="U246:U262" ca="1" si="58">IF(BY246=0,0%,U6/BY246)</f>
        <v>0.20769230769230768</v>
      </c>
      <c r="V246" s="250">
        <f t="shared" ref="V246:V262" ca="1" si="59">IF(BZ246=0,0%,V6/BZ246)</f>
        <v>0.16153846153846152</v>
      </c>
      <c r="W246" s="250">
        <f t="shared" ref="W246:W262" ca="1" si="60">IF(CA246=0,0%,W6/CA246)</f>
        <v>0.11538461538461538</v>
      </c>
      <c r="X246" s="250">
        <f t="shared" ref="X246:X262" ca="1" si="61">IF(CB246=0,0%,X6/CB246)</f>
        <v>6.9230769230769221E-2</v>
      </c>
      <c r="Y246" s="250">
        <f t="shared" ref="Y246:Y262" ca="1" si="62">IF(CC246=0,0%,Y6/CC246)</f>
        <v>4.6153846153846149E-2</v>
      </c>
      <c r="Z246" s="250">
        <f t="shared" ref="Z246:Z262" ca="1" si="63">IF(CD246=0,0%,Z6/CD246)</f>
        <v>2.3076923076923075E-2</v>
      </c>
      <c r="AA246" s="250">
        <f t="shared" ref="AA246:AA262" ca="1" si="64">IF(CE246=0,0%,AA6/CE246)</f>
        <v>2.3076923076923075E-2</v>
      </c>
      <c r="AB246" s="250">
        <f t="shared" ref="AB246:AB262" ca="1" si="65">IF(CF246=0,0%,AB6/CF246)</f>
        <v>0</v>
      </c>
      <c r="AD246" s="76"/>
      <c r="AE246" s="4"/>
      <c r="AF246" s="4"/>
      <c r="AG246" s="4"/>
      <c r="AH246" s="4"/>
      <c r="AI246" s="4"/>
      <c r="AJ246" s="81" t="str">
        <f>B246</f>
        <v>Oborniki Śląskie</v>
      </c>
      <c r="AK246" s="81" t="str">
        <f>C246</f>
        <v>rk_01_DW342</v>
      </c>
      <c r="AL246" s="286">
        <f>IFERROR(AVERAGEIFS('BAZA DANYCH'!$AA:$AA,'BAZA DANYCH'!$A:$A,$B246,'BAZA DANYCH'!$F:$F,$C246),0)</f>
        <v>6.8888888888888893</v>
      </c>
      <c r="AM246" s="287">
        <f>IFERROR(COUNTIFS('BAZA DANYCH'!$A:$A,$B246,'BAZA DANYCH'!$U:$U,AM$244,'BAZA DANYCH'!$F:$F,$C246),0)</f>
        <v>2</v>
      </c>
      <c r="AN246" s="287">
        <f>IFERROR(COUNTIFS('BAZA DANYCH'!$A:$A,$B246,'BAZA DANYCH'!$U:$U,AN$244,'BAZA DANYCH'!$F:$F,$C246),0)</f>
        <v>3</v>
      </c>
      <c r="AO246" s="287">
        <f>IFERROR(COUNTIFS('BAZA DANYCH'!$A:$A,$B246,'BAZA DANYCH'!$U:$U,AO$244,'BAZA DANYCH'!$F:$F,$C246),0)</f>
        <v>0</v>
      </c>
      <c r="AP246" s="287">
        <f>IFERROR(COUNTIFS('BAZA DANYCH'!$A:$A,$B246,'BAZA DANYCH'!$U:$U,AP$244,'BAZA DANYCH'!$F:$F,$C246),0)</f>
        <v>0</v>
      </c>
      <c r="AQ246" s="287">
        <f>IFERROR(COUNTIFS('BAZA DANYCH'!$A:$A,$B246,'BAZA DANYCH'!$U:$U,AQ$244,'BAZA DANYCH'!$F:$F,$C246),0)</f>
        <v>2</v>
      </c>
      <c r="AR246" s="287">
        <f>IFERROR(COUNTIFS('BAZA DANYCH'!$A:$A,$B246,'BAZA DANYCH'!$U:$U,AR$244,'BAZA DANYCH'!$F:$F,$C246),0)</f>
        <v>2</v>
      </c>
      <c r="AS246" s="287">
        <f>IFERROR(COUNTIFS('BAZA DANYCH'!$A:$A,$B246,'BAZA DANYCH'!$U:$U,AS$244,'BAZA DANYCH'!$F:$F,$C246),0)</f>
        <v>0</v>
      </c>
      <c r="AT246" s="287">
        <f>IFERROR(COUNTIFS('BAZA DANYCH'!$A:$A,$B246,'BAZA DANYCH'!$U:$U,AT$244,'BAZA DANYCH'!$F:$F,$C246),0)</f>
        <v>0</v>
      </c>
      <c r="AU246" s="288">
        <f t="shared" ref="AU246:AU264" ca="1" si="66">ROUND((SUM(AM246:AT246)*100%)/SUM(AM$243:AT$243),0)</f>
        <v>18</v>
      </c>
      <c r="AV246" s="81" t="str">
        <f t="shared" ref="AV246:AW264" si="67">B246</f>
        <v>Oborniki Śląskie</v>
      </c>
      <c r="AW246" s="81" t="str">
        <f t="shared" si="67"/>
        <v>rk_01_DW342</v>
      </c>
      <c r="AX246" s="286">
        <f>IFERROR(AVERAGEIFS('BAZA DANYCH'!$Z:$Z,'BAZA DANYCH'!$A:$A,$B246,'BAZA DANYCH'!$F:$F,$C246),0)</f>
        <v>43.333333333333336</v>
      </c>
      <c r="AY246" s="287">
        <f>IFERROR(AVERAGEIFS('BAZA DANYCH'!$Z:$Z,'BAZA DANYCH'!$A:$A,$B246,'BAZA DANYCH'!$U:$U,AY$244,'BAZA DANYCH'!$F:$F,$C246),0)</f>
        <v>37.5</v>
      </c>
      <c r="AZ246" s="287">
        <f>IFERROR(AVERAGEIFS('BAZA DANYCH'!$Z:$Z,'BAZA DANYCH'!$A:$A,$B246,'BAZA DANYCH'!$U:$U,AZ$244,'BAZA DANYCH'!$F:$F,$C246),0)</f>
        <v>43.333333333333336</v>
      </c>
      <c r="BA246" s="287">
        <f>IFERROR(AVERAGEIFS('BAZA DANYCH'!$Z:$Z,'BAZA DANYCH'!$A:$A,$B246,'BAZA DANYCH'!$U:$U,BA$244,'BAZA DANYCH'!$F:$F,$C246),0)</f>
        <v>0</v>
      </c>
      <c r="BB246" s="287">
        <f>IFERROR(AVERAGEIFS('BAZA DANYCH'!$Z:$Z,'BAZA DANYCH'!$A:$A,$B246,'BAZA DANYCH'!$U:$U,BB$244,'BAZA DANYCH'!$F:$F,$C246),0)</f>
        <v>0</v>
      </c>
      <c r="BC246" s="287">
        <f>IFERROR(AVERAGEIFS('BAZA DANYCH'!$Z:$Z,'BAZA DANYCH'!$A:$A,$B246,'BAZA DANYCH'!$U:$U,BC$244,'BAZA DANYCH'!$F:$F,$C246),0)</f>
        <v>37.5</v>
      </c>
      <c r="BD246" s="287">
        <f>IFERROR(AVERAGEIFS('BAZA DANYCH'!$Z:$Z,'BAZA DANYCH'!$A:$A,$B246,'BAZA DANYCH'!$U:$U,BD$244,'BAZA DANYCH'!$F:$F,$C246),0)</f>
        <v>55</v>
      </c>
      <c r="BE246" s="287">
        <f>IFERROR(AVERAGEIFS('BAZA DANYCH'!$Z:$Z,'BAZA DANYCH'!$A:$A,$B246,'BAZA DANYCH'!$U:$U,BE$244,'BAZA DANYCH'!$F:$F,$C246),0)</f>
        <v>0</v>
      </c>
      <c r="BF246" s="287">
        <f>IFERROR(AVERAGEIFS('BAZA DANYCH'!$Z:$Z,'BAZA DANYCH'!$A:$A,$B246,'BAZA DANYCH'!$U:$U,BF$244,'BAZA DANYCH'!$F:$F,$C246),0)</f>
        <v>0</v>
      </c>
      <c r="BG246" s="4"/>
      <c r="BH246" s="266">
        <f ca="1">SUM(BI246:CF246)</f>
        <v>780.00000000000011</v>
      </c>
      <c r="BI246" s="289">
        <f t="shared" ref="BI246:BR255" ca="1" si="68">ROUND(BI$243*$AU246,0)*$AX246</f>
        <v>0</v>
      </c>
      <c r="BJ246" s="289">
        <f t="shared" ca="1" si="68"/>
        <v>0</v>
      </c>
      <c r="BK246" s="289">
        <f t="shared" ca="1" si="68"/>
        <v>0</v>
      </c>
      <c r="BL246" s="289">
        <f t="shared" ca="1" si="68"/>
        <v>0</v>
      </c>
      <c r="BM246" s="289">
        <f t="shared" ca="1" si="68"/>
        <v>0</v>
      </c>
      <c r="BN246" s="289">
        <f t="shared" ca="1" si="68"/>
        <v>43.333333333333336</v>
      </c>
      <c r="BO246" s="289">
        <f t="shared" ca="1" si="68"/>
        <v>43.333333333333336</v>
      </c>
      <c r="BP246" s="289">
        <f t="shared" ca="1" si="68"/>
        <v>43.333333333333336</v>
      </c>
      <c r="BQ246" s="289">
        <f t="shared" ca="1" si="68"/>
        <v>43.333333333333336</v>
      </c>
      <c r="BR246" s="289">
        <f t="shared" ca="1" si="68"/>
        <v>43.333333333333336</v>
      </c>
      <c r="BS246" s="289">
        <f t="shared" ref="BS246:CF255" ca="1" si="69">ROUND(BS$243*$AU246,0)*$AX246</f>
        <v>43.333333333333336</v>
      </c>
      <c r="BT246" s="289">
        <f t="shared" ca="1" si="69"/>
        <v>43.333333333333336</v>
      </c>
      <c r="BU246" s="289">
        <f t="shared" ca="1" si="69"/>
        <v>43.333333333333336</v>
      </c>
      <c r="BV246" s="289">
        <f t="shared" ca="1" si="69"/>
        <v>43.333333333333336</v>
      </c>
      <c r="BW246" s="289">
        <f t="shared" ca="1" si="69"/>
        <v>43.333333333333336</v>
      </c>
      <c r="BX246" s="289">
        <f t="shared" ca="1" si="69"/>
        <v>43.333333333333336</v>
      </c>
      <c r="BY246" s="289">
        <f t="shared" ca="1" si="69"/>
        <v>43.333333333333336</v>
      </c>
      <c r="BZ246" s="289">
        <f t="shared" ca="1" si="69"/>
        <v>43.333333333333336</v>
      </c>
      <c r="CA246" s="289">
        <f t="shared" ca="1" si="69"/>
        <v>43.333333333333336</v>
      </c>
      <c r="CB246" s="289">
        <f t="shared" ca="1" si="69"/>
        <v>43.333333333333336</v>
      </c>
      <c r="CC246" s="289">
        <f t="shared" ca="1" si="69"/>
        <v>43.333333333333336</v>
      </c>
      <c r="CD246" s="289">
        <f t="shared" ca="1" si="69"/>
        <v>43.333333333333336</v>
      </c>
      <c r="CE246" s="289">
        <f t="shared" ca="1" si="69"/>
        <v>43.333333333333336</v>
      </c>
      <c r="CF246" s="289">
        <f t="shared" ca="1" si="69"/>
        <v>0</v>
      </c>
    </row>
    <row r="247" spans="1:84" x14ac:dyDescent="0.25">
      <c r="B247" s="81" t="str">
        <f>STATYSTYKI!A74</f>
        <v>Trzebnica</v>
      </c>
      <c r="C247" s="81" t="str">
        <f>STATYSTYKI!B74</f>
        <v>rk_02_DK5</v>
      </c>
      <c r="D247" s="250">
        <f t="shared" ca="1" si="41"/>
        <v>0.1190008920606601</v>
      </c>
      <c r="E247" s="250">
        <f t="shared" ca="1" si="42"/>
        <v>0</v>
      </c>
      <c r="F247" s="250">
        <f t="shared" ca="1" si="43"/>
        <v>0</v>
      </c>
      <c r="G247" s="250">
        <f t="shared" ca="1" si="44"/>
        <v>0</v>
      </c>
      <c r="H247" s="250">
        <f t="shared" ca="1" si="45"/>
        <v>0</v>
      </c>
      <c r="I247" s="250">
        <f t="shared" ca="1" si="46"/>
        <v>1.6959064327485382E-2</v>
      </c>
      <c r="J247" s="250">
        <f t="shared" ca="1" si="47"/>
        <v>5.935672514619883E-2</v>
      </c>
      <c r="K247" s="250">
        <f t="shared" ca="1" si="48"/>
        <v>0.11871345029239766</v>
      </c>
      <c r="L247" s="250">
        <f t="shared" ca="1" si="49"/>
        <v>0.24590643274853802</v>
      </c>
      <c r="M247" s="250">
        <f t="shared" ca="1" si="50"/>
        <v>0.12719298245614036</v>
      </c>
      <c r="N247" s="250">
        <f t="shared" ca="1" si="51"/>
        <v>0.13567251461988303</v>
      </c>
      <c r="O247" s="250">
        <f t="shared" ca="1" si="52"/>
        <v>0.13001949317738792</v>
      </c>
      <c r="P247" s="250">
        <f t="shared" ca="1" si="53"/>
        <v>0.11871345029239766</v>
      </c>
      <c r="Q247" s="250">
        <f t="shared" ca="1" si="54"/>
        <v>0.11871345029239766</v>
      </c>
      <c r="R247" s="250">
        <f t="shared" ca="1" si="55"/>
        <v>0.13001949317738792</v>
      </c>
      <c r="S247" s="250">
        <f t="shared" ca="1" si="56"/>
        <v>0.12295321637426901</v>
      </c>
      <c r="T247" s="250">
        <f t="shared" ca="1" si="57"/>
        <v>0.14839181286549707</v>
      </c>
      <c r="U247" s="250">
        <f t="shared" ca="1" si="58"/>
        <v>0.16535087719298247</v>
      </c>
      <c r="V247" s="250">
        <f t="shared" ca="1" si="59"/>
        <v>0.13143274853801171</v>
      </c>
      <c r="W247" s="250">
        <f t="shared" ca="1" si="60"/>
        <v>0.13001949317738792</v>
      </c>
      <c r="X247" s="250">
        <f t="shared" ca="1" si="61"/>
        <v>7.9142300194931778E-2</v>
      </c>
      <c r="Y247" s="250">
        <f t="shared" ca="1" si="62"/>
        <v>3.9571150097465889E-2</v>
      </c>
      <c r="Z247" s="250">
        <f t="shared" ca="1" si="63"/>
        <v>3.3918128654970764E-2</v>
      </c>
      <c r="AA247" s="250">
        <f t="shared" ca="1" si="64"/>
        <v>2.5438596491228069E-2</v>
      </c>
      <c r="AB247" s="250">
        <f t="shared" ca="1" si="65"/>
        <v>1.6959064327485382E-2</v>
      </c>
      <c r="AD247" s="76"/>
      <c r="AE247" s="4"/>
      <c r="AF247" s="4"/>
      <c r="AG247" s="4"/>
      <c r="AH247" s="4"/>
      <c r="AI247" s="4"/>
      <c r="AJ247" s="81" t="str">
        <f t="shared" ref="AJ247:AK264" si="70">B247</f>
        <v>Trzebnica</v>
      </c>
      <c r="AK247" s="81" t="str">
        <f t="shared" si="70"/>
        <v>rk_02_DK5</v>
      </c>
      <c r="AL247" s="286">
        <f>IFERROR(AVERAGEIFS('BAZA DANYCH'!$AA:$AA,'BAZA DANYCH'!$A:$A,$B247,'BAZA DANYCH'!$F:$F,$C247),0)</f>
        <v>9.2413793103448274</v>
      </c>
      <c r="AM247" s="287">
        <f>IFERROR(COUNTIFS('BAZA DANYCH'!$A:$A,$B247,'BAZA DANYCH'!$U:$U,AM$244,'BAZA DANYCH'!$F:$F,$C247),0)</f>
        <v>5</v>
      </c>
      <c r="AN247" s="287">
        <f>IFERROR(COUNTIFS('BAZA DANYCH'!$A:$A,$B247,'BAZA DANYCH'!$U:$U,AN$244,'BAZA DANYCH'!$F:$F,$C247),0)</f>
        <v>5</v>
      </c>
      <c r="AO247" s="287">
        <f>IFERROR(COUNTIFS('BAZA DANYCH'!$A:$A,$B247,'BAZA DANYCH'!$U:$U,AO$244,'BAZA DANYCH'!$F:$F,$C247),0)</f>
        <v>2</v>
      </c>
      <c r="AP247" s="287">
        <f>IFERROR(COUNTIFS('BAZA DANYCH'!$A:$A,$B247,'BAZA DANYCH'!$U:$U,AP$244,'BAZA DANYCH'!$F:$F,$C247),0)</f>
        <v>1</v>
      </c>
      <c r="AQ247" s="287">
        <f>IFERROR(COUNTIFS('BAZA DANYCH'!$A:$A,$B247,'BAZA DANYCH'!$U:$U,AQ$244,'BAZA DANYCH'!$F:$F,$C247),0)</f>
        <v>6</v>
      </c>
      <c r="AR247" s="287">
        <f>IFERROR(COUNTIFS('BAZA DANYCH'!$A:$A,$B247,'BAZA DANYCH'!$U:$U,AR$244,'BAZA DANYCH'!$F:$F,$C247),0)</f>
        <v>3</v>
      </c>
      <c r="AS247" s="287">
        <f>IFERROR(COUNTIFS('BAZA DANYCH'!$A:$A,$B247,'BAZA DANYCH'!$U:$U,AS$244,'BAZA DANYCH'!$F:$F,$C247),0)</f>
        <v>3</v>
      </c>
      <c r="AT247" s="287">
        <f>IFERROR(COUNTIFS('BAZA DANYCH'!$A:$A,$B247,'BAZA DANYCH'!$U:$U,AT$244,'BAZA DANYCH'!$F:$F,$C247),0)</f>
        <v>4</v>
      </c>
      <c r="AU247" s="288">
        <f t="shared" ca="1" si="66"/>
        <v>57</v>
      </c>
      <c r="AV247" s="81" t="str">
        <f t="shared" si="67"/>
        <v>Trzebnica</v>
      </c>
      <c r="AW247" s="81" t="str">
        <f t="shared" si="67"/>
        <v>rk_02_DK5</v>
      </c>
      <c r="AX247" s="286">
        <f>IFERROR(AVERAGEIFS('BAZA DANYCH'!$Z:$Z,'BAZA DANYCH'!$A:$A,$B247,'BAZA DANYCH'!$F:$F,$C247),0)</f>
        <v>58.96551724137931</v>
      </c>
      <c r="AY247" s="287">
        <f>IFERROR(AVERAGEIFS('BAZA DANYCH'!$Z:$Z,'BAZA DANYCH'!$A:$A,$B247,'BAZA DANYCH'!$U:$U,AY$244,'BAZA DANYCH'!$F:$F,$C247),0)</f>
        <v>60</v>
      </c>
      <c r="AZ247" s="287">
        <f>IFERROR(AVERAGEIFS('BAZA DANYCH'!$Z:$Z,'BAZA DANYCH'!$A:$A,$B247,'BAZA DANYCH'!$U:$U,AZ$244,'BAZA DANYCH'!$F:$F,$C247),0)</f>
        <v>60</v>
      </c>
      <c r="BA247" s="287">
        <f>IFERROR(AVERAGEIFS('BAZA DANYCH'!$Z:$Z,'BAZA DANYCH'!$A:$A,$B247,'BAZA DANYCH'!$U:$U,BA$244,'BAZA DANYCH'!$F:$F,$C247),0)</f>
        <v>67.5</v>
      </c>
      <c r="BB247" s="287">
        <f>IFERROR(AVERAGEIFS('BAZA DANYCH'!$Z:$Z,'BAZA DANYCH'!$A:$A,$B247,'BAZA DANYCH'!$U:$U,BB$244,'BAZA DANYCH'!$F:$F,$C247),0)</f>
        <v>55</v>
      </c>
      <c r="BC247" s="287">
        <f>IFERROR(AVERAGEIFS('BAZA DANYCH'!$Z:$Z,'BAZA DANYCH'!$A:$A,$B247,'BAZA DANYCH'!$U:$U,BC$244,'BAZA DANYCH'!$F:$F,$C247),0)</f>
        <v>59.166666666666664</v>
      </c>
      <c r="BD247" s="287">
        <f>IFERROR(AVERAGEIFS('BAZA DANYCH'!$Z:$Z,'BAZA DANYCH'!$A:$A,$B247,'BAZA DANYCH'!$U:$U,BD$244,'BAZA DANYCH'!$F:$F,$C247),0)</f>
        <v>63.333333333333336</v>
      </c>
      <c r="BE247" s="287">
        <f>IFERROR(AVERAGEIFS('BAZA DANYCH'!$Z:$Z,'BAZA DANYCH'!$A:$A,$B247,'BAZA DANYCH'!$U:$U,BE$244,'BAZA DANYCH'!$F:$F,$C247),0)</f>
        <v>55</v>
      </c>
      <c r="BF247" s="287">
        <f>IFERROR(AVERAGEIFS('BAZA DANYCH'!$Z:$Z,'BAZA DANYCH'!$A:$A,$B247,'BAZA DANYCH'!$U:$U,BF$244,'BAZA DANYCH'!$F:$F,$C247),0)</f>
        <v>52.5</v>
      </c>
      <c r="BG247" s="4"/>
      <c r="BH247" s="266">
        <f t="shared" ref="BH247:BH262" ca="1" si="71">SUM(BI247:CF247)</f>
        <v>3478.96551724138</v>
      </c>
      <c r="BI247" s="289">
        <f t="shared" ca="1" si="68"/>
        <v>0</v>
      </c>
      <c r="BJ247" s="289">
        <f t="shared" ca="1" si="68"/>
        <v>0</v>
      </c>
      <c r="BK247" s="289">
        <f t="shared" ca="1" si="68"/>
        <v>0</v>
      </c>
      <c r="BL247" s="289">
        <f t="shared" ca="1" si="68"/>
        <v>0</v>
      </c>
      <c r="BM247" s="289">
        <f t="shared" ca="1" si="68"/>
        <v>58.96551724137931</v>
      </c>
      <c r="BN247" s="289">
        <f t="shared" ca="1" si="68"/>
        <v>117.93103448275862</v>
      </c>
      <c r="BO247" s="289">
        <f t="shared" ca="1" si="68"/>
        <v>176.89655172413794</v>
      </c>
      <c r="BP247" s="289">
        <f t="shared" ca="1" si="68"/>
        <v>235.86206896551724</v>
      </c>
      <c r="BQ247" s="289">
        <f t="shared" ca="1" si="68"/>
        <v>235.86206896551724</v>
      </c>
      <c r="BR247" s="289">
        <f t="shared" ca="1" si="68"/>
        <v>176.89655172413794</v>
      </c>
      <c r="BS247" s="289">
        <f t="shared" ca="1" si="69"/>
        <v>176.89655172413794</v>
      </c>
      <c r="BT247" s="289">
        <f t="shared" ca="1" si="69"/>
        <v>176.89655172413794</v>
      </c>
      <c r="BU247" s="289">
        <f t="shared" ca="1" si="69"/>
        <v>176.89655172413794</v>
      </c>
      <c r="BV247" s="289">
        <f t="shared" ca="1" si="69"/>
        <v>176.89655172413794</v>
      </c>
      <c r="BW247" s="289">
        <f t="shared" ca="1" si="69"/>
        <v>235.86206896551724</v>
      </c>
      <c r="BX247" s="289">
        <f t="shared" ca="1" si="69"/>
        <v>235.86206896551724</v>
      </c>
      <c r="BY247" s="289">
        <f t="shared" ca="1" si="69"/>
        <v>235.86206896551724</v>
      </c>
      <c r="BZ247" s="289">
        <f t="shared" ca="1" si="69"/>
        <v>235.86206896551724</v>
      </c>
      <c r="CA247" s="289">
        <f t="shared" ca="1" si="69"/>
        <v>176.89655172413794</v>
      </c>
      <c r="CB247" s="289">
        <f t="shared" ca="1" si="69"/>
        <v>176.89655172413794</v>
      </c>
      <c r="CC247" s="289">
        <f t="shared" ca="1" si="69"/>
        <v>176.89655172413794</v>
      </c>
      <c r="CD247" s="289">
        <f t="shared" ca="1" si="69"/>
        <v>117.93103448275862</v>
      </c>
      <c r="CE247" s="289">
        <f t="shared" ca="1" si="69"/>
        <v>117.93103448275862</v>
      </c>
      <c r="CF247" s="289">
        <f t="shared" ca="1" si="69"/>
        <v>58.96551724137931</v>
      </c>
    </row>
    <row r="248" spans="1:84" x14ac:dyDescent="0.25">
      <c r="B248" s="81" t="str">
        <f>STATYSTYKI!A75</f>
        <v>Trzebnica</v>
      </c>
      <c r="C248" s="81" t="str">
        <f>STATYSTYKI!B75</f>
        <v>rk_03_DK15</v>
      </c>
      <c r="D248" s="250">
        <f t="shared" ca="1" si="41"/>
        <v>0.20909090909090908</v>
      </c>
      <c r="E248" s="250">
        <f t="shared" ca="1" si="42"/>
        <v>0</v>
      </c>
      <c r="F248" s="250">
        <f t="shared" ca="1" si="43"/>
        <v>0</v>
      </c>
      <c r="G248" s="250">
        <f t="shared" ca="1" si="44"/>
        <v>0</v>
      </c>
      <c r="H248" s="250">
        <f t="shared" ca="1" si="45"/>
        <v>0</v>
      </c>
      <c r="I248" s="250">
        <f t="shared" ca="1" si="46"/>
        <v>0</v>
      </c>
      <c r="J248" s="250">
        <f t="shared" ca="1" si="47"/>
        <v>0.10606060606060606</v>
      </c>
      <c r="K248" s="250">
        <f t="shared" ca="1" si="48"/>
        <v>0.15909090909090909</v>
      </c>
      <c r="L248" s="250">
        <f t="shared" ca="1" si="49"/>
        <v>0.43939393939393939</v>
      </c>
      <c r="M248" s="250">
        <f t="shared" ca="1" si="50"/>
        <v>0.22727272727272727</v>
      </c>
      <c r="N248" s="250">
        <f t="shared" ca="1" si="51"/>
        <v>0.18181818181818182</v>
      </c>
      <c r="O248" s="250">
        <f t="shared" ca="1" si="52"/>
        <v>0.17424242424242425</v>
      </c>
      <c r="P248" s="250">
        <f t="shared" ca="1" si="53"/>
        <v>0.31818181818181818</v>
      </c>
      <c r="Q248" s="250">
        <f t="shared" ca="1" si="54"/>
        <v>0.15909090909090909</v>
      </c>
      <c r="R248" s="250">
        <f t="shared" ca="1" si="55"/>
        <v>0.17424242424242425</v>
      </c>
      <c r="S248" s="250">
        <f t="shared" ca="1" si="56"/>
        <v>0.2196969696969697</v>
      </c>
      <c r="T248" s="250">
        <f t="shared" ca="1" si="57"/>
        <v>0.26515151515151514</v>
      </c>
      <c r="U248" s="250">
        <f t="shared" ca="1" si="58"/>
        <v>0.29545454545454547</v>
      </c>
      <c r="V248" s="250">
        <f t="shared" ca="1" si="59"/>
        <v>0.23484848484848486</v>
      </c>
      <c r="W248" s="250">
        <f t="shared" ca="1" si="60"/>
        <v>0.17424242424242425</v>
      </c>
      <c r="X248" s="250">
        <f t="shared" ca="1" si="61"/>
        <v>0.21212121212121213</v>
      </c>
      <c r="Y248" s="250">
        <f t="shared" ca="1" si="62"/>
        <v>0.10606060606060606</v>
      </c>
      <c r="Z248" s="250">
        <f t="shared" ca="1" si="63"/>
        <v>6.0606060606060608E-2</v>
      </c>
      <c r="AA248" s="250">
        <f t="shared" ca="1" si="64"/>
        <v>4.5454545454545456E-2</v>
      </c>
      <c r="AB248" s="250">
        <f t="shared" ca="1" si="65"/>
        <v>0</v>
      </c>
      <c r="AD248" s="76"/>
      <c r="AE248" s="4"/>
      <c r="AF248" s="4"/>
      <c r="AG248" s="4"/>
      <c r="AH248" s="4"/>
      <c r="AI248" s="4"/>
      <c r="AJ248" s="81" t="str">
        <f t="shared" si="70"/>
        <v>Trzebnica</v>
      </c>
      <c r="AK248" s="81" t="str">
        <f t="shared" si="70"/>
        <v>rk_03_DK15</v>
      </c>
      <c r="AL248" s="286">
        <f>IFERROR(AVERAGEIFS('BAZA DANYCH'!$AA:$AA,'BAZA DANYCH'!$A:$A,$B248,'BAZA DANYCH'!$F:$F,$C248),0)</f>
        <v>17.866666666666667</v>
      </c>
      <c r="AM248" s="287">
        <f>IFERROR(COUNTIFS('BAZA DANYCH'!$A:$A,$B248,'BAZA DANYCH'!$U:$U,AM$244,'BAZA DANYCH'!$F:$F,$C248),0)</f>
        <v>0</v>
      </c>
      <c r="AN248" s="287">
        <f>IFERROR(COUNTIFS('BAZA DANYCH'!$A:$A,$B248,'BAZA DANYCH'!$U:$U,AN$244,'BAZA DANYCH'!$F:$F,$C248),0)</f>
        <v>4</v>
      </c>
      <c r="AO248" s="287">
        <f>IFERROR(COUNTIFS('BAZA DANYCH'!$A:$A,$B248,'BAZA DANYCH'!$U:$U,AO$244,'BAZA DANYCH'!$F:$F,$C248),0)</f>
        <v>0</v>
      </c>
      <c r="AP248" s="287">
        <f>IFERROR(COUNTIFS('BAZA DANYCH'!$A:$A,$B248,'BAZA DANYCH'!$U:$U,AP$244,'BAZA DANYCH'!$F:$F,$C248),0)</f>
        <v>2</v>
      </c>
      <c r="AQ248" s="287">
        <f>IFERROR(COUNTIFS('BAZA DANYCH'!$A:$A,$B248,'BAZA DANYCH'!$U:$U,AQ$244,'BAZA DANYCH'!$F:$F,$C248),0)</f>
        <v>1</v>
      </c>
      <c r="AR248" s="287">
        <f>IFERROR(COUNTIFS('BAZA DANYCH'!$A:$A,$B248,'BAZA DANYCH'!$U:$U,AR$244,'BAZA DANYCH'!$F:$F,$C248),0)</f>
        <v>5</v>
      </c>
      <c r="AS248" s="287">
        <f>IFERROR(COUNTIFS('BAZA DANYCH'!$A:$A,$B248,'BAZA DANYCH'!$U:$U,AS$244,'BAZA DANYCH'!$F:$F,$C248),0)</f>
        <v>1</v>
      </c>
      <c r="AT248" s="287">
        <f>IFERROR(COUNTIFS('BAZA DANYCH'!$A:$A,$B248,'BAZA DANYCH'!$U:$U,AT$244,'BAZA DANYCH'!$F:$F,$C248),0)</f>
        <v>2</v>
      </c>
      <c r="AU248" s="288">
        <f t="shared" ca="1" si="66"/>
        <v>30</v>
      </c>
      <c r="AV248" s="81" t="str">
        <f t="shared" si="67"/>
        <v>Trzebnica</v>
      </c>
      <c r="AW248" s="81" t="str">
        <f t="shared" si="67"/>
        <v>rk_03_DK15</v>
      </c>
      <c r="AX248" s="286">
        <f>IFERROR(AVERAGEIFS('BAZA DANYCH'!$Z:$Z,'BAZA DANYCH'!$A:$A,$B248,'BAZA DANYCH'!$F:$F,$C248),0)</f>
        <v>66</v>
      </c>
      <c r="AY248" s="287">
        <f>IFERROR(AVERAGEIFS('BAZA DANYCH'!$Z:$Z,'BAZA DANYCH'!$A:$A,$B248,'BAZA DANYCH'!$U:$U,AY$244,'BAZA DANYCH'!$F:$F,$C248),0)</f>
        <v>0</v>
      </c>
      <c r="AZ248" s="287">
        <f>IFERROR(AVERAGEIFS('BAZA DANYCH'!$Z:$Z,'BAZA DANYCH'!$A:$A,$B248,'BAZA DANYCH'!$U:$U,AZ$244,'BAZA DANYCH'!$F:$F,$C248),0)</f>
        <v>67.5</v>
      </c>
      <c r="BA248" s="287">
        <f>IFERROR(AVERAGEIFS('BAZA DANYCH'!$Z:$Z,'BAZA DANYCH'!$A:$A,$B248,'BAZA DANYCH'!$U:$U,BA$244,'BAZA DANYCH'!$F:$F,$C248),0)</f>
        <v>0</v>
      </c>
      <c r="BB248" s="287">
        <f>IFERROR(AVERAGEIFS('BAZA DANYCH'!$Z:$Z,'BAZA DANYCH'!$A:$A,$B248,'BAZA DANYCH'!$U:$U,BB$244,'BAZA DANYCH'!$F:$F,$C248),0)</f>
        <v>67.5</v>
      </c>
      <c r="BC248" s="287">
        <f>IFERROR(AVERAGEIFS('BAZA DANYCH'!$Z:$Z,'BAZA DANYCH'!$A:$A,$B248,'BAZA DANYCH'!$U:$U,BC$244,'BAZA DANYCH'!$F:$F,$C248),0)</f>
        <v>55</v>
      </c>
      <c r="BD248" s="287">
        <f>IFERROR(AVERAGEIFS('BAZA DANYCH'!$Z:$Z,'BAZA DANYCH'!$A:$A,$B248,'BAZA DANYCH'!$U:$U,BD$244,'BAZA DANYCH'!$F:$F,$C248),0)</f>
        <v>63</v>
      </c>
      <c r="BE248" s="287">
        <f>IFERROR(AVERAGEIFS('BAZA DANYCH'!$Z:$Z,'BAZA DANYCH'!$A:$A,$B248,'BAZA DANYCH'!$U:$U,BE$244,'BAZA DANYCH'!$F:$F,$C248),0)</f>
        <v>80</v>
      </c>
      <c r="BF248" s="287">
        <f>IFERROR(AVERAGEIFS('BAZA DANYCH'!$Z:$Z,'BAZA DANYCH'!$A:$A,$B248,'BAZA DANYCH'!$U:$U,BF$244,'BAZA DANYCH'!$F:$F,$C248),0)</f>
        <v>67.5</v>
      </c>
      <c r="BG248" s="4"/>
      <c r="BH248" s="266">
        <f t="shared" ca="1" si="71"/>
        <v>1980</v>
      </c>
      <c r="BI248" s="289">
        <f t="shared" ca="1" si="68"/>
        <v>0</v>
      </c>
      <c r="BJ248" s="289">
        <f t="shared" ca="1" si="68"/>
        <v>0</v>
      </c>
      <c r="BK248" s="289">
        <f t="shared" ca="1" si="68"/>
        <v>0</v>
      </c>
      <c r="BL248" s="289">
        <f t="shared" ca="1" si="68"/>
        <v>0</v>
      </c>
      <c r="BM248" s="289">
        <f t="shared" ca="1" si="68"/>
        <v>0</v>
      </c>
      <c r="BN248" s="289">
        <f t="shared" ca="1" si="68"/>
        <v>66</v>
      </c>
      <c r="BO248" s="289">
        <f t="shared" ca="1" si="68"/>
        <v>132</v>
      </c>
      <c r="BP248" s="289">
        <f t="shared" ca="1" si="68"/>
        <v>132</v>
      </c>
      <c r="BQ248" s="289">
        <f t="shared" ca="1" si="68"/>
        <v>132</v>
      </c>
      <c r="BR248" s="289">
        <f t="shared" ca="1" si="68"/>
        <v>132</v>
      </c>
      <c r="BS248" s="289">
        <f t="shared" ca="1" si="69"/>
        <v>132</v>
      </c>
      <c r="BT248" s="289">
        <f t="shared" ca="1" si="69"/>
        <v>66</v>
      </c>
      <c r="BU248" s="289">
        <f t="shared" ca="1" si="69"/>
        <v>132</v>
      </c>
      <c r="BV248" s="289">
        <f t="shared" ca="1" si="69"/>
        <v>132</v>
      </c>
      <c r="BW248" s="289">
        <f t="shared" ca="1" si="69"/>
        <v>132</v>
      </c>
      <c r="BX248" s="289">
        <f t="shared" ca="1" si="69"/>
        <v>132</v>
      </c>
      <c r="BY248" s="289">
        <f t="shared" ca="1" si="69"/>
        <v>132</v>
      </c>
      <c r="BZ248" s="289">
        <f t="shared" ca="1" si="69"/>
        <v>132</v>
      </c>
      <c r="CA248" s="289">
        <f t="shared" ca="1" si="69"/>
        <v>132</v>
      </c>
      <c r="CB248" s="289">
        <f t="shared" ca="1" si="69"/>
        <v>66</v>
      </c>
      <c r="CC248" s="289">
        <f t="shared" ca="1" si="69"/>
        <v>66</v>
      </c>
      <c r="CD248" s="289">
        <f t="shared" ca="1" si="69"/>
        <v>66</v>
      </c>
      <c r="CE248" s="289">
        <f t="shared" ca="1" si="69"/>
        <v>66</v>
      </c>
      <c r="CF248" s="289">
        <f t="shared" ca="1" si="69"/>
        <v>0</v>
      </c>
    </row>
    <row r="249" spans="1:84" x14ac:dyDescent="0.25">
      <c r="B249" s="81" t="str">
        <f>STATYSTYKI!A76</f>
        <v>Trzebnica</v>
      </c>
      <c r="C249" s="81" t="str">
        <f>STATYSTYKI!B76</f>
        <v>rk_04_DW340</v>
      </c>
      <c r="D249" s="250">
        <f t="shared" ca="1" si="41"/>
        <v>0.14297658862876256</v>
      </c>
      <c r="E249" s="250">
        <f t="shared" ca="1" si="42"/>
        <v>0</v>
      </c>
      <c r="F249" s="250">
        <f t="shared" ca="1" si="43"/>
        <v>0</v>
      </c>
      <c r="G249" s="250">
        <f t="shared" ca="1" si="44"/>
        <v>0</v>
      </c>
      <c r="H249" s="250">
        <f t="shared" ca="1" si="45"/>
        <v>0</v>
      </c>
      <c r="I249" s="250">
        <f t="shared" ca="1" si="46"/>
        <v>0</v>
      </c>
      <c r="J249" s="250">
        <f t="shared" ca="1" si="47"/>
        <v>5.7692307692307689E-2</v>
      </c>
      <c r="K249" s="250">
        <f t="shared" ca="1" si="48"/>
        <v>0.11538461538461539</v>
      </c>
      <c r="L249" s="250">
        <f t="shared" ca="1" si="49"/>
        <v>0.30769230769230771</v>
      </c>
      <c r="M249" s="250">
        <f t="shared" ca="1" si="50"/>
        <v>0.16153846153846155</v>
      </c>
      <c r="N249" s="250">
        <f t="shared" ca="1" si="51"/>
        <v>0.12307692307692308</v>
      </c>
      <c r="O249" s="250">
        <f t="shared" ca="1" si="52"/>
        <v>0.1846153846153846</v>
      </c>
      <c r="P249" s="250">
        <f t="shared" ca="1" si="53"/>
        <v>0.17307692307692307</v>
      </c>
      <c r="Q249" s="250">
        <f t="shared" ca="1" si="54"/>
        <v>0.16153846153846152</v>
      </c>
      <c r="R249" s="250">
        <f t="shared" ca="1" si="55"/>
        <v>0.11538461538461539</v>
      </c>
      <c r="S249" s="250">
        <f t="shared" ca="1" si="56"/>
        <v>0.15384615384615385</v>
      </c>
      <c r="T249" s="250">
        <f t="shared" ca="1" si="57"/>
        <v>0.18461538461538463</v>
      </c>
      <c r="U249" s="250">
        <f t="shared" ca="1" si="58"/>
        <v>0.2076923076923077</v>
      </c>
      <c r="V249" s="250">
        <f t="shared" ca="1" si="59"/>
        <v>0.16153846153846155</v>
      </c>
      <c r="W249" s="250">
        <f t="shared" ca="1" si="60"/>
        <v>0.12307692307692308</v>
      </c>
      <c r="X249" s="250">
        <f t="shared" ca="1" si="61"/>
        <v>0.11538461538461538</v>
      </c>
      <c r="Y249" s="250">
        <f t="shared" ca="1" si="62"/>
        <v>5.7692307692307689E-2</v>
      </c>
      <c r="Z249" s="250">
        <f t="shared" ca="1" si="63"/>
        <v>3.461538461538461E-2</v>
      </c>
      <c r="AA249" s="250">
        <f t="shared" ca="1" si="64"/>
        <v>4.6153846153846149E-2</v>
      </c>
      <c r="AB249" s="250">
        <f t="shared" ca="1" si="65"/>
        <v>0</v>
      </c>
      <c r="AD249" s="76"/>
      <c r="AE249" s="4"/>
      <c r="AF249" s="4"/>
      <c r="AG249" s="4"/>
      <c r="AH249" s="4"/>
      <c r="AI249" s="4"/>
      <c r="AJ249" s="81" t="str">
        <f t="shared" si="70"/>
        <v>Trzebnica</v>
      </c>
      <c r="AK249" s="81" t="str">
        <f t="shared" si="70"/>
        <v>rk_04_DW340</v>
      </c>
      <c r="AL249" s="286">
        <f>IFERROR(AVERAGEIFS('BAZA DANYCH'!$AA:$AA,'BAZA DANYCH'!$A:$A,$B249,'BAZA DANYCH'!$F:$F,$C249),0)</f>
        <v>7.666666666666667</v>
      </c>
      <c r="AM249" s="287">
        <f>IFERROR(COUNTIFS('BAZA DANYCH'!$A:$A,$B249,'BAZA DANYCH'!$U:$U,AM$244,'BAZA DANYCH'!$F:$F,$C249),0)</f>
        <v>2</v>
      </c>
      <c r="AN249" s="287">
        <f>IFERROR(COUNTIFS('BAZA DANYCH'!$A:$A,$B249,'BAZA DANYCH'!$U:$U,AN$244,'BAZA DANYCH'!$F:$F,$C249),0)</f>
        <v>4</v>
      </c>
      <c r="AO249" s="287">
        <f>IFERROR(COUNTIFS('BAZA DANYCH'!$A:$A,$B249,'BAZA DANYCH'!$U:$U,AO$244,'BAZA DANYCH'!$F:$F,$C249),0)</f>
        <v>4</v>
      </c>
      <c r="AP249" s="287">
        <f>IFERROR(COUNTIFS('BAZA DANYCH'!$A:$A,$B249,'BAZA DANYCH'!$U:$U,AP$244,'BAZA DANYCH'!$F:$F,$C249),0)</f>
        <v>2</v>
      </c>
      <c r="AQ249" s="287">
        <f>IFERROR(COUNTIFS('BAZA DANYCH'!$A:$A,$B249,'BAZA DANYCH'!$U:$U,AQ$244,'BAZA DANYCH'!$F:$F,$C249),0)</f>
        <v>4</v>
      </c>
      <c r="AR249" s="287">
        <f>IFERROR(COUNTIFS('BAZA DANYCH'!$A:$A,$B249,'BAZA DANYCH'!$U:$U,AR$244,'BAZA DANYCH'!$F:$F,$C249),0)</f>
        <v>4</v>
      </c>
      <c r="AS249" s="287">
        <f>IFERROR(COUNTIFS('BAZA DANYCH'!$A:$A,$B249,'BAZA DANYCH'!$U:$U,AS$244,'BAZA DANYCH'!$F:$F,$C249),0)</f>
        <v>3</v>
      </c>
      <c r="AT249" s="287">
        <f>IFERROR(COUNTIFS('BAZA DANYCH'!$A:$A,$B249,'BAZA DANYCH'!$U:$U,AT$244,'BAZA DANYCH'!$F:$F,$C249),0)</f>
        <v>1</v>
      </c>
      <c r="AU249" s="288">
        <f t="shared" ca="1" si="66"/>
        <v>47</v>
      </c>
      <c r="AV249" s="81" t="str">
        <f t="shared" si="67"/>
        <v>Trzebnica</v>
      </c>
      <c r="AW249" s="81" t="str">
        <f t="shared" si="67"/>
        <v>rk_04_DW340</v>
      </c>
      <c r="AX249" s="286">
        <f>IFERROR(AVERAGEIFS('BAZA DANYCH'!$Z:$Z,'BAZA DANYCH'!$A:$A,$B249,'BAZA DANYCH'!$F:$F,$C249),0)</f>
        <v>43.333333333333336</v>
      </c>
      <c r="AY249" s="287">
        <f>IFERROR(AVERAGEIFS('BAZA DANYCH'!$Z:$Z,'BAZA DANYCH'!$A:$A,$B249,'BAZA DANYCH'!$U:$U,AY$244,'BAZA DANYCH'!$F:$F,$C249),0)</f>
        <v>60</v>
      </c>
      <c r="AZ249" s="287">
        <f>IFERROR(AVERAGEIFS('BAZA DANYCH'!$Z:$Z,'BAZA DANYCH'!$A:$A,$B249,'BAZA DANYCH'!$U:$U,AZ$244,'BAZA DANYCH'!$F:$F,$C249),0)</f>
        <v>80</v>
      </c>
      <c r="BA249" s="287">
        <f>IFERROR(AVERAGEIFS('BAZA DANYCH'!$Z:$Z,'BAZA DANYCH'!$A:$A,$B249,'BAZA DANYCH'!$U:$U,BA$244,'BAZA DANYCH'!$F:$F,$C249),0)</f>
        <v>20</v>
      </c>
      <c r="BB249" s="287">
        <f>IFERROR(AVERAGEIFS('BAZA DANYCH'!$Z:$Z,'BAZA DANYCH'!$A:$A,$B249,'BAZA DANYCH'!$U:$U,BB$244,'BAZA DANYCH'!$F:$F,$C249),0)</f>
        <v>20</v>
      </c>
      <c r="BC249" s="287">
        <f>IFERROR(AVERAGEIFS('BAZA DANYCH'!$Z:$Z,'BAZA DANYCH'!$A:$A,$B249,'BAZA DANYCH'!$U:$U,BC$244,'BAZA DANYCH'!$F:$F,$C249),0)</f>
        <v>40</v>
      </c>
      <c r="BD249" s="287">
        <f>IFERROR(AVERAGEIFS('BAZA DANYCH'!$Z:$Z,'BAZA DANYCH'!$A:$A,$B249,'BAZA DANYCH'!$U:$U,BD$244,'BAZA DANYCH'!$F:$F,$C249),0)</f>
        <v>60</v>
      </c>
      <c r="BE249" s="287">
        <f>IFERROR(AVERAGEIFS('BAZA DANYCH'!$Z:$Z,'BAZA DANYCH'!$A:$A,$B249,'BAZA DANYCH'!$U:$U,BE$244,'BAZA DANYCH'!$F:$F,$C249),0)</f>
        <v>20</v>
      </c>
      <c r="BF249" s="287">
        <f>IFERROR(AVERAGEIFS('BAZA DANYCH'!$Z:$Z,'BAZA DANYCH'!$A:$A,$B249,'BAZA DANYCH'!$U:$U,BF$244,'BAZA DANYCH'!$F:$F,$C249),0)</f>
        <v>20</v>
      </c>
      <c r="BG249" s="4"/>
      <c r="BH249" s="266">
        <f t="shared" ca="1" si="71"/>
        <v>1993.3333333333333</v>
      </c>
      <c r="BI249" s="289">
        <f t="shared" ca="1" si="68"/>
        <v>0</v>
      </c>
      <c r="BJ249" s="289">
        <f t="shared" ca="1" si="68"/>
        <v>0</v>
      </c>
      <c r="BK249" s="289">
        <f t="shared" ca="1" si="68"/>
        <v>0</v>
      </c>
      <c r="BL249" s="289">
        <f t="shared" ca="1" si="68"/>
        <v>0</v>
      </c>
      <c r="BM249" s="289">
        <f t="shared" ca="1" si="68"/>
        <v>0</v>
      </c>
      <c r="BN249" s="289">
        <f t="shared" ca="1" si="68"/>
        <v>86.666666666666671</v>
      </c>
      <c r="BO249" s="289">
        <f t="shared" ca="1" si="68"/>
        <v>130</v>
      </c>
      <c r="BP249" s="289">
        <f t="shared" ca="1" si="68"/>
        <v>130</v>
      </c>
      <c r="BQ249" s="289">
        <f t="shared" ca="1" si="68"/>
        <v>130</v>
      </c>
      <c r="BR249" s="289">
        <f t="shared" ca="1" si="68"/>
        <v>130</v>
      </c>
      <c r="BS249" s="289">
        <f t="shared" ca="1" si="69"/>
        <v>86.666666666666671</v>
      </c>
      <c r="BT249" s="289">
        <f t="shared" ca="1" si="69"/>
        <v>86.666666666666671</v>
      </c>
      <c r="BU249" s="289">
        <f t="shared" ca="1" si="69"/>
        <v>86.666666666666671</v>
      </c>
      <c r="BV249" s="289">
        <f t="shared" ca="1" si="69"/>
        <v>130</v>
      </c>
      <c r="BW249" s="289">
        <f t="shared" ca="1" si="69"/>
        <v>130</v>
      </c>
      <c r="BX249" s="289">
        <f t="shared" ca="1" si="69"/>
        <v>130</v>
      </c>
      <c r="BY249" s="289">
        <f t="shared" ca="1" si="69"/>
        <v>130</v>
      </c>
      <c r="BZ249" s="289">
        <f t="shared" ca="1" si="69"/>
        <v>130</v>
      </c>
      <c r="CA249" s="289">
        <f t="shared" ca="1" si="69"/>
        <v>130</v>
      </c>
      <c r="CB249" s="289">
        <f t="shared" ca="1" si="69"/>
        <v>86.666666666666671</v>
      </c>
      <c r="CC249" s="289">
        <f t="shared" ca="1" si="69"/>
        <v>86.666666666666671</v>
      </c>
      <c r="CD249" s="289">
        <f t="shared" ca="1" si="69"/>
        <v>86.666666666666671</v>
      </c>
      <c r="CE249" s="289">
        <f t="shared" ca="1" si="69"/>
        <v>43.333333333333336</v>
      </c>
      <c r="CF249" s="289">
        <f t="shared" ca="1" si="69"/>
        <v>43.333333333333336</v>
      </c>
    </row>
    <row r="250" spans="1:84" x14ac:dyDescent="0.25">
      <c r="B250" s="81" t="str">
        <f>STATYSTYKI!A77</f>
        <v>Oleśnica</v>
      </c>
      <c r="C250" s="81" t="str">
        <f>STATYSTYKI!B77</f>
        <v>rk_05_DW340</v>
      </c>
      <c r="D250" s="250">
        <f t="shared" ca="1" si="41"/>
        <v>9.7835497835497831E-2</v>
      </c>
      <c r="E250" s="250">
        <f t="shared" ca="1" si="42"/>
        <v>0</v>
      </c>
      <c r="F250" s="250">
        <f t="shared" ca="1" si="43"/>
        <v>0</v>
      </c>
      <c r="G250" s="250">
        <f t="shared" ca="1" si="44"/>
        <v>0</v>
      </c>
      <c r="H250" s="250">
        <f t="shared" ca="1" si="45"/>
        <v>0</v>
      </c>
      <c r="I250" s="250">
        <f t="shared" ca="1" si="46"/>
        <v>0</v>
      </c>
      <c r="J250" s="250">
        <f t="shared" ca="1" si="47"/>
        <v>5.7142857142857141E-2</v>
      </c>
      <c r="K250" s="250">
        <f t="shared" ca="1" si="48"/>
        <v>8.5714285714285715E-2</v>
      </c>
      <c r="L250" s="250">
        <f t="shared" ca="1" si="49"/>
        <v>0.22857142857142856</v>
      </c>
      <c r="M250" s="250">
        <f t="shared" ca="1" si="50"/>
        <v>0.11428571428571428</v>
      </c>
      <c r="N250" s="250">
        <f t="shared" ca="1" si="51"/>
        <v>9.285714285714286E-2</v>
      </c>
      <c r="O250" s="250">
        <f t="shared" ca="1" si="52"/>
        <v>8.5714285714285715E-2</v>
      </c>
      <c r="P250" s="250">
        <f t="shared" ca="1" si="53"/>
        <v>8.5714285714285715E-2</v>
      </c>
      <c r="Q250" s="250">
        <f t="shared" ca="1" si="54"/>
        <v>7.857142857142857E-2</v>
      </c>
      <c r="R250" s="250">
        <f t="shared" ca="1" si="55"/>
        <v>8.5714285714285715E-2</v>
      </c>
      <c r="S250" s="250">
        <f t="shared" ca="1" si="56"/>
        <v>0.11428571428571428</v>
      </c>
      <c r="T250" s="250">
        <f t="shared" ca="1" si="57"/>
        <v>0.1357142857142857</v>
      </c>
      <c r="U250" s="250">
        <f t="shared" ca="1" si="58"/>
        <v>0.15714285714285714</v>
      </c>
      <c r="V250" s="250">
        <f t="shared" ca="1" si="59"/>
        <v>0.12142857142857143</v>
      </c>
      <c r="W250" s="250">
        <f t="shared" ca="1" si="60"/>
        <v>8.5714285714285715E-2</v>
      </c>
      <c r="X250" s="250">
        <f t="shared" ca="1" si="61"/>
        <v>5.7142857142857141E-2</v>
      </c>
      <c r="Y250" s="250">
        <f t="shared" ca="1" si="62"/>
        <v>2.8571428571428571E-2</v>
      </c>
      <c r="Z250" s="250">
        <f t="shared" ca="1" si="63"/>
        <v>2.8571428571428571E-2</v>
      </c>
      <c r="AA250" s="250">
        <f t="shared" ca="1" si="64"/>
        <v>1.4285714285714285E-2</v>
      </c>
      <c r="AB250" s="250">
        <f t="shared" ca="1" si="65"/>
        <v>0</v>
      </c>
      <c r="AD250" s="76"/>
      <c r="AE250" s="4"/>
      <c r="AF250" s="4"/>
      <c r="AG250" s="4"/>
      <c r="AH250" s="4"/>
      <c r="AI250" s="4"/>
      <c r="AJ250" s="81" t="str">
        <f t="shared" si="70"/>
        <v>Oleśnica</v>
      </c>
      <c r="AK250" s="81" t="str">
        <f t="shared" si="70"/>
        <v>rk_05_DW340</v>
      </c>
      <c r="AL250" s="286">
        <f>IFERROR(AVERAGEIFS('BAZA DANYCH'!$AA:$AA,'BAZA DANYCH'!$A:$A,$B250,'BAZA DANYCH'!$F:$F,$C250),0)</f>
        <v>8.1111111111111107</v>
      </c>
      <c r="AM250" s="287">
        <f>IFERROR(COUNTIFS('BAZA DANYCH'!$A:$A,$B250,'BAZA DANYCH'!$U:$U,AM$244,'BAZA DANYCH'!$F:$F,$C250),0)</f>
        <v>3</v>
      </c>
      <c r="AN250" s="287">
        <f>IFERROR(COUNTIFS('BAZA DANYCH'!$A:$A,$B250,'BAZA DANYCH'!$U:$U,AN$244,'BAZA DANYCH'!$F:$F,$C250),0)</f>
        <v>6</v>
      </c>
      <c r="AO250" s="287">
        <f>IFERROR(COUNTIFS('BAZA DANYCH'!$A:$A,$B250,'BAZA DANYCH'!$U:$U,AO$244,'BAZA DANYCH'!$F:$F,$C250),0)</f>
        <v>0</v>
      </c>
      <c r="AP250" s="287">
        <f>IFERROR(COUNTIFS('BAZA DANYCH'!$A:$A,$B250,'BAZA DANYCH'!$U:$U,AP$244,'BAZA DANYCH'!$F:$F,$C250),0)</f>
        <v>2</v>
      </c>
      <c r="AQ250" s="287">
        <f>IFERROR(COUNTIFS('BAZA DANYCH'!$A:$A,$B250,'BAZA DANYCH'!$U:$U,AQ$244,'BAZA DANYCH'!$F:$F,$C250),0)</f>
        <v>3</v>
      </c>
      <c r="AR250" s="287">
        <f>IFERROR(COUNTIFS('BAZA DANYCH'!$A:$A,$B250,'BAZA DANYCH'!$U:$U,AR$244,'BAZA DANYCH'!$F:$F,$C250),0)</f>
        <v>2</v>
      </c>
      <c r="AS250" s="287">
        <f>IFERROR(COUNTIFS('BAZA DANYCH'!$A:$A,$B250,'BAZA DANYCH'!$U:$U,AS$244,'BAZA DANYCH'!$F:$F,$C250),0)</f>
        <v>1</v>
      </c>
      <c r="AT250" s="287">
        <f>IFERROR(COUNTIFS('BAZA DANYCH'!$A:$A,$B250,'BAZA DANYCH'!$U:$U,AT$244,'BAZA DANYCH'!$F:$F,$C250),0)</f>
        <v>1</v>
      </c>
      <c r="AU250" s="288">
        <f t="shared" ca="1" si="66"/>
        <v>35</v>
      </c>
      <c r="AV250" s="81" t="str">
        <f t="shared" si="67"/>
        <v>Oleśnica</v>
      </c>
      <c r="AW250" s="81" t="str">
        <f t="shared" si="67"/>
        <v>rk_05_DW340</v>
      </c>
      <c r="AX250" s="286">
        <f>IFERROR(AVERAGEIFS('BAZA DANYCH'!$Z:$Z,'BAZA DANYCH'!$A:$A,$B250,'BAZA DANYCH'!$F:$F,$C250),0)</f>
        <v>70</v>
      </c>
      <c r="AY250" s="287">
        <f>IFERROR(AVERAGEIFS('BAZA DANYCH'!$Z:$Z,'BAZA DANYCH'!$A:$A,$B250,'BAZA DANYCH'!$U:$U,AY$244,'BAZA DANYCH'!$F:$F,$C250),0)</f>
        <v>80</v>
      </c>
      <c r="AZ250" s="287">
        <f>IFERROR(AVERAGEIFS('BAZA DANYCH'!$Z:$Z,'BAZA DANYCH'!$A:$A,$B250,'BAZA DANYCH'!$U:$U,AZ$244,'BAZA DANYCH'!$F:$F,$C250),0)</f>
        <v>80</v>
      </c>
      <c r="BA250" s="287">
        <f>IFERROR(AVERAGEIFS('BAZA DANYCH'!$Z:$Z,'BAZA DANYCH'!$A:$A,$B250,'BAZA DANYCH'!$U:$U,BA$244,'BAZA DANYCH'!$F:$F,$C250),0)</f>
        <v>0</v>
      </c>
      <c r="BB250" s="287">
        <f>IFERROR(AVERAGEIFS('BAZA DANYCH'!$Z:$Z,'BAZA DANYCH'!$A:$A,$B250,'BAZA DANYCH'!$U:$U,BB$244,'BAZA DANYCH'!$F:$F,$C250),0)</f>
        <v>50</v>
      </c>
      <c r="BC250" s="287">
        <f>IFERROR(AVERAGEIFS('BAZA DANYCH'!$Z:$Z,'BAZA DANYCH'!$A:$A,$B250,'BAZA DANYCH'!$U:$U,BC$244,'BAZA DANYCH'!$F:$F,$C250),0)</f>
        <v>60</v>
      </c>
      <c r="BD250" s="287">
        <f>IFERROR(AVERAGEIFS('BAZA DANYCH'!$Z:$Z,'BAZA DANYCH'!$A:$A,$B250,'BAZA DANYCH'!$U:$U,BD$244,'BAZA DANYCH'!$F:$F,$C250),0)</f>
        <v>80</v>
      </c>
      <c r="BE250" s="287">
        <f>IFERROR(AVERAGEIFS('BAZA DANYCH'!$Z:$Z,'BAZA DANYCH'!$A:$A,$B250,'BAZA DANYCH'!$U:$U,BE$244,'BAZA DANYCH'!$F:$F,$C250),0)</f>
        <v>80</v>
      </c>
      <c r="BF250" s="287">
        <f>IFERROR(AVERAGEIFS('BAZA DANYCH'!$Z:$Z,'BAZA DANYCH'!$A:$A,$B250,'BAZA DANYCH'!$U:$U,BF$244,'BAZA DANYCH'!$F:$F,$C250),0)</f>
        <v>20</v>
      </c>
      <c r="BG250" s="4"/>
      <c r="BH250" s="266">
        <f t="shared" ca="1" si="71"/>
        <v>2310</v>
      </c>
      <c r="BI250" s="289">
        <f t="shared" ca="1" si="68"/>
        <v>0</v>
      </c>
      <c r="BJ250" s="289">
        <f t="shared" ca="1" si="68"/>
        <v>0</v>
      </c>
      <c r="BK250" s="289">
        <f t="shared" ca="1" si="68"/>
        <v>0</v>
      </c>
      <c r="BL250" s="289">
        <f t="shared" ca="1" si="68"/>
        <v>0</v>
      </c>
      <c r="BM250" s="289">
        <f t="shared" ca="1" si="68"/>
        <v>0</v>
      </c>
      <c r="BN250" s="289">
        <f t="shared" ca="1" si="68"/>
        <v>70</v>
      </c>
      <c r="BO250" s="289">
        <f t="shared" ca="1" si="68"/>
        <v>140</v>
      </c>
      <c r="BP250" s="289">
        <f t="shared" ca="1" si="68"/>
        <v>140</v>
      </c>
      <c r="BQ250" s="289">
        <f t="shared" ca="1" si="68"/>
        <v>140</v>
      </c>
      <c r="BR250" s="289">
        <f t="shared" ca="1" si="68"/>
        <v>140</v>
      </c>
      <c r="BS250" s="289">
        <f t="shared" ca="1" si="69"/>
        <v>140</v>
      </c>
      <c r="BT250" s="289">
        <f t="shared" ca="1" si="69"/>
        <v>140</v>
      </c>
      <c r="BU250" s="289">
        <f t="shared" ca="1" si="69"/>
        <v>140</v>
      </c>
      <c r="BV250" s="289">
        <f t="shared" ca="1" si="69"/>
        <v>140</v>
      </c>
      <c r="BW250" s="289">
        <f t="shared" ca="1" si="69"/>
        <v>140</v>
      </c>
      <c r="BX250" s="289">
        <f t="shared" ca="1" si="69"/>
        <v>140</v>
      </c>
      <c r="BY250" s="289">
        <f t="shared" ca="1" si="69"/>
        <v>140</v>
      </c>
      <c r="BZ250" s="289">
        <f t="shared" ca="1" si="69"/>
        <v>140</v>
      </c>
      <c r="CA250" s="289">
        <f t="shared" ca="1" si="69"/>
        <v>140</v>
      </c>
      <c r="CB250" s="289">
        <f t="shared" ca="1" si="69"/>
        <v>140</v>
      </c>
      <c r="CC250" s="289">
        <f t="shared" ca="1" si="69"/>
        <v>140</v>
      </c>
      <c r="CD250" s="289">
        <f t="shared" ca="1" si="69"/>
        <v>70</v>
      </c>
      <c r="CE250" s="289">
        <f t="shared" ca="1" si="69"/>
        <v>70</v>
      </c>
      <c r="CF250" s="289">
        <f t="shared" ca="1" si="69"/>
        <v>0</v>
      </c>
    </row>
    <row r="251" spans="1:84" x14ac:dyDescent="0.25">
      <c r="B251" s="81" t="str">
        <f>STATYSTYKI!A78</f>
        <v>Oleśnica</v>
      </c>
      <c r="C251" s="81" t="str">
        <f>STATYSTYKI!B78</f>
        <v>rk_06</v>
      </c>
      <c r="D251" s="250">
        <f t="shared" ca="1" si="41"/>
        <v>0.49316239316239319</v>
      </c>
      <c r="E251" s="250">
        <f t="shared" ca="1" si="42"/>
        <v>0</v>
      </c>
      <c r="F251" s="250">
        <f t="shared" ca="1" si="43"/>
        <v>0</v>
      </c>
      <c r="G251" s="250">
        <f t="shared" ca="1" si="44"/>
        <v>0</v>
      </c>
      <c r="H251" s="250">
        <f t="shared" ca="1" si="45"/>
        <v>0</v>
      </c>
      <c r="I251" s="250">
        <f t="shared" ca="1" si="46"/>
        <v>7.407407407407407E-2</v>
      </c>
      <c r="J251" s="250">
        <f t="shared" ca="1" si="47"/>
        <v>0.1728395061728395</v>
      </c>
      <c r="K251" s="250">
        <f t="shared" ca="1" si="48"/>
        <v>0.41203703703703703</v>
      </c>
      <c r="L251" s="250">
        <f t="shared" ca="1" si="49"/>
        <v>1.1203703703703705</v>
      </c>
      <c r="M251" s="250">
        <f t="shared" ca="1" si="50"/>
        <v>0.57870370370370372</v>
      </c>
      <c r="N251" s="250">
        <f t="shared" ca="1" si="51"/>
        <v>0.46296296296296297</v>
      </c>
      <c r="O251" s="250">
        <f t="shared" ca="1" si="52"/>
        <v>0.59259259259259256</v>
      </c>
      <c r="P251" s="250">
        <f t="shared" ca="1" si="53"/>
        <v>0.54320987654320985</v>
      </c>
      <c r="Q251" s="250">
        <f t="shared" ca="1" si="54"/>
        <v>0.53086419753086422</v>
      </c>
      <c r="R251" s="250">
        <f t="shared" ca="1" si="55"/>
        <v>0.43518518518518517</v>
      </c>
      <c r="S251" s="250">
        <f t="shared" ca="1" si="56"/>
        <v>0.56481481481481477</v>
      </c>
      <c r="T251" s="250">
        <f t="shared" ca="1" si="57"/>
        <v>0.67592592592592593</v>
      </c>
      <c r="U251" s="250">
        <f t="shared" ca="1" si="58"/>
        <v>0.76388888888888884</v>
      </c>
      <c r="V251" s="250">
        <f t="shared" ca="1" si="59"/>
        <v>0.59722222222222221</v>
      </c>
      <c r="W251" s="250">
        <f t="shared" ca="1" si="60"/>
        <v>0.43981481481481483</v>
      </c>
      <c r="X251" s="250">
        <f t="shared" ca="1" si="61"/>
        <v>0.37037037037037035</v>
      </c>
      <c r="Y251" s="250">
        <f t="shared" ca="1" si="62"/>
        <v>0.17901234567901234</v>
      </c>
      <c r="Z251" s="250">
        <f t="shared" ca="1" si="63"/>
        <v>0.10493827160493827</v>
      </c>
      <c r="AA251" s="250">
        <f t="shared" ca="1" si="64"/>
        <v>0.10185185185185185</v>
      </c>
      <c r="AB251" s="250">
        <f t="shared" ca="1" si="65"/>
        <v>5.5555555555555552E-2</v>
      </c>
      <c r="AD251" s="76"/>
      <c r="AE251" s="4"/>
      <c r="AF251" s="4"/>
      <c r="AG251" s="4"/>
      <c r="AH251" s="4"/>
      <c r="AI251" s="4"/>
      <c r="AJ251" s="81" t="str">
        <f t="shared" si="70"/>
        <v>Oleśnica</v>
      </c>
      <c r="AK251" s="81" t="str">
        <f t="shared" si="70"/>
        <v>rk_06</v>
      </c>
      <c r="AL251" s="286">
        <f>IFERROR(AVERAGEIFS('BAZA DANYCH'!$AA:$AA,'BAZA DANYCH'!$A:$A,$B251,'BAZA DANYCH'!$F:$F,$C251),0)</f>
        <v>32.911764705882355</v>
      </c>
      <c r="AM251" s="287">
        <f>IFERROR(COUNTIFS('BAZA DANYCH'!$A:$A,$B251,'BAZA DANYCH'!$U:$U,AM$244,'BAZA DANYCH'!$F:$F,$C251),0)</f>
        <v>4</v>
      </c>
      <c r="AN251" s="287">
        <f>IFERROR(COUNTIFS('BAZA DANYCH'!$A:$A,$B251,'BAZA DANYCH'!$U:$U,AN$244,'BAZA DANYCH'!$F:$F,$C251),0)</f>
        <v>5</v>
      </c>
      <c r="AO251" s="287">
        <f>IFERROR(COUNTIFS('BAZA DANYCH'!$A:$A,$B251,'BAZA DANYCH'!$U:$U,AO$244,'BAZA DANYCH'!$F:$F,$C251),0)</f>
        <v>4</v>
      </c>
      <c r="AP251" s="287">
        <f>IFERROR(COUNTIFS('BAZA DANYCH'!$A:$A,$B251,'BAZA DANYCH'!$U:$U,AP$244,'BAZA DANYCH'!$F:$F,$C251),0)</f>
        <v>1</v>
      </c>
      <c r="AQ251" s="287">
        <f>IFERROR(COUNTIFS('BAZA DANYCH'!$A:$A,$B251,'BAZA DANYCH'!$U:$U,AQ$244,'BAZA DANYCH'!$F:$F,$C251),0)</f>
        <v>5</v>
      </c>
      <c r="AR251" s="287">
        <f>IFERROR(COUNTIFS('BAZA DANYCH'!$A:$A,$B251,'BAZA DANYCH'!$U:$U,AR$244,'BAZA DANYCH'!$F:$F,$C251),0)</f>
        <v>5</v>
      </c>
      <c r="AS251" s="287">
        <f>IFERROR(COUNTIFS('BAZA DANYCH'!$A:$A,$B251,'BAZA DANYCH'!$U:$U,AS$244,'BAZA DANYCH'!$F:$F,$C251),0)</f>
        <v>5</v>
      </c>
      <c r="AT251" s="287">
        <f>IFERROR(COUNTIFS('BAZA DANYCH'!$A:$A,$B251,'BAZA DANYCH'!$U:$U,AT$244,'BAZA DANYCH'!$F:$F,$C251),0)</f>
        <v>5</v>
      </c>
      <c r="AU251" s="288">
        <f t="shared" ca="1" si="66"/>
        <v>67</v>
      </c>
      <c r="AV251" s="81" t="str">
        <f t="shared" si="67"/>
        <v>Oleśnica</v>
      </c>
      <c r="AW251" s="81" t="str">
        <f t="shared" si="67"/>
        <v>rk_06</v>
      </c>
      <c r="AX251" s="286">
        <f>IFERROR(AVERAGEIFS('BAZA DANYCH'!$Z:$Z,'BAZA DANYCH'!$A:$A,$B251,'BAZA DANYCH'!$F:$F,$C251),0)</f>
        <v>54</v>
      </c>
      <c r="AY251" s="287">
        <f>IFERROR(AVERAGEIFS('BAZA DANYCH'!$Z:$Z,'BAZA DANYCH'!$A:$A,$B251,'BAZA DANYCH'!$U:$U,AY$244,'BAZA DANYCH'!$F:$F,$C251),0)</f>
        <v>55</v>
      </c>
      <c r="AZ251" s="287">
        <f>IFERROR(AVERAGEIFS('BAZA DANYCH'!$Z:$Z,'BAZA DANYCH'!$A:$A,$B251,'BAZA DANYCH'!$U:$U,AZ$244,'BAZA DANYCH'!$F:$F,$C251),0)</f>
        <v>57.2</v>
      </c>
      <c r="BA251" s="287">
        <f>IFERROR(AVERAGEIFS('BAZA DANYCH'!$Z:$Z,'BAZA DANYCH'!$A:$A,$B251,'BAZA DANYCH'!$U:$U,BA$244,'BAZA DANYCH'!$F:$F,$C251),0)</f>
        <v>61.25</v>
      </c>
      <c r="BB251" s="287">
        <f>IFERROR(AVERAGEIFS('BAZA DANYCH'!$Z:$Z,'BAZA DANYCH'!$A:$A,$B251,'BAZA DANYCH'!$U:$U,BB$244,'BAZA DANYCH'!$F:$F,$C251),0)</f>
        <v>55</v>
      </c>
      <c r="BC251" s="287">
        <f>IFERROR(AVERAGEIFS('BAZA DANYCH'!$Z:$Z,'BAZA DANYCH'!$A:$A,$B251,'BAZA DANYCH'!$U:$U,BC$244,'BAZA DANYCH'!$F:$F,$C251),0)</f>
        <v>48</v>
      </c>
      <c r="BD251" s="287">
        <f>IFERROR(AVERAGEIFS('BAZA DANYCH'!$Z:$Z,'BAZA DANYCH'!$A:$A,$B251,'BAZA DANYCH'!$U:$U,BD$244,'BAZA DANYCH'!$F:$F,$C251),0)</f>
        <v>55</v>
      </c>
      <c r="BE251" s="287">
        <f>IFERROR(AVERAGEIFS('BAZA DANYCH'!$Z:$Z,'BAZA DANYCH'!$A:$A,$B251,'BAZA DANYCH'!$U:$U,BE$244,'BAZA DANYCH'!$F:$F,$C251),0)</f>
        <v>55</v>
      </c>
      <c r="BF251" s="287">
        <f>IFERROR(AVERAGEIFS('BAZA DANYCH'!$Z:$Z,'BAZA DANYCH'!$A:$A,$B251,'BAZA DANYCH'!$U:$U,BF$244,'BAZA DANYCH'!$F:$F,$C251),0)</f>
        <v>48</v>
      </c>
      <c r="BG251" s="4"/>
      <c r="BH251" s="266">
        <f t="shared" ca="1" si="71"/>
        <v>3510</v>
      </c>
      <c r="BI251" s="289">
        <f t="shared" ca="1" si="68"/>
        <v>0</v>
      </c>
      <c r="BJ251" s="289">
        <f t="shared" ca="1" si="68"/>
        <v>0</v>
      </c>
      <c r="BK251" s="289">
        <f t="shared" ca="1" si="68"/>
        <v>0</v>
      </c>
      <c r="BL251" s="289">
        <f t="shared" ca="1" si="68"/>
        <v>0</v>
      </c>
      <c r="BM251" s="289">
        <f t="shared" ca="1" si="68"/>
        <v>54</v>
      </c>
      <c r="BN251" s="289">
        <f t="shared" ca="1" si="68"/>
        <v>162</v>
      </c>
      <c r="BO251" s="289">
        <f t="shared" ca="1" si="68"/>
        <v>216</v>
      </c>
      <c r="BP251" s="289">
        <f t="shared" ca="1" si="68"/>
        <v>216</v>
      </c>
      <c r="BQ251" s="289">
        <f t="shared" ca="1" si="68"/>
        <v>216</v>
      </c>
      <c r="BR251" s="289">
        <f t="shared" ca="1" si="68"/>
        <v>216</v>
      </c>
      <c r="BS251" s="289">
        <f t="shared" ca="1" si="69"/>
        <v>162</v>
      </c>
      <c r="BT251" s="289">
        <f t="shared" ca="1" si="69"/>
        <v>162</v>
      </c>
      <c r="BU251" s="289">
        <f t="shared" ca="1" si="69"/>
        <v>162</v>
      </c>
      <c r="BV251" s="289">
        <f t="shared" ca="1" si="69"/>
        <v>216</v>
      </c>
      <c r="BW251" s="289">
        <f t="shared" ca="1" si="69"/>
        <v>216</v>
      </c>
      <c r="BX251" s="289">
        <f t="shared" ca="1" si="69"/>
        <v>216</v>
      </c>
      <c r="BY251" s="289">
        <f t="shared" ca="1" si="69"/>
        <v>216</v>
      </c>
      <c r="BZ251" s="289">
        <f t="shared" ca="1" si="69"/>
        <v>216</v>
      </c>
      <c r="CA251" s="289">
        <f t="shared" ca="1" si="69"/>
        <v>216</v>
      </c>
      <c r="CB251" s="289">
        <f t="shared" ca="1" si="69"/>
        <v>162</v>
      </c>
      <c r="CC251" s="289">
        <f t="shared" ca="1" si="69"/>
        <v>162</v>
      </c>
      <c r="CD251" s="289">
        <f t="shared" ca="1" si="69"/>
        <v>162</v>
      </c>
      <c r="CE251" s="289">
        <f t="shared" ca="1" si="69"/>
        <v>108</v>
      </c>
      <c r="CF251" s="289">
        <f t="shared" ca="1" si="69"/>
        <v>54</v>
      </c>
    </row>
    <row r="252" spans="1:84" x14ac:dyDescent="0.25">
      <c r="B252" s="81" t="str">
        <f>STATYSTYKI!A79</f>
        <v>Oleśnica</v>
      </c>
      <c r="C252" s="81" t="str">
        <f>STATYSTYKI!B79</f>
        <v>rk_07_DW451</v>
      </c>
      <c r="D252" s="250">
        <f t="shared" ca="1" si="41"/>
        <v>6.8068068068068074E-2</v>
      </c>
      <c r="E252" s="250">
        <f t="shared" ca="1" si="42"/>
        <v>0</v>
      </c>
      <c r="F252" s="250">
        <f t="shared" ca="1" si="43"/>
        <v>0</v>
      </c>
      <c r="G252" s="250">
        <f t="shared" ca="1" si="44"/>
        <v>0</v>
      </c>
      <c r="H252" s="250">
        <f t="shared" ca="1" si="45"/>
        <v>0</v>
      </c>
      <c r="I252" s="250">
        <f t="shared" ca="1" si="46"/>
        <v>0</v>
      </c>
      <c r="J252" s="250">
        <f t="shared" ca="1" si="47"/>
        <v>3.7037037037037035E-2</v>
      </c>
      <c r="K252" s="250">
        <f t="shared" ca="1" si="48"/>
        <v>7.407407407407407E-2</v>
      </c>
      <c r="L252" s="250">
        <f t="shared" ca="1" si="49"/>
        <v>0.12345679012345678</v>
      </c>
      <c r="M252" s="250">
        <f t="shared" ca="1" si="50"/>
        <v>6.1728395061728392E-2</v>
      </c>
      <c r="N252" s="250">
        <f t="shared" ca="1" si="51"/>
        <v>7.407407407407407E-2</v>
      </c>
      <c r="O252" s="250">
        <f t="shared" ca="1" si="52"/>
        <v>7.407407407407407E-2</v>
      </c>
      <c r="P252" s="250">
        <f t="shared" ca="1" si="53"/>
        <v>5.5555555555555552E-2</v>
      </c>
      <c r="Q252" s="250">
        <f t="shared" ca="1" si="54"/>
        <v>5.5555555555555552E-2</v>
      </c>
      <c r="R252" s="250">
        <f t="shared" ca="1" si="55"/>
        <v>7.407407407407407E-2</v>
      </c>
      <c r="S252" s="250">
        <f t="shared" ca="1" si="56"/>
        <v>9.2592592592592587E-2</v>
      </c>
      <c r="T252" s="250">
        <f t="shared" ca="1" si="57"/>
        <v>0.1111111111111111</v>
      </c>
      <c r="U252" s="250">
        <f t="shared" ca="1" si="58"/>
        <v>7.407407407407407E-2</v>
      </c>
      <c r="V252" s="250">
        <f t="shared" ca="1" si="59"/>
        <v>6.1728395061728392E-2</v>
      </c>
      <c r="W252" s="250">
        <f t="shared" ca="1" si="60"/>
        <v>7.407407407407407E-2</v>
      </c>
      <c r="X252" s="250">
        <f t="shared" ca="1" si="61"/>
        <v>3.7037037037037035E-2</v>
      </c>
      <c r="Y252" s="250">
        <f t="shared" ca="1" si="62"/>
        <v>1.8518518518518517E-2</v>
      </c>
      <c r="Z252" s="250">
        <f t="shared" ca="1" si="63"/>
        <v>3.7037037037037035E-2</v>
      </c>
      <c r="AA252" s="250">
        <f t="shared" ca="1" si="64"/>
        <v>0</v>
      </c>
      <c r="AB252" s="250">
        <f t="shared" ca="1" si="65"/>
        <v>0</v>
      </c>
      <c r="AD252" s="76"/>
      <c r="AE252" s="4"/>
      <c r="AF252" s="4"/>
      <c r="AG252" s="4"/>
      <c r="AH252" s="4"/>
      <c r="AI252" s="4"/>
      <c r="AJ252" s="81" t="str">
        <f t="shared" si="70"/>
        <v>Oleśnica</v>
      </c>
      <c r="AK252" s="81" t="str">
        <f t="shared" si="70"/>
        <v>rk_07_DW451</v>
      </c>
      <c r="AL252" s="286">
        <f>IFERROR(AVERAGEIFS('BAZA DANYCH'!$AA:$AA,'BAZA DANYCH'!$A:$A,$B252,'BAZA DANYCH'!$F:$F,$C252),0)</f>
        <v>2.2000000000000002</v>
      </c>
      <c r="AM252" s="287">
        <f>IFERROR(COUNTIFS('BAZA DANYCH'!$A:$A,$B252,'BAZA DANYCH'!$U:$U,AM$244,'BAZA DANYCH'!$F:$F,$C252),0)</f>
        <v>3</v>
      </c>
      <c r="AN252" s="287">
        <f>IFERROR(COUNTIFS('BAZA DANYCH'!$A:$A,$B252,'BAZA DANYCH'!$U:$U,AN$244,'BAZA DANYCH'!$F:$F,$C252),0)</f>
        <v>3</v>
      </c>
      <c r="AO252" s="287">
        <f>IFERROR(COUNTIFS('BAZA DANYCH'!$A:$A,$B252,'BAZA DANYCH'!$U:$U,AO$244,'BAZA DANYCH'!$F:$F,$C252),0)</f>
        <v>2</v>
      </c>
      <c r="AP252" s="287">
        <f>IFERROR(COUNTIFS('BAZA DANYCH'!$A:$A,$B252,'BAZA DANYCH'!$U:$U,AP$244,'BAZA DANYCH'!$F:$F,$C252),0)</f>
        <v>5</v>
      </c>
      <c r="AQ252" s="287">
        <f>IFERROR(COUNTIFS('BAZA DANYCH'!$A:$A,$B252,'BAZA DANYCH'!$U:$U,AQ$244,'BAZA DANYCH'!$F:$F,$C252),0)</f>
        <v>2</v>
      </c>
      <c r="AR252" s="287">
        <f>IFERROR(COUNTIFS('BAZA DANYCH'!$A:$A,$B252,'BAZA DANYCH'!$U:$U,AR$244,'BAZA DANYCH'!$F:$F,$C252),0)</f>
        <v>3</v>
      </c>
      <c r="AS252" s="287">
        <f>IFERROR(COUNTIFS('BAZA DANYCH'!$A:$A,$B252,'BAZA DANYCH'!$U:$U,AS$244,'BAZA DANYCH'!$F:$F,$C252),0)</f>
        <v>2</v>
      </c>
      <c r="AT252" s="287">
        <f>IFERROR(COUNTIFS('BAZA DANYCH'!$A:$A,$B252,'BAZA DANYCH'!$U:$U,AT$244,'BAZA DANYCH'!$F:$F,$C252),0)</f>
        <v>0</v>
      </c>
      <c r="AU252" s="288">
        <f t="shared" ca="1" si="66"/>
        <v>39</v>
      </c>
      <c r="AV252" s="81" t="str">
        <f t="shared" si="67"/>
        <v>Oleśnica</v>
      </c>
      <c r="AW252" s="81" t="str">
        <f t="shared" si="67"/>
        <v>rk_07_DW451</v>
      </c>
      <c r="AX252" s="286">
        <f>IFERROR(AVERAGEIFS('BAZA DANYCH'!$Z:$Z,'BAZA DANYCH'!$A:$A,$B252,'BAZA DANYCH'!$F:$F,$C252),0)</f>
        <v>27</v>
      </c>
      <c r="AY252" s="287">
        <f>IFERROR(AVERAGEIFS('BAZA DANYCH'!$Z:$Z,'BAZA DANYCH'!$A:$A,$B252,'BAZA DANYCH'!$U:$U,AY$244,'BAZA DANYCH'!$F:$F,$C252),0)</f>
        <v>31.666666666666668</v>
      </c>
      <c r="AZ252" s="287">
        <f>IFERROR(AVERAGEIFS('BAZA DANYCH'!$Z:$Z,'BAZA DANYCH'!$A:$A,$B252,'BAZA DANYCH'!$U:$U,AZ$244,'BAZA DANYCH'!$F:$F,$C252),0)</f>
        <v>20</v>
      </c>
      <c r="BA252" s="287">
        <f>IFERROR(AVERAGEIFS('BAZA DANYCH'!$Z:$Z,'BAZA DANYCH'!$A:$A,$B252,'BAZA DANYCH'!$U:$U,BA$244,'BAZA DANYCH'!$F:$F,$C252),0)</f>
        <v>37.5</v>
      </c>
      <c r="BB252" s="287">
        <f>IFERROR(AVERAGEIFS('BAZA DANYCH'!$Z:$Z,'BAZA DANYCH'!$A:$A,$B252,'BAZA DANYCH'!$U:$U,BB$244,'BAZA DANYCH'!$F:$F,$C252),0)</f>
        <v>34</v>
      </c>
      <c r="BC252" s="287">
        <f>IFERROR(AVERAGEIFS('BAZA DANYCH'!$Z:$Z,'BAZA DANYCH'!$A:$A,$B252,'BAZA DANYCH'!$U:$U,BC$244,'BAZA DANYCH'!$F:$F,$C252),0)</f>
        <v>20</v>
      </c>
      <c r="BD252" s="287">
        <f>IFERROR(AVERAGEIFS('BAZA DANYCH'!$Z:$Z,'BAZA DANYCH'!$A:$A,$B252,'BAZA DANYCH'!$U:$U,BD$244,'BAZA DANYCH'!$F:$F,$C252),0)</f>
        <v>20</v>
      </c>
      <c r="BE252" s="287">
        <f>IFERROR(AVERAGEIFS('BAZA DANYCH'!$Z:$Z,'BAZA DANYCH'!$A:$A,$B252,'BAZA DANYCH'!$U:$U,BE$244,'BAZA DANYCH'!$F:$F,$C252),0)</f>
        <v>20</v>
      </c>
      <c r="BF252" s="287">
        <f>IFERROR(AVERAGEIFS('BAZA DANYCH'!$Z:$Z,'BAZA DANYCH'!$A:$A,$B252,'BAZA DANYCH'!$U:$U,BF$244,'BAZA DANYCH'!$F:$F,$C252),0)</f>
        <v>0</v>
      </c>
      <c r="BG252" s="4"/>
      <c r="BH252" s="266">
        <f t="shared" ca="1" si="71"/>
        <v>999</v>
      </c>
      <c r="BI252" s="289">
        <f t="shared" ca="1" si="68"/>
        <v>0</v>
      </c>
      <c r="BJ252" s="289">
        <f t="shared" ca="1" si="68"/>
        <v>0</v>
      </c>
      <c r="BK252" s="289">
        <f t="shared" ca="1" si="68"/>
        <v>0</v>
      </c>
      <c r="BL252" s="289">
        <f t="shared" ca="1" si="68"/>
        <v>0</v>
      </c>
      <c r="BM252" s="289">
        <f t="shared" ca="1" si="68"/>
        <v>0</v>
      </c>
      <c r="BN252" s="289">
        <f t="shared" ca="1" si="68"/>
        <v>27</v>
      </c>
      <c r="BO252" s="289">
        <f t="shared" ca="1" si="68"/>
        <v>54</v>
      </c>
      <c r="BP252" s="289">
        <f t="shared" ca="1" si="68"/>
        <v>81</v>
      </c>
      <c r="BQ252" s="289">
        <f t="shared" ca="1" si="68"/>
        <v>81</v>
      </c>
      <c r="BR252" s="289">
        <f t="shared" ca="1" si="68"/>
        <v>54</v>
      </c>
      <c r="BS252" s="289">
        <f t="shared" ca="1" si="69"/>
        <v>54</v>
      </c>
      <c r="BT252" s="289">
        <f t="shared" ca="1" si="69"/>
        <v>54</v>
      </c>
      <c r="BU252" s="289">
        <f t="shared" ca="1" si="69"/>
        <v>54</v>
      </c>
      <c r="BV252" s="289">
        <f t="shared" ca="1" si="69"/>
        <v>54</v>
      </c>
      <c r="BW252" s="289">
        <f t="shared" ca="1" si="69"/>
        <v>54</v>
      </c>
      <c r="BX252" s="289">
        <f t="shared" ca="1" si="69"/>
        <v>54</v>
      </c>
      <c r="BY252" s="289">
        <f t="shared" ca="1" si="69"/>
        <v>81</v>
      </c>
      <c r="BZ252" s="289">
        <f t="shared" ca="1" si="69"/>
        <v>81</v>
      </c>
      <c r="CA252" s="289">
        <f t="shared" ca="1" si="69"/>
        <v>54</v>
      </c>
      <c r="CB252" s="289">
        <f t="shared" ca="1" si="69"/>
        <v>54</v>
      </c>
      <c r="CC252" s="289">
        <f t="shared" ca="1" si="69"/>
        <v>54</v>
      </c>
      <c r="CD252" s="289">
        <f t="shared" ca="1" si="69"/>
        <v>27</v>
      </c>
      <c r="CE252" s="289">
        <f t="shared" ca="1" si="69"/>
        <v>27</v>
      </c>
      <c r="CF252" s="289">
        <f t="shared" ca="1" si="69"/>
        <v>0</v>
      </c>
    </row>
    <row r="253" spans="1:84" x14ac:dyDescent="0.25">
      <c r="B253" s="81" t="str">
        <f>STATYSTYKI!A80</f>
        <v>Jelcz-Laskowice</v>
      </c>
      <c r="C253" s="81" t="str">
        <f>STATYSTYKI!B80</f>
        <v>rk_08_DW396</v>
      </c>
      <c r="D253" s="250">
        <f t="shared" ca="1" si="41"/>
        <v>0.13411764705882354</v>
      </c>
      <c r="E253" s="250">
        <f t="shared" ca="1" si="42"/>
        <v>0</v>
      </c>
      <c r="F253" s="250">
        <f t="shared" ca="1" si="43"/>
        <v>0</v>
      </c>
      <c r="G253" s="250">
        <f t="shared" ca="1" si="44"/>
        <v>0</v>
      </c>
      <c r="H253" s="250">
        <f t="shared" ca="1" si="45"/>
        <v>0</v>
      </c>
      <c r="I253" s="250">
        <f t="shared" ca="1" si="46"/>
        <v>0</v>
      </c>
      <c r="J253" s="250">
        <f t="shared" ca="1" si="47"/>
        <v>0.04</v>
      </c>
      <c r="K253" s="250">
        <f t="shared" ca="1" si="48"/>
        <v>0.12</v>
      </c>
      <c r="L253" s="250">
        <f t="shared" ca="1" si="49"/>
        <v>0.32</v>
      </c>
      <c r="M253" s="250">
        <f t="shared" ca="1" si="50"/>
        <v>0.16</v>
      </c>
      <c r="N253" s="250">
        <f t="shared" ca="1" si="51"/>
        <v>0.14000000000000001</v>
      </c>
      <c r="O253" s="250">
        <f t="shared" ca="1" si="52"/>
        <v>0.12</v>
      </c>
      <c r="P253" s="250">
        <f t="shared" ca="1" si="53"/>
        <v>0.12</v>
      </c>
      <c r="Q253" s="250">
        <f t="shared" ca="1" si="54"/>
        <v>0.12</v>
      </c>
      <c r="R253" s="250">
        <f t="shared" ca="1" si="55"/>
        <v>0.12</v>
      </c>
      <c r="S253" s="250">
        <f t="shared" ca="1" si="56"/>
        <v>0.16</v>
      </c>
      <c r="T253" s="250">
        <f t="shared" ca="1" si="57"/>
        <v>0.2</v>
      </c>
      <c r="U253" s="250">
        <f t="shared" ca="1" si="58"/>
        <v>0.22</v>
      </c>
      <c r="V253" s="250">
        <f t="shared" ca="1" si="59"/>
        <v>0.18</v>
      </c>
      <c r="W253" s="250">
        <f t="shared" ca="1" si="60"/>
        <v>0.12</v>
      </c>
      <c r="X253" s="250">
        <f t="shared" ca="1" si="61"/>
        <v>0.08</v>
      </c>
      <c r="Y253" s="250">
        <f t="shared" ca="1" si="62"/>
        <v>0.04</v>
      </c>
      <c r="Z253" s="250">
        <f t="shared" ca="1" si="63"/>
        <v>0.02</v>
      </c>
      <c r="AA253" s="250">
        <f t="shared" ca="1" si="64"/>
        <v>0</v>
      </c>
      <c r="AB253" s="250">
        <f t="shared" ca="1" si="65"/>
        <v>0</v>
      </c>
      <c r="AD253" s="76"/>
      <c r="AE253" s="4"/>
      <c r="AF253" s="4"/>
      <c r="AG253" s="4"/>
      <c r="AH253" s="4"/>
      <c r="AI253" s="4"/>
      <c r="AJ253" s="81" t="str">
        <f t="shared" si="70"/>
        <v>Jelcz-Laskowice</v>
      </c>
      <c r="AK253" s="81" t="str">
        <f t="shared" si="70"/>
        <v>rk_08_DW396</v>
      </c>
      <c r="AL253" s="286">
        <f>IFERROR(AVERAGEIFS('BAZA DANYCH'!$AA:$AA,'BAZA DANYCH'!$A:$A,$B253,'BAZA DANYCH'!$F:$F,$C253),0)</f>
        <v>10.571428571428571</v>
      </c>
      <c r="AM253" s="287">
        <f>IFERROR(COUNTIFS('BAZA DANYCH'!$A:$A,$B253,'BAZA DANYCH'!$U:$U,AM$244,'BAZA DANYCH'!$F:$F,$C253),0)</f>
        <v>1</v>
      </c>
      <c r="AN253" s="287">
        <f>IFERROR(COUNTIFS('BAZA DANYCH'!$A:$A,$B253,'BAZA DANYCH'!$U:$U,AN$244,'BAZA DANYCH'!$F:$F,$C253),0)</f>
        <v>0</v>
      </c>
      <c r="AO253" s="287">
        <f>IFERROR(COUNTIFS('BAZA DANYCH'!$A:$A,$B253,'BAZA DANYCH'!$U:$U,AO$244,'BAZA DANYCH'!$F:$F,$C253),0)</f>
        <v>1</v>
      </c>
      <c r="AP253" s="287">
        <f>IFERROR(COUNTIFS('BAZA DANYCH'!$A:$A,$B253,'BAZA DANYCH'!$U:$U,AP$244,'BAZA DANYCH'!$F:$F,$C253),0)</f>
        <v>0</v>
      </c>
      <c r="AQ253" s="287">
        <f>IFERROR(COUNTIFS('BAZA DANYCH'!$A:$A,$B253,'BAZA DANYCH'!$U:$U,AQ$244,'BAZA DANYCH'!$F:$F,$C253),0)</f>
        <v>2</v>
      </c>
      <c r="AR253" s="287">
        <f>IFERROR(COUNTIFS('BAZA DANYCH'!$A:$A,$B253,'BAZA DANYCH'!$U:$U,AR$244,'BAZA DANYCH'!$F:$F,$C253),0)</f>
        <v>2</v>
      </c>
      <c r="AS253" s="287">
        <f>IFERROR(COUNTIFS('BAZA DANYCH'!$A:$A,$B253,'BAZA DANYCH'!$U:$U,AS$244,'BAZA DANYCH'!$F:$F,$C253),0)</f>
        <v>1</v>
      </c>
      <c r="AT253" s="287">
        <f>IFERROR(COUNTIFS('BAZA DANYCH'!$A:$A,$B253,'BAZA DANYCH'!$U:$U,AT$244,'BAZA DANYCH'!$F:$F,$C253),0)</f>
        <v>0</v>
      </c>
      <c r="AU253" s="288">
        <f t="shared" ca="1" si="66"/>
        <v>14</v>
      </c>
      <c r="AV253" s="81" t="str">
        <f t="shared" si="67"/>
        <v>Jelcz-Laskowice</v>
      </c>
      <c r="AW253" s="81" t="str">
        <f t="shared" si="67"/>
        <v>rk_08_DW396</v>
      </c>
      <c r="AX253" s="286">
        <f>IFERROR(AVERAGEIFS('BAZA DANYCH'!$Z:$Z,'BAZA DANYCH'!$A:$A,$B253,'BAZA DANYCH'!$F:$F,$C253),0)</f>
        <v>50</v>
      </c>
      <c r="AY253" s="287">
        <f>IFERROR(AVERAGEIFS('BAZA DANYCH'!$Z:$Z,'BAZA DANYCH'!$A:$A,$B253,'BAZA DANYCH'!$U:$U,AY$244,'BAZA DANYCH'!$F:$F,$C253),0)</f>
        <v>55</v>
      </c>
      <c r="AZ253" s="287">
        <f>IFERROR(AVERAGEIFS('BAZA DANYCH'!$Z:$Z,'BAZA DANYCH'!$A:$A,$B253,'BAZA DANYCH'!$U:$U,AZ$244,'BAZA DANYCH'!$F:$F,$C253),0)</f>
        <v>0</v>
      </c>
      <c r="BA253" s="287">
        <f>IFERROR(AVERAGEIFS('BAZA DANYCH'!$Z:$Z,'BAZA DANYCH'!$A:$A,$B253,'BAZA DANYCH'!$U:$U,BA$244,'BAZA DANYCH'!$F:$F,$C253),0)</f>
        <v>55</v>
      </c>
      <c r="BB253" s="287">
        <f>IFERROR(AVERAGEIFS('BAZA DANYCH'!$Z:$Z,'BAZA DANYCH'!$A:$A,$B253,'BAZA DANYCH'!$U:$U,BB$244,'BAZA DANYCH'!$F:$F,$C253),0)</f>
        <v>0</v>
      </c>
      <c r="BC253" s="287">
        <f>IFERROR(AVERAGEIFS('BAZA DANYCH'!$Z:$Z,'BAZA DANYCH'!$A:$A,$B253,'BAZA DANYCH'!$U:$U,BC$244,'BAZA DANYCH'!$F:$F,$C253),0)</f>
        <v>37.5</v>
      </c>
      <c r="BD253" s="287">
        <f>IFERROR(AVERAGEIFS('BAZA DANYCH'!$Z:$Z,'BAZA DANYCH'!$A:$A,$B253,'BAZA DANYCH'!$U:$U,BD$244,'BAZA DANYCH'!$F:$F,$C253),0)</f>
        <v>55</v>
      </c>
      <c r="BE253" s="287">
        <f>IFERROR(AVERAGEIFS('BAZA DANYCH'!$Z:$Z,'BAZA DANYCH'!$A:$A,$B253,'BAZA DANYCH'!$U:$U,BE$244,'BAZA DANYCH'!$F:$F,$C253),0)</f>
        <v>55</v>
      </c>
      <c r="BF253" s="287">
        <f>IFERROR(AVERAGEIFS('BAZA DANYCH'!$Z:$Z,'BAZA DANYCH'!$A:$A,$B253,'BAZA DANYCH'!$U:$U,BF$244,'BAZA DANYCH'!$F:$F,$C253),0)</f>
        <v>0</v>
      </c>
      <c r="BG253" s="4"/>
      <c r="BH253" s="266">
        <f t="shared" ca="1" si="71"/>
        <v>850</v>
      </c>
      <c r="BI253" s="289">
        <f t="shared" ca="1" si="68"/>
        <v>0</v>
      </c>
      <c r="BJ253" s="289">
        <f t="shared" ca="1" si="68"/>
        <v>0</v>
      </c>
      <c r="BK253" s="289">
        <f t="shared" ca="1" si="68"/>
        <v>0</v>
      </c>
      <c r="BL253" s="289">
        <f t="shared" ca="1" si="68"/>
        <v>0</v>
      </c>
      <c r="BM253" s="289">
        <f t="shared" ca="1" si="68"/>
        <v>0</v>
      </c>
      <c r="BN253" s="289">
        <f t="shared" ca="1" si="68"/>
        <v>50</v>
      </c>
      <c r="BO253" s="289">
        <f t="shared" ca="1" si="68"/>
        <v>50</v>
      </c>
      <c r="BP253" s="289">
        <f t="shared" ca="1" si="68"/>
        <v>50</v>
      </c>
      <c r="BQ253" s="289">
        <f t="shared" ca="1" si="68"/>
        <v>50</v>
      </c>
      <c r="BR253" s="289">
        <f t="shared" ca="1" si="68"/>
        <v>50</v>
      </c>
      <c r="BS253" s="289">
        <f t="shared" ca="1" si="69"/>
        <v>50</v>
      </c>
      <c r="BT253" s="289">
        <f t="shared" ca="1" si="69"/>
        <v>50</v>
      </c>
      <c r="BU253" s="289">
        <f t="shared" ca="1" si="69"/>
        <v>50</v>
      </c>
      <c r="BV253" s="289">
        <f t="shared" ca="1" si="69"/>
        <v>50</v>
      </c>
      <c r="BW253" s="289">
        <f t="shared" ca="1" si="69"/>
        <v>50</v>
      </c>
      <c r="BX253" s="289">
        <f t="shared" ca="1" si="69"/>
        <v>50</v>
      </c>
      <c r="BY253" s="289">
        <f t="shared" ca="1" si="69"/>
        <v>50</v>
      </c>
      <c r="BZ253" s="289">
        <f t="shared" ca="1" si="69"/>
        <v>50</v>
      </c>
      <c r="CA253" s="289">
        <f t="shared" ca="1" si="69"/>
        <v>50</v>
      </c>
      <c r="CB253" s="289">
        <f t="shared" ca="1" si="69"/>
        <v>50</v>
      </c>
      <c r="CC253" s="289">
        <f t="shared" ca="1" si="69"/>
        <v>50</v>
      </c>
      <c r="CD253" s="289">
        <f t="shared" ca="1" si="69"/>
        <v>50</v>
      </c>
      <c r="CE253" s="289">
        <f t="shared" ca="1" si="69"/>
        <v>0</v>
      </c>
      <c r="CF253" s="289">
        <f t="shared" ca="1" si="69"/>
        <v>0</v>
      </c>
    </row>
    <row r="254" spans="1:84" x14ac:dyDescent="0.25">
      <c r="B254" s="81" t="str">
        <f>STATYSTYKI!A81</f>
        <v>Oława</v>
      </c>
      <c r="C254" s="81" t="str">
        <f>STATYSTYKI!B81</f>
        <v>rk_09_DK94</v>
      </c>
      <c r="D254" s="250">
        <f t="shared" ca="1" si="41"/>
        <v>0.20535112189205582</v>
      </c>
      <c r="E254" s="250">
        <f t="shared" ca="1" si="42"/>
        <v>0</v>
      </c>
      <c r="F254" s="250">
        <f t="shared" ca="1" si="43"/>
        <v>0</v>
      </c>
      <c r="G254" s="250">
        <f t="shared" ca="1" si="44"/>
        <v>0</v>
      </c>
      <c r="H254" s="250">
        <f t="shared" ca="1" si="45"/>
        <v>0</v>
      </c>
      <c r="I254" s="250">
        <f t="shared" ca="1" si="46"/>
        <v>3.6288659793814432E-2</v>
      </c>
      <c r="J254" s="250">
        <f t="shared" ca="1" si="47"/>
        <v>9.0721649484536079E-2</v>
      </c>
      <c r="K254" s="250">
        <f t="shared" ca="1" si="48"/>
        <v>0.18144329896907216</v>
      </c>
      <c r="L254" s="250">
        <f t="shared" ca="1" si="49"/>
        <v>0.40824742268041236</v>
      </c>
      <c r="M254" s="250">
        <f t="shared" ca="1" si="50"/>
        <v>0.21168384879725086</v>
      </c>
      <c r="N254" s="250">
        <f t="shared" ca="1" si="51"/>
        <v>0.19958762886597939</v>
      </c>
      <c r="O254" s="250">
        <f t="shared" ca="1" si="52"/>
        <v>0.24041237113402061</v>
      </c>
      <c r="P254" s="250">
        <f t="shared" ca="1" si="53"/>
        <v>0.22226804123711338</v>
      </c>
      <c r="Q254" s="250">
        <f t="shared" ca="1" si="54"/>
        <v>0.21773195876288659</v>
      </c>
      <c r="R254" s="250">
        <f t="shared" ca="1" si="55"/>
        <v>0.18870103092783505</v>
      </c>
      <c r="S254" s="250">
        <f t="shared" ca="1" si="56"/>
        <v>0.24676288659793816</v>
      </c>
      <c r="T254" s="250">
        <f t="shared" ca="1" si="57"/>
        <v>0.24494845360824741</v>
      </c>
      <c r="U254" s="250">
        <f t="shared" ca="1" si="58"/>
        <v>0.27821305841924399</v>
      </c>
      <c r="V254" s="250">
        <f t="shared" ca="1" si="59"/>
        <v>0.21773195876288659</v>
      </c>
      <c r="W254" s="250">
        <f t="shared" ca="1" si="60"/>
        <v>0.1923298969072165</v>
      </c>
      <c r="X254" s="250">
        <f t="shared" ca="1" si="61"/>
        <v>0.14969072164948452</v>
      </c>
      <c r="Y254" s="250">
        <f t="shared" ca="1" si="62"/>
        <v>7.2577319587628863E-2</v>
      </c>
      <c r="Z254" s="250">
        <f t="shared" ca="1" si="63"/>
        <v>5.4432989690721648E-2</v>
      </c>
      <c r="AA254" s="250">
        <f t="shared" ca="1" si="64"/>
        <v>5.4432989690721648E-2</v>
      </c>
      <c r="AB254" s="250">
        <f t="shared" ca="1" si="65"/>
        <v>3.6288659793814432E-2</v>
      </c>
      <c r="AD254" s="76"/>
      <c r="AE254" s="4"/>
      <c r="AF254" s="4"/>
      <c r="AG254" s="4"/>
      <c r="AH254" s="4"/>
      <c r="AI254" s="4"/>
      <c r="AJ254" s="81" t="str">
        <f t="shared" si="70"/>
        <v>Oława</v>
      </c>
      <c r="AK254" s="81" t="str">
        <f t="shared" si="70"/>
        <v>rk_09_DK94</v>
      </c>
      <c r="AL254" s="286">
        <f>IFERROR(AVERAGEIFS('BAZA DANYCH'!$AA:$AA,'BAZA DANYCH'!$A:$A,$B254,'BAZA DANYCH'!$F:$F,$C254),0)</f>
        <v>14.136363636363637</v>
      </c>
      <c r="AM254" s="287">
        <f>IFERROR(COUNTIFS('BAZA DANYCH'!$A:$A,$B254,'BAZA DANYCH'!$U:$U,AM$244,'BAZA DANYCH'!$F:$F,$C254),0)</f>
        <v>6</v>
      </c>
      <c r="AN254" s="287">
        <f>IFERROR(COUNTIFS('BAZA DANYCH'!$A:$A,$B254,'BAZA DANYCH'!$U:$U,AN$244,'BAZA DANYCH'!$F:$F,$C254),0)</f>
        <v>13</v>
      </c>
      <c r="AO254" s="287">
        <f>IFERROR(COUNTIFS('BAZA DANYCH'!$A:$A,$B254,'BAZA DANYCH'!$U:$U,AO$244,'BAZA DANYCH'!$F:$F,$C254),0)</f>
        <v>1</v>
      </c>
      <c r="AP254" s="287">
        <f>IFERROR(COUNTIFS('BAZA DANYCH'!$A:$A,$B254,'BAZA DANYCH'!$U:$U,AP$244,'BAZA DANYCH'!$F:$F,$C254),0)</f>
        <v>8</v>
      </c>
      <c r="AQ254" s="287">
        <f>IFERROR(COUNTIFS('BAZA DANYCH'!$A:$A,$B254,'BAZA DANYCH'!$U:$U,AQ$244,'BAZA DANYCH'!$F:$F,$C254),0)</f>
        <v>6</v>
      </c>
      <c r="AR254" s="287">
        <f>IFERROR(COUNTIFS('BAZA DANYCH'!$A:$A,$B254,'BAZA DANYCH'!$U:$U,AR$244,'BAZA DANYCH'!$F:$F,$C254),0)</f>
        <v>8</v>
      </c>
      <c r="AS254" s="287">
        <f>IFERROR(COUNTIFS('BAZA DANYCH'!$A:$A,$B254,'BAZA DANYCH'!$U:$U,AS$244,'BAZA DANYCH'!$F:$F,$C254),0)</f>
        <v>0</v>
      </c>
      <c r="AT254" s="287">
        <f>IFERROR(COUNTIFS('BAZA DANYCH'!$A:$A,$B254,'BAZA DANYCH'!$U:$U,AT$244,'BAZA DANYCH'!$F:$F,$C254),0)</f>
        <v>2</v>
      </c>
      <c r="AU254" s="288">
        <f t="shared" ca="1" si="66"/>
        <v>87</v>
      </c>
      <c r="AV254" s="81" t="str">
        <f t="shared" si="67"/>
        <v>Oława</v>
      </c>
      <c r="AW254" s="81" t="str">
        <f t="shared" si="67"/>
        <v>rk_09_DK94</v>
      </c>
      <c r="AX254" s="286">
        <f>IFERROR(AVERAGEIFS('BAZA DANYCH'!$Z:$Z,'BAZA DANYCH'!$A:$A,$B254,'BAZA DANYCH'!$F:$F,$C254),0)</f>
        <v>55.113636363636367</v>
      </c>
      <c r="AY254" s="287">
        <f>IFERROR(AVERAGEIFS('BAZA DANYCH'!$Z:$Z,'BAZA DANYCH'!$A:$A,$B254,'BAZA DANYCH'!$U:$U,AY$244,'BAZA DANYCH'!$F:$F,$C254),0)</f>
        <v>37.5</v>
      </c>
      <c r="AZ254" s="287">
        <f>IFERROR(AVERAGEIFS('BAZA DANYCH'!$Z:$Z,'BAZA DANYCH'!$A:$A,$B254,'BAZA DANYCH'!$U:$U,AZ$244,'BAZA DANYCH'!$F:$F,$C254),0)</f>
        <v>61.92307692307692</v>
      </c>
      <c r="BA254" s="287">
        <f>IFERROR(AVERAGEIFS('BAZA DANYCH'!$Z:$Z,'BAZA DANYCH'!$A:$A,$B254,'BAZA DANYCH'!$U:$U,BA$244,'BAZA DANYCH'!$F:$F,$C254),0)</f>
        <v>55</v>
      </c>
      <c r="BB254" s="287">
        <f>IFERROR(AVERAGEIFS('BAZA DANYCH'!$Z:$Z,'BAZA DANYCH'!$A:$A,$B254,'BAZA DANYCH'!$U:$U,BB$244,'BAZA DANYCH'!$F:$F,$C254),0)</f>
        <v>50.625</v>
      </c>
      <c r="BC254" s="287">
        <f>IFERROR(AVERAGEIFS('BAZA DANYCH'!$Z:$Z,'BAZA DANYCH'!$A:$A,$B254,'BAZA DANYCH'!$U:$U,BC$244,'BAZA DANYCH'!$F:$F,$C254),0)</f>
        <v>62.5</v>
      </c>
      <c r="BD254" s="287">
        <f>IFERROR(AVERAGEIFS('BAZA DANYCH'!$Z:$Z,'BAZA DANYCH'!$A:$A,$B254,'BAZA DANYCH'!$U:$U,BD$244,'BAZA DANYCH'!$F:$F,$C254),0)</f>
        <v>60.625</v>
      </c>
      <c r="BE254" s="287">
        <f>IFERROR(AVERAGEIFS('BAZA DANYCH'!$Z:$Z,'BAZA DANYCH'!$A:$A,$B254,'BAZA DANYCH'!$U:$U,BE$244,'BAZA DANYCH'!$F:$F,$C254),0)</f>
        <v>0</v>
      </c>
      <c r="BF254" s="287">
        <f>IFERROR(AVERAGEIFS('BAZA DANYCH'!$Z:$Z,'BAZA DANYCH'!$A:$A,$B254,'BAZA DANYCH'!$U:$U,BF$244,'BAZA DANYCH'!$F:$F,$C254),0)</f>
        <v>37.5</v>
      </c>
      <c r="BG254" s="4"/>
      <c r="BH254" s="266">
        <f t="shared" ca="1" si="71"/>
        <v>4684.6590909090901</v>
      </c>
      <c r="BI254" s="289">
        <f t="shared" ca="1" si="68"/>
        <v>0</v>
      </c>
      <c r="BJ254" s="289">
        <f t="shared" ca="1" si="68"/>
        <v>0</v>
      </c>
      <c r="BK254" s="289">
        <f t="shared" ca="1" si="68"/>
        <v>0</v>
      </c>
      <c r="BL254" s="289">
        <f t="shared" ca="1" si="68"/>
        <v>0</v>
      </c>
      <c r="BM254" s="289">
        <f t="shared" ca="1" si="68"/>
        <v>55.113636363636367</v>
      </c>
      <c r="BN254" s="289">
        <f t="shared" ca="1" si="68"/>
        <v>165.34090909090909</v>
      </c>
      <c r="BO254" s="289">
        <f t="shared" ca="1" si="68"/>
        <v>275.56818181818181</v>
      </c>
      <c r="BP254" s="289">
        <f t="shared" ca="1" si="68"/>
        <v>330.68181818181819</v>
      </c>
      <c r="BQ254" s="289">
        <f t="shared" ca="1" si="68"/>
        <v>330.68181818181819</v>
      </c>
      <c r="BR254" s="289">
        <f t="shared" ca="1" si="68"/>
        <v>275.56818181818181</v>
      </c>
      <c r="BS254" s="289">
        <f t="shared" ca="1" si="69"/>
        <v>220.45454545454547</v>
      </c>
      <c r="BT254" s="289">
        <f t="shared" ca="1" si="69"/>
        <v>220.45454545454547</v>
      </c>
      <c r="BU254" s="289">
        <f t="shared" ca="1" si="69"/>
        <v>220.45454545454547</v>
      </c>
      <c r="BV254" s="289">
        <f t="shared" ca="1" si="69"/>
        <v>275.56818181818181</v>
      </c>
      <c r="BW254" s="289">
        <f t="shared" ca="1" si="69"/>
        <v>275.56818181818181</v>
      </c>
      <c r="BX254" s="289">
        <f t="shared" ca="1" si="69"/>
        <v>330.68181818181819</v>
      </c>
      <c r="BY254" s="289">
        <f t="shared" ca="1" si="69"/>
        <v>330.68181818181819</v>
      </c>
      <c r="BZ254" s="289">
        <f t="shared" ca="1" si="69"/>
        <v>330.68181818181819</v>
      </c>
      <c r="CA254" s="289">
        <f t="shared" ca="1" si="69"/>
        <v>275.56818181818181</v>
      </c>
      <c r="CB254" s="289">
        <f t="shared" ca="1" si="69"/>
        <v>220.45454545454547</v>
      </c>
      <c r="CC254" s="289">
        <f t="shared" ca="1" si="69"/>
        <v>220.45454545454547</v>
      </c>
      <c r="CD254" s="289">
        <f t="shared" ca="1" si="69"/>
        <v>165.34090909090909</v>
      </c>
      <c r="CE254" s="289">
        <f t="shared" ca="1" si="69"/>
        <v>110.22727272727273</v>
      </c>
      <c r="CF254" s="289">
        <f t="shared" ca="1" si="69"/>
        <v>55.113636363636367</v>
      </c>
    </row>
    <row r="255" spans="1:84" x14ac:dyDescent="0.25">
      <c r="B255" s="81" t="str">
        <f>STATYSTYKI!A82</f>
        <v>Strzelin</v>
      </c>
      <c r="C255" s="81" t="str">
        <f>STATYSTYKI!B82</f>
        <v>rk_11_DK39</v>
      </c>
      <c r="D255" s="250">
        <f t="shared" ca="1" si="41"/>
        <v>0.31661354073696291</v>
      </c>
      <c r="E255" s="250">
        <f t="shared" ca="1" si="42"/>
        <v>0</v>
      </c>
      <c r="F255" s="250">
        <f t="shared" ca="1" si="43"/>
        <v>0</v>
      </c>
      <c r="G255" s="250">
        <f t="shared" ca="1" si="44"/>
        <v>0</v>
      </c>
      <c r="H255" s="250">
        <f t="shared" ca="1" si="45"/>
        <v>0</v>
      </c>
      <c r="I255" s="250">
        <f t="shared" ca="1" si="46"/>
        <v>5.059288537549407E-2</v>
      </c>
      <c r="J255" s="250">
        <f t="shared" ca="1" si="47"/>
        <v>0.16442687747035573</v>
      </c>
      <c r="K255" s="250">
        <f t="shared" ca="1" si="48"/>
        <v>0.25296442687747034</v>
      </c>
      <c r="L255" s="250">
        <f t="shared" ca="1" si="49"/>
        <v>0.68932806324110674</v>
      </c>
      <c r="M255" s="250">
        <f t="shared" ca="1" si="50"/>
        <v>0.35415019762845851</v>
      </c>
      <c r="N255" s="250">
        <f t="shared" ca="1" si="51"/>
        <v>0.28458498023715417</v>
      </c>
      <c r="O255" s="250">
        <f t="shared" ca="1" si="52"/>
        <v>0.36258234519104082</v>
      </c>
      <c r="P255" s="250">
        <f t="shared" ca="1" si="53"/>
        <v>0.33728590250329382</v>
      </c>
      <c r="Q255" s="250">
        <f t="shared" ca="1" si="54"/>
        <v>0.32885375494071145</v>
      </c>
      <c r="R255" s="250">
        <f t="shared" ca="1" si="55"/>
        <v>0.26561264822134389</v>
      </c>
      <c r="S255" s="250">
        <f t="shared" ca="1" si="56"/>
        <v>0.34782608695652173</v>
      </c>
      <c r="T255" s="250">
        <f t="shared" ca="1" si="57"/>
        <v>0.41739130434782606</v>
      </c>
      <c r="U255" s="250">
        <f t="shared" ca="1" si="58"/>
        <v>0.46798418972332018</v>
      </c>
      <c r="V255" s="250">
        <f t="shared" ca="1" si="59"/>
        <v>0.36679841897233201</v>
      </c>
      <c r="W255" s="250">
        <f t="shared" ca="1" si="60"/>
        <v>0.36258234519104082</v>
      </c>
      <c r="X255" s="250">
        <f t="shared" ca="1" si="61"/>
        <v>0.22766798418972331</v>
      </c>
      <c r="Y255" s="250">
        <f t="shared" ca="1" si="62"/>
        <v>0.10961791831357048</v>
      </c>
      <c r="Z255" s="250">
        <f t="shared" ca="1" si="63"/>
        <v>0.10118577075098814</v>
      </c>
      <c r="AA255" s="250">
        <f t="shared" ca="1" si="64"/>
        <v>6.3241106719367585E-2</v>
      </c>
      <c r="AB255" s="250">
        <f t="shared" ca="1" si="65"/>
        <v>2.5296442687747035E-2</v>
      </c>
      <c r="AD255" s="76"/>
      <c r="AE255" s="4"/>
      <c r="AF255" s="4"/>
      <c r="AG255" s="4"/>
      <c r="AH255" s="4"/>
      <c r="AI255" s="4"/>
      <c r="AJ255" s="81" t="str">
        <f t="shared" si="70"/>
        <v>Strzelin</v>
      </c>
      <c r="AK255" s="81" t="str">
        <f t="shared" si="70"/>
        <v>rk_11_DK39</v>
      </c>
      <c r="AL255" s="286">
        <f>IFERROR(AVERAGEIFS('BAZA DANYCH'!$AA:$AA,'BAZA DANYCH'!$A:$A,$B255,'BAZA DANYCH'!$F:$F,$C255),0)</f>
        <v>15.6875</v>
      </c>
      <c r="AM255" s="287">
        <f>IFERROR(COUNTIFS('BAZA DANYCH'!$A:$A,$B255,'BAZA DANYCH'!$U:$U,AM$244,'BAZA DANYCH'!$F:$F,$C255),0)</f>
        <v>8</v>
      </c>
      <c r="AN255" s="287">
        <f>IFERROR(COUNTIFS('BAZA DANYCH'!$A:$A,$B255,'BAZA DANYCH'!$U:$U,AN$244,'BAZA DANYCH'!$F:$F,$C255),0)</f>
        <v>3</v>
      </c>
      <c r="AO255" s="287">
        <f>IFERROR(COUNTIFS('BAZA DANYCH'!$A:$A,$B255,'BAZA DANYCH'!$U:$U,AO$244,'BAZA DANYCH'!$F:$F,$C255),0)</f>
        <v>2</v>
      </c>
      <c r="AP255" s="287">
        <f>IFERROR(COUNTIFS('BAZA DANYCH'!$A:$A,$B255,'BAZA DANYCH'!$U:$U,AP$244,'BAZA DANYCH'!$F:$F,$C255),0)</f>
        <v>1</v>
      </c>
      <c r="AQ255" s="287">
        <f>IFERROR(COUNTIFS('BAZA DANYCH'!$A:$A,$B255,'BAZA DANYCH'!$U:$U,AQ$244,'BAZA DANYCH'!$F:$F,$C255),0)</f>
        <v>4</v>
      </c>
      <c r="AR255" s="287">
        <f>IFERROR(COUNTIFS('BAZA DANYCH'!$A:$A,$B255,'BAZA DANYCH'!$U:$U,AR$244,'BAZA DANYCH'!$F:$F,$C255),0)</f>
        <v>8</v>
      </c>
      <c r="AS255" s="287">
        <f>IFERROR(COUNTIFS('BAZA DANYCH'!$A:$A,$B255,'BAZA DANYCH'!$U:$U,AS$244,'BAZA DANYCH'!$F:$F,$C255),0)</f>
        <v>4</v>
      </c>
      <c r="AT255" s="287">
        <f>IFERROR(COUNTIFS('BAZA DANYCH'!$A:$A,$B255,'BAZA DANYCH'!$U:$U,AT$244,'BAZA DANYCH'!$F:$F,$C255),0)</f>
        <v>2</v>
      </c>
      <c r="AU255" s="288">
        <f t="shared" ca="1" si="66"/>
        <v>63</v>
      </c>
      <c r="AV255" s="81" t="str">
        <f t="shared" si="67"/>
        <v>Strzelin</v>
      </c>
      <c r="AW255" s="81" t="str">
        <f t="shared" si="67"/>
        <v>rk_11_DK39</v>
      </c>
      <c r="AX255" s="286">
        <f>IFERROR(AVERAGEIFS('BAZA DANYCH'!$Z:$Z,'BAZA DANYCH'!$A:$A,$B255,'BAZA DANYCH'!$F:$F,$C255),0)</f>
        <v>39.53125</v>
      </c>
      <c r="AY255" s="287">
        <f>IFERROR(AVERAGEIFS('BAZA DANYCH'!$Z:$Z,'BAZA DANYCH'!$A:$A,$B255,'BAZA DANYCH'!$U:$U,AY$244,'BAZA DANYCH'!$F:$F,$C255),0)</f>
        <v>33.125</v>
      </c>
      <c r="AZ255" s="287">
        <f>IFERROR(AVERAGEIFS('BAZA DANYCH'!$Z:$Z,'BAZA DANYCH'!$A:$A,$B255,'BAZA DANYCH'!$U:$U,AZ$244,'BAZA DANYCH'!$F:$F,$C255),0)</f>
        <v>51.666666666666664</v>
      </c>
      <c r="BA255" s="287">
        <f>IFERROR(AVERAGEIFS('BAZA DANYCH'!$Z:$Z,'BAZA DANYCH'!$A:$A,$B255,'BAZA DANYCH'!$U:$U,BA$244,'BAZA DANYCH'!$F:$F,$C255),0)</f>
        <v>37.5</v>
      </c>
      <c r="BB255" s="287">
        <f>IFERROR(AVERAGEIFS('BAZA DANYCH'!$Z:$Z,'BAZA DANYCH'!$A:$A,$B255,'BAZA DANYCH'!$U:$U,BB$244,'BAZA DANYCH'!$F:$F,$C255),0)</f>
        <v>20</v>
      </c>
      <c r="BC255" s="287">
        <f>IFERROR(AVERAGEIFS('BAZA DANYCH'!$Z:$Z,'BAZA DANYCH'!$A:$A,$B255,'BAZA DANYCH'!$U:$U,BC$244,'BAZA DANYCH'!$F:$F,$C255),0)</f>
        <v>37.5</v>
      </c>
      <c r="BD255" s="287">
        <f>IFERROR(AVERAGEIFS('BAZA DANYCH'!$Z:$Z,'BAZA DANYCH'!$A:$A,$B255,'BAZA DANYCH'!$U:$U,BD$244,'BAZA DANYCH'!$F:$F,$C255),0)</f>
        <v>48.125</v>
      </c>
      <c r="BE255" s="287">
        <f>IFERROR(AVERAGEIFS('BAZA DANYCH'!$Z:$Z,'BAZA DANYCH'!$A:$A,$B255,'BAZA DANYCH'!$U:$U,BE$244,'BAZA DANYCH'!$F:$F,$C255),0)</f>
        <v>35</v>
      </c>
      <c r="BF255" s="287">
        <f>IFERROR(AVERAGEIFS('BAZA DANYCH'!$Z:$Z,'BAZA DANYCH'!$A:$A,$B255,'BAZA DANYCH'!$U:$U,BF$244,'BAZA DANYCH'!$F:$F,$C255),0)</f>
        <v>37.5</v>
      </c>
      <c r="BG255" s="4"/>
      <c r="BH255" s="266">
        <f t="shared" ca="1" si="71"/>
        <v>2450.9375</v>
      </c>
      <c r="BI255" s="289">
        <f t="shared" ca="1" si="68"/>
        <v>0</v>
      </c>
      <c r="BJ255" s="289">
        <f t="shared" ca="1" si="68"/>
        <v>0</v>
      </c>
      <c r="BK255" s="289">
        <f t="shared" ca="1" si="68"/>
        <v>0</v>
      </c>
      <c r="BL255" s="289">
        <f t="shared" ca="1" si="68"/>
        <v>0</v>
      </c>
      <c r="BM255" s="289">
        <f t="shared" ca="1" si="68"/>
        <v>39.53125</v>
      </c>
      <c r="BN255" s="289">
        <f t="shared" ca="1" si="68"/>
        <v>79.0625</v>
      </c>
      <c r="BO255" s="289">
        <f t="shared" ca="1" si="68"/>
        <v>158.125</v>
      </c>
      <c r="BP255" s="289">
        <f t="shared" ca="1" si="68"/>
        <v>158.125</v>
      </c>
      <c r="BQ255" s="289">
        <f t="shared" ca="1" si="68"/>
        <v>158.125</v>
      </c>
      <c r="BR255" s="289">
        <f t="shared" ca="1" si="68"/>
        <v>158.125</v>
      </c>
      <c r="BS255" s="289">
        <f t="shared" ca="1" si="69"/>
        <v>118.59375</v>
      </c>
      <c r="BT255" s="289">
        <f t="shared" ca="1" si="69"/>
        <v>118.59375</v>
      </c>
      <c r="BU255" s="289">
        <f t="shared" ca="1" si="69"/>
        <v>118.59375</v>
      </c>
      <c r="BV255" s="289">
        <f t="shared" ca="1" si="69"/>
        <v>158.125</v>
      </c>
      <c r="BW255" s="289">
        <f t="shared" ca="1" si="69"/>
        <v>158.125</v>
      </c>
      <c r="BX255" s="289">
        <f t="shared" ca="1" si="69"/>
        <v>158.125</v>
      </c>
      <c r="BY255" s="289">
        <f t="shared" ca="1" si="69"/>
        <v>158.125</v>
      </c>
      <c r="BZ255" s="289">
        <f t="shared" ca="1" si="69"/>
        <v>158.125</v>
      </c>
      <c r="CA255" s="289">
        <f t="shared" ca="1" si="69"/>
        <v>118.59375</v>
      </c>
      <c r="CB255" s="289">
        <f t="shared" ca="1" si="69"/>
        <v>118.59375</v>
      </c>
      <c r="CC255" s="289">
        <f t="shared" ca="1" si="69"/>
        <v>118.59375</v>
      </c>
      <c r="CD255" s="289">
        <f t="shared" ca="1" si="69"/>
        <v>79.0625</v>
      </c>
      <c r="CE255" s="289">
        <f t="shared" ca="1" si="69"/>
        <v>79.0625</v>
      </c>
      <c r="CF255" s="289">
        <f t="shared" ca="1" si="69"/>
        <v>39.53125</v>
      </c>
    </row>
    <row r="256" spans="1:84" x14ac:dyDescent="0.25">
      <c r="B256" s="81" t="str">
        <f>STATYSTYKI!A83</f>
        <v>Strzelin</v>
      </c>
      <c r="C256" s="81" t="str">
        <f>STATYSTYKI!B83</f>
        <v>rk_12_DW378</v>
      </c>
      <c r="D256" s="250">
        <f t="shared" ca="1" si="41"/>
        <v>4.9557522123893805E-2</v>
      </c>
      <c r="E256" s="250">
        <f t="shared" ca="1" si="42"/>
        <v>0</v>
      </c>
      <c r="F256" s="250">
        <f t="shared" ca="1" si="43"/>
        <v>0</v>
      </c>
      <c r="G256" s="250">
        <f t="shared" ca="1" si="44"/>
        <v>0</v>
      </c>
      <c r="H256" s="250">
        <f t="shared" ca="1" si="45"/>
        <v>0</v>
      </c>
      <c r="I256" s="250">
        <f t="shared" ca="1" si="46"/>
        <v>0</v>
      </c>
      <c r="J256" s="250">
        <f t="shared" ca="1" si="47"/>
        <v>2.831858407079646E-2</v>
      </c>
      <c r="K256" s="250">
        <f t="shared" ca="1" si="48"/>
        <v>4.247787610619469E-2</v>
      </c>
      <c r="L256" s="250">
        <f t="shared" ca="1" si="49"/>
        <v>0.11327433628318584</v>
      </c>
      <c r="M256" s="250">
        <f t="shared" ca="1" si="50"/>
        <v>5.663716814159292E-2</v>
      </c>
      <c r="N256" s="250">
        <f t="shared" ca="1" si="51"/>
        <v>4.247787610619469E-2</v>
      </c>
      <c r="O256" s="250">
        <f t="shared" ca="1" si="52"/>
        <v>4.247787610619469E-2</v>
      </c>
      <c r="P256" s="250">
        <f t="shared" ca="1" si="53"/>
        <v>4.247787610619469E-2</v>
      </c>
      <c r="Q256" s="250">
        <f t="shared" ca="1" si="54"/>
        <v>4.247787610619469E-2</v>
      </c>
      <c r="R256" s="250">
        <f t="shared" ca="1" si="55"/>
        <v>4.247787610619469E-2</v>
      </c>
      <c r="S256" s="250">
        <f t="shared" ca="1" si="56"/>
        <v>5.663716814159292E-2</v>
      </c>
      <c r="T256" s="250">
        <f t="shared" ca="1" si="57"/>
        <v>7.0796460176991149E-2</v>
      </c>
      <c r="U256" s="250">
        <f t="shared" ca="1" si="58"/>
        <v>7.0796460176991149E-2</v>
      </c>
      <c r="V256" s="250">
        <f t="shared" ca="1" si="59"/>
        <v>5.663716814159292E-2</v>
      </c>
      <c r="W256" s="250">
        <f t="shared" ca="1" si="60"/>
        <v>4.247787610619469E-2</v>
      </c>
      <c r="X256" s="250">
        <f t="shared" ca="1" si="61"/>
        <v>2.831858407079646E-2</v>
      </c>
      <c r="Y256" s="250">
        <f t="shared" ca="1" si="62"/>
        <v>2.831858407079646E-2</v>
      </c>
      <c r="Z256" s="250">
        <f t="shared" ca="1" si="63"/>
        <v>2.831858407079646E-2</v>
      </c>
      <c r="AA256" s="250">
        <f t="shared" ca="1" si="64"/>
        <v>0</v>
      </c>
      <c r="AB256" s="250">
        <f t="shared" ca="1" si="65"/>
        <v>0</v>
      </c>
      <c r="AD256" s="76"/>
      <c r="AE256" s="4"/>
      <c r="AF256" s="4"/>
      <c r="AG256" s="4"/>
      <c r="AH256" s="4"/>
      <c r="AI256" s="4"/>
      <c r="AJ256" s="81" t="str">
        <f t="shared" si="70"/>
        <v>Strzelin</v>
      </c>
      <c r="AK256" s="81" t="str">
        <f t="shared" si="70"/>
        <v>rk_12_DW378</v>
      </c>
      <c r="AL256" s="286">
        <f>IFERROR(AVERAGEIFS('BAZA DANYCH'!$AA:$AA,'BAZA DANYCH'!$A:$A,$B256,'BAZA DANYCH'!$F:$F,$C256),0)</f>
        <v>2.25</v>
      </c>
      <c r="AM256" s="287">
        <f>IFERROR(COUNTIFS('BAZA DANYCH'!$A:$A,$B256,'BAZA DANYCH'!$U:$U,AM$244,'BAZA DANYCH'!$F:$F,$C256),0)</f>
        <v>0</v>
      </c>
      <c r="AN256" s="287">
        <f>IFERROR(COUNTIFS('BAZA DANYCH'!$A:$A,$B256,'BAZA DANYCH'!$U:$U,AN$244,'BAZA DANYCH'!$F:$F,$C256),0)</f>
        <v>1</v>
      </c>
      <c r="AO256" s="287">
        <f>IFERROR(COUNTIFS('BAZA DANYCH'!$A:$A,$B256,'BAZA DANYCH'!$U:$U,AO$244,'BAZA DANYCH'!$F:$F,$C256),0)</f>
        <v>7</v>
      </c>
      <c r="AP256" s="287">
        <f>IFERROR(COUNTIFS('BAZA DANYCH'!$A:$A,$B256,'BAZA DANYCH'!$U:$U,AP$244,'BAZA DANYCH'!$F:$F,$C256),0)</f>
        <v>1</v>
      </c>
      <c r="AQ256" s="287">
        <f>IFERROR(COUNTIFS('BAZA DANYCH'!$A:$A,$B256,'BAZA DANYCH'!$U:$U,AQ$244,'BAZA DANYCH'!$F:$F,$C256),0)</f>
        <v>3</v>
      </c>
      <c r="AR256" s="287">
        <f>IFERROR(COUNTIFS('BAZA DANYCH'!$A:$A,$B256,'BAZA DANYCH'!$U:$U,AR$244,'BAZA DANYCH'!$F:$F,$C256),0)</f>
        <v>2</v>
      </c>
      <c r="AS256" s="287">
        <f>IFERROR(COUNTIFS('BAZA DANYCH'!$A:$A,$B256,'BAZA DANYCH'!$U:$U,AS$244,'BAZA DANYCH'!$F:$F,$C256),0)</f>
        <v>1</v>
      </c>
      <c r="AT256" s="287">
        <f>IFERROR(COUNTIFS('BAZA DANYCH'!$A:$A,$B256,'BAZA DANYCH'!$U:$U,AT$244,'BAZA DANYCH'!$F:$F,$C256),0)</f>
        <v>1</v>
      </c>
      <c r="AU256" s="288">
        <f t="shared" ca="1" si="66"/>
        <v>32</v>
      </c>
      <c r="AV256" s="81" t="str">
        <f t="shared" si="67"/>
        <v>Strzelin</v>
      </c>
      <c r="AW256" s="81" t="str">
        <f t="shared" si="67"/>
        <v>rk_12_DW378</v>
      </c>
      <c r="AX256" s="286">
        <f>IFERROR(AVERAGEIFS('BAZA DANYCH'!$Z:$Z,'BAZA DANYCH'!$A:$A,$B256,'BAZA DANYCH'!$F:$F,$C256),0)</f>
        <v>35.3125</v>
      </c>
      <c r="AY256" s="287">
        <f>IFERROR(AVERAGEIFS('BAZA DANYCH'!$Z:$Z,'BAZA DANYCH'!$A:$A,$B256,'BAZA DANYCH'!$U:$U,AY$244,'BAZA DANYCH'!$F:$F,$C256),0)</f>
        <v>0</v>
      </c>
      <c r="AZ256" s="287">
        <f>IFERROR(AVERAGEIFS('BAZA DANYCH'!$Z:$Z,'BAZA DANYCH'!$A:$A,$B256,'BAZA DANYCH'!$U:$U,AZ$244,'BAZA DANYCH'!$F:$F,$C256),0)</f>
        <v>55</v>
      </c>
      <c r="BA256" s="287">
        <f>IFERROR(AVERAGEIFS('BAZA DANYCH'!$Z:$Z,'BAZA DANYCH'!$A:$A,$B256,'BAZA DANYCH'!$U:$U,BA$244,'BAZA DANYCH'!$F:$F,$C256),0)</f>
        <v>30</v>
      </c>
      <c r="BB256" s="287">
        <f>IFERROR(AVERAGEIFS('BAZA DANYCH'!$Z:$Z,'BAZA DANYCH'!$A:$A,$B256,'BAZA DANYCH'!$U:$U,BB$244,'BAZA DANYCH'!$F:$F,$C256),0)</f>
        <v>20</v>
      </c>
      <c r="BC256" s="287">
        <f>IFERROR(AVERAGEIFS('BAZA DANYCH'!$Z:$Z,'BAZA DANYCH'!$A:$A,$B256,'BAZA DANYCH'!$U:$U,BC$244,'BAZA DANYCH'!$F:$F,$C256),0)</f>
        <v>31.666666666666668</v>
      </c>
      <c r="BD256" s="287">
        <f>IFERROR(AVERAGEIFS('BAZA DANYCH'!$Z:$Z,'BAZA DANYCH'!$A:$A,$B256,'BAZA DANYCH'!$U:$U,BD$244,'BAZA DANYCH'!$F:$F,$C256),0)</f>
        <v>37.5</v>
      </c>
      <c r="BE256" s="287">
        <f>IFERROR(AVERAGEIFS('BAZA DANYCH'!$Z:$Z,'BAZA DANYCH'!$A:$A,$B256,'BAZA DANYCH'!$U:$U,BE$244,'BAZA DANYCH'!$F:$F,$C256),0)</f>
        <v>55</v>
      </c>
      <c r="BF256" s="287">
        <f>IFERROR(AVERAGEIFS('BAZA DANYCH'!$Z:$Z,'BAZA DANYCH'!$A:$A,$B256,'BAZA DANYCH'!$U:$U,BF$244,'BAZA DANYCH'!$F:$F,$C256),0)</f>
        <v>55</v>
      </c>
      <c r="BG256" s="4"/>
      <c r="BH256" s="266">
        <f t="shared" ca="1" si="71"/>
        <v>1130</v>
      </c>
      <c r="BI256" s="289">
        <f t="shared" ref="BI256:BR262" ca="1" si="72">ROUND(BI$243*$AU256,0)*$AX256</f>
        <v>0</v>
      </c>
      <c r="BJ256" s="289">
        <f t="shared" ca="1" si="72"/>
        <v>0</v>
      </c>
      <c r="BK256" s="289">
        <f t="shared" ca="1" si="72"/>
        <v>0</v>
      </c>
      <c r="BL256" s="289">
        <f t="shared" ca="1" si="72"/>
        <v>0</v>
      </c>
      <c r="BM256" s="289">
        <f t="shared" ca="1" si="72"/>
        <v>0</v>
      </c>
      <c r="BN256" s="289">
        <f t="shared" ca="1" si="72"/>
        <v>35.3125</v>
      </c>
      <c r="BO256" s="289">
        <f t="shared" ca="1" si="72"/>
        <v>70.625</v>
      </c>
      <c r="BP256" s="289">
        <f t="shared" ca="1" si="72"/>
        <v>70.625</v>
      </c>
      <c r="BQ256" s="289">
        <f t="shared" ca="1" si="72"/>
        <v>70.625</v>
      </c>
      <c r="BR256" s="289">
        <f t="shared" ca="1" si="72"/>
        <v>70.625</v>
      </c>
      <c r="BS256" s="289">
        <f t="shared" ref="BS256:CF262" ca="1" si="73">ROUND(BS$243*$AU256,0)*$AX256</f>
        <v>70.625</v>
      </c>
      <c r="BT256" s="289">
        <f t="shared" ca="1" si="73"/>
        <v>70.625</v>
      </c>
      <c r="BU256" s="289">
        <f t="shared" ca="1" si="73"/>
        <v>70.625</v>
      </c>
      <c r="BV256" s="289">
        <f t="shared" ca="1" si="73"/>
        <v>70.625</v>
      </c>
      <c r="BW256" s="289">
        <f t="shared" ca="1" si="73"/>
        <v>70.625</v>
      </c>
      <c r="BX256" s="289">
        <f t="shared" ca="1" si="73"/>
        <v>70.625</v>
      </c>
      <c r="BY256" s="289">
        <f t="shared" ca="1" si="73"/>
        <v>70.625</v>
      </c>
      <c r="BZ256" s="289">
        <f t="shared" ca="1" si="73"/>
        <v>70.625</v>
      </c>
      <c r="CA256" s="289">
        <f t="shared" ca="1" si="73"/>
        <v>70.625</v>
      </c>
      <c r="CB256" s="289">
        <f t="shared" ca="1" si="73"/>
        <v>70.625</v>
      </c>
      <c r="CC256" s="289">
        <f t="shared" ca="1" si="73"/>
        <v>35.3125</v>
      </c>
      <c r="CD256" s="289">
        <f t="shared" ca="1" si="73"/>
        <v>35.3125</v>
      </c>
      <c r="CE256" s="289">
        <f t="shared" ca="1" si="73"/>
        <v>35.3125</v>
      </c>
      <c r="CF256" s="289">
        <f t="shared" ca="1" si="73"/>
        <v>0</v>
      </c>
    </row>
    <row r="257" spans="2:84" x14ac:dyDescent="0.25">
      <c r="B257" s="81" t="str">
        <f>STATYSTYKI!A84</f>
        <v>Strzelin</v>
      </c>
      <c r="C257" s="81" t="str">
        <f>STATYSTYKI!B84</f>
        <v>rk_13_DK395</v>
      </c>
      <c r="D257" s="250">
        <f t="shared" ca="1" si="41"/>
        <v>0.14068965517241383</v>
      </c>
      <c r="E257" s="250">
        <f t="shared" ca="1" si="42"/>
        <v>0</v>
      </c>
      <c r="F257" s="250">
        <f t="shared" ca="1" si="43"/>
        <v>0</v>
      </c>
      <c r="G257" s="250">
        <f t="shared" ca="1" si="44"/>
        <v>0</v>
      </c>
      <c r="H257" s="250">
        <f t="shared" ca="1" si="45"/>
        <v>0</v>
      </c>
      <c r="I257" s="250">
        <f t="shared" ca="1" si="46"/>
        <v>2.6206896551724139E-2</v>
      </c>
      <c r="J257" s="250">
        <f t="shared" ca="1" si="47"/>
        <v>6.1149425287356327E-2</v>
      </c>
      <c r="K257" s="250">
        <f t="shared" ca="1" si="48"/>
        <v>0.11006896551724138</v>
      </c>
      <c r="L257" s="250">
        <f t="shared" ca="1" si="49"/>
        <v>0.2987586206896552</v>
      </c>
      <c r="M257" s="250">
        <f t="shared" ca="1" si="50"/>
        <v>0.15724137931034482</v>
      </c>
      <c r="N257" s="250">
        <f t="shared" ca="1" si="51"/>
        <v>0.15724137931034485</v>
      </c>
      <c r="O257" s="250">
        <f t="shared" ca="1" si="52"/>
        <v>0.15068965517241381</v>
      </c>
      <c r="P257" s="250">
        <f t="shared" ca="1" si="53"/>
        <v>0.13758620689655174</v>
      </c>
      <c r="Q257" s="250">
        <f t="shared" ca="1" si="54"/>
        <v>0.1310344827586207</v>
      </c>
      <c r="R257" s="250">
        <f t="shared" ca="1" si="55"/>
        <v>0.14413793103448277</v>
      </c>
      <c r="S257" s="250">
        <f t="shared" ca="1" si="56"/>
        <v>0.152</v>
      </c>
      <c r="T257" s="250">
        <f t="shared" ca="1" si="57"/>
        <v>0.17820689655172414</v>
      </c>
      <c r="U257" s="250">
        <f t="shared" ca="1" si="58"/>
        <v>0.20441379310344829</v>
      </c>
      <c r="V257" s="250">
        <f t="shared" ca="1" si="59"/>
        <v>0.15724137931034482</v>
      </c>
      <c r="W257" s="250">
        <f t="shared" ca="1" si="60"/>
        <v>0.14413793103448277</v>
      </c>
      <c r="X257" s="250">
        <f t="shared" ca="1" si="61"/>
        <v>9.1724137931034483E-2</v>
      </c>
      <c r="Y257" s="250">
        <f t="shared" ca="1" si="62"/>
        <v>6.1149425287356327E-2</v>
      </c>
      <c r="Z257" s="250">
        <f t="shared" ca="1" si="63"/>
        <v>3.4942528735632188E-2</v>
      </c>
      <c r="AA257" s="250">
        <f t="shared" ca="1" si="64"/>
        <v>3.9310344827586212E-2</v>
      </c>
      <c r="AB257" s="250">
        <f t="shared" ca="1" si="65"/>
        <v>2.6206896551724139E-2</v>
      </c>
      <c r="AD257" s="76"/>
      <c r="AE257" s="4"/>
      <c r="AF257" s="4"/>
      <c r="AG257" s="4"/>
      <c r="AH257" s="4"/>
      <c r="AI257" s="4"/>
      <c r="AJ257" s="81" t="str">
        <f t="shared" si="70"/>
        <v>Strzelin</v>
      </c>
      <c r="AK257" s="81" t="str">
        <f t="shared" si="70"/>
        <v>rk_13_DK395</v>
      </c>
      <c r="AL257" s="286">
        <f>IFERROR(AVERAGEIFS('BAZA DANYCH'!$AA:$AA,'BAZA DANYCH'!$A:$A,$B257,'BAZA DANYCH'!$F:$F,$C257),0)</f>
        <v>6.9473684210526319</v>
      </c>
      <c r="AM257" s="287">
        <f>IFERROR(COUNTIFS('BAZA DANYCH'!$A:$A,$B257,'BAZA DANYCH'!$U:$U,AM$244,'BAZA DANYCH'!$F:$F,$C257),0)</f>
        <v>5</v>
      </c>
      <c r="AN257" s="287">
        <f>IFERROR(COUNTIFS('BAZA DANYCH'!$A:$A,$B257,'BAZA DANYCH'!$U:$U,AN$244,'BAZA DANYCH'!$F:$F,$C257),0)</f>
        <v>4</v>
      </c>
      <c r="AO257" s="287">
        <f>IFERROR(COUNTIFS('BAZA DANYCH'!$A:$A,$B257,'BAZA DANYCH'!$U:$U,AO$244,'BAZA DANYCH'!$F:$F,$C257),0)</f>
        <v>7</v>
      </c>
      <c r="AP257" s="287">
        <f>IFERROR(COUNTIFS('BAZA DANYCH'!$A:$A,$B257,'BAZA DANYCH'!$U:$U,AP$244,'BAZA DANYCH'!$F:$F,$C257),0)</f>
        <v>1</v>
      </c>
      <c r="AQ257" s="287">
        <f>IFERROR(COUNTIFS('BAZA DANYCH'!$A:$A,$B257,'BAZA DANYCH'!$U:$U,AQ$244,'BAZA DANYCH'!$F:$F,$C257),0)</f>
        <v>3</v>
      </c>
      <c r="AR257" s="287">
        <f>IFERROR(COUNTIFS('BAZA DANYCH'!$A:$A,$B257,'BAZA DANYCH'!$U:$U,AR$244,'BAZA DANYCH'!$F:$F,$C257),0)</f>
        <v>6</v>
      </c>
      <c r="AS257" s="287">
        <f>IFERROR(COUNTIFS('BAZA DANYCH'!$A:$A,$B257,'BAZA DANYCH'!$U:$U,AS$244,'BAZA DANYCH'!$F:$F,$C257),0)</f>
        <v>9</v>
      </c>
      <c r="AT257" s="287">
        <f>IFERROR(COUNTIFS('BAZA DANYCH'!$A:$A,$B257,'BAZA DANYCH'!$U:$U,AT$244,'BAZA DANYCH'!$F:$F,$C257),0)</f>
        <v>3</v>
      </c>
      <c r="AU257" s="288">
        <f t="shared" ca="1" si="66"/>
        <v>75</v>
      </c>
      <c r="AV257" s="81" t="str">
        <f t="shared" si="67"/>
        <v>Strzelin</v>
      </c>
      <c r="AW257" s="81" t="str">
        <f t="shared" si="67"/>
        <v>rk_13_DK395</v>
      </c>
      <c r="AX257" s="286">
        <f>IFERROR(AVERAGEIFS('BAZA DANYCH'!$Z:$Z,'BAZA DANYCH'!$A:$A,$B257,'BAZA DANYCH'!$F:$F,$C257),0)</f>
        <v>38.157894736842103</v>
      </c>
      <c r="AY257" s="287">
        <f>IFERROR(AVERAGEIFS('BAZA DANYCH'!$Z:$Z,'BAZA DANYCH'!$A:$A,$B257,'BAZA DANYCH'!$U:$U,AY$244,'BAZA DANYCH'!$F:$F,$C257),0)</f>
        <v>27</v>
      </c>
      <c r="AZ257" s="287">
        <f>IFERROR(AVERAGEIFS('BAZA DANYCH'!$Z:$Z,'BAZA DANYCH'!$A:$A,$B257,'BAZA DANYCH'!$U:$U,AZ$244,'BAZA DANYCH'!$F:$F,$C257),0)</f>
        <v>28.75</v>
      </c>
      <c r="BA257" s="287">
        <f>IFERROR(AVERAGEIFS('BAZA DANYCH'!$Z:$Z,'BAZA DANYCH'!$A:$A,$B257,'BAZA DANYCH'!$U:$U,BA$244,'BAZA DANYCH'!$F:$F,$C257),0)</f>
        <v>40</v>
      </c>
      <c r="BB257" s="287">
        <f>IFERROR(AVERAGEIFS('BAZA DANYCH'!$Z:$Z,'BAZA DANYCH'!$A:$A,$B257,'BAZA DANYCH'!$U:$U,BB$244,'BAZA DANYCH'!$F:$F,$C257),0)</f>
        <v>20</v>
      </c>
      <c r="BC257" s="287">
        <f>IFERROR(AVERAGEIFS('BAZA DANYCH'!$Z:$Z,'BAZA DANYCH'!$A:$A,$B257,'BAZA DANYCH'!$U:$U,BC$244,'BAZA DANYCH'!$F:$F,$C257),0)</f>
        <v>31.666666666666668</v>
      </c>
      <c r="BD257" s="287">
        <f>IFERROR(AVERAGEIFS('BAZA DANYCH'!$Z:$Z,'BAZA DANYCH'!$A:$A,$B257,'BAZA DANYCH'!$U:$U,BD$244,'BAZA DANYCH'!$F:$F,$C257),0)</f>
        <v>49.166666666666664</v>
      </c>
      <c r="BE257" s="287">
        <f>IFERROR(AVERAGEIFS('BAZA DANYCH'!$Z:$Z,'BAZA DANYCH'!$A:$A,$B257,'BAZA DANYCH'!$U:$U,BE$244,'BAZA DANYCH'!$F:$F,$C257),0)</f>
        <v>39.444444444444443</v>
      </c>
      <c r="BF257" s="287">
        <f>IFERROR(AVERAGEIFS('BAZA DANYCH'!$Z:$Z,'BAZA DANYCH'!$A:$A,$B257,'BAZA DANYCH'!$U:$U,BF$244,'BAZA DANYCH'!$F:$F,$C257),0)</f>
        <v>51.666666666666664</v>
      </c>
      <c r="BG257" s="4"/>
      <c r="BH257" s="266">
        <f t="shared" ca="1" si="71"/>
        <v>2899.9999999999991</v>
      </c>
      <c r="BI257" s="289">
        <f t="shared" ca="1" si="72"/>
        <v>0</v>
      </c>
      <c r="BJ257" s="289">
        <f t="shared" ca="1" si="72"/>
        <v>0</v>
      </c>
      <c r="BK257" s="289">
        <f t="shared" ca="1" si="72"/>
        <v>0</v>
      </c>
      <c r="BL257" s="289">
        <f t="shared" ca="1" si="72"/>
        <v>0</v>
      </c>
      <c r="BM257" s="289">
        <f t="shared" ca="1" si="72"/>
        <v>38.157894736842103</v>
      </c>
      <c r="BN257" s="289">
        <f t="shared" ca="1" si="72"/>
        <v>114.4736842105263</v>
      </c>
      <c r="BO257" s="289">
        <f t="shared" ca="1" si="72"/>
        <v>190.78947368421052</v>
      </c>
      <c r="BP257" s="289">
        <f t="shared" ca="1" si="72"/>
        <v>190.78947368421052</v>
      </c>
      <c r="BQ257" s="289">
        <f t="shared" ca="1" si="72"/>
        <v>190.78947368421052</v>
      </c>
      <c r="BR257" s="289">
        <f t="shared" ca="1" si="72"/>
        <v>152.63157894736841</v>
      </c>
      <c r="BS257" s="289">
        <f t="shared" ca="1" si="73"/>
        <v>152.63157894736841</v>
      </c>
      <c r="BT257" s="289">
        <f t="shared" ca="1" si="73"/>
        <v>152.63157894736841</v>
      </c>
      <c r="BU257" s="289">
        <f t="shared" ca="1" si="73"/>
        <v>152.63157894736841</v>
      </c>
      <c r="BV257" s="289">
        <f t="shared" ca="1" si="73"/>
        <v>152.63157894736841</v>
      </c>
      <c r="BW257" s="289">
        <f t="shared" ca="1" si="73"/>
        <v>190.78947368421052</v>
      </c>
      <c r="BX257" s="289">
        <f t="shared" ca="1" si="73"/>
        <v>190.78947368421052</v>
      </c>
      <c r="BY257" s="289">
        <f t="shared" ca="1" si="73"/>
        <v>190.78947368421052</v>
      </c>
      <c r="BZ257" s="289">
        <f t="shared" ca="1" si="73"/>
        <v>190.78947368421052</v>
      </c>
      <c r="CA257" s="289">
        <f t="shared" ca="1" si="73"/>
        <v>152.63157894736841</v>
      </c>
      <c r="CB257" s="289">
        <f t="shared" ca="1" si="73"/>
        <v>152.63157894736841</v>
      </c>
      <c r="CC257" s="289">
        <f t="shared" ca="1" si="73"/>
        <v>114.4736842105263</v>
      </c>
      <c r="CD257" s="289">
        <f t="shared" ca="1" si="73"/>
        <v>114.4736842105263</v>
      </c>
      <c r="CE257" s="289">
        <f t="shared" ca="1" si="73"/>
        <v>76.315789473684205</v>
      </c>
      <c r="CF257" s="289">
        <f t="shared" ca="1" si="73"/>
        <v>38.157894736842103</v>
      </c>
    </row>
    <row r="258" spans="2:84" x14ac:dyDescent="0.25">
      <c r="B258" s="81" t="str">
        <f>STATYSTYKI!A85</f>
        <v>Strzelin</v>
      </c>
      <c r="C258" s="81" t="str">
        <f>STATYSTYKI!B85</f>
        <v>rk_14_DK39</v>
      </c>
      <c r="D258" s="250">
        <f t="shared" ca="1" si="41"/>
        <v>0.21958537915984722</v>
      </c>
      <c r="E258" s="250">
        <f t="shared" ca="1" si="42"/>
        <v>0</v>
      </c>
      <c r="F258" s="250">
        <f t="shared" ca="1" si="43"/>
        <v>0</v>
      </c>
      <c r="G258" s="250">
        <f t="shared" ca="1" si="44"/>
        <v>0</v>
      </c>
      <c r="H258" s="250">
        <f t="shared" ca="1" si="45"/>
        <v>0</v>
      </c>
      <c r="I258" s="250">
        <f t="shared" ca="1" si="46"/>
        <v>0</v>
      </c>
      <c r="J258" s="250">
        <f t="shared" ca="1" si="47"/>
        <v>8.5470085470085472E-2</v>
      </c>
      <c r="K258" s="250">
        <f t="shared" ca="1" si="48"/>
        <v>0.17806267806267809</v>
      </c>
      <c r="L258" s="250">
        <f t="shared" ca="1" si="49"/>
        <v>0.48433048433048442</v>
      </c>
      <c r="M258" s="250">
        <f t="shared" ca="1" si="50"/>
        <v>0.24928774928774933</v>
      </c>
      <c r="N258" s="250">
        <f t="shared" ca="1" si="51"/>
        <v>0.19943019943019946</v>
      </c>
      <c r="O258" s="250">
        <f t="shared" ca="1" si="52"/>
        <v>0.19230769230769235</v>
      </c>
      <c r="P258" s="250">
        <f t="shared" ca="1" si="53"/>
        <v>0.26709401709401709</v>
      </c>
      <c r="Q258" s="250">
        <f t="shared" ca="1" si="54"/>
        <v>0.25641025641025644</v>
      </c>
      <c r="R258" s="250">
        <f t="shared" ca="1" si="55"/>
        <v>0.1851851851851852</v>
      </c>
      <c r="S258" s="250">
        <f t="shared" ca="1" si="56"/>
        <v>0.24216524216524221</v>
      </c>
      <c r="T258" s="250">
        <f t="shared" ca="1" si="57"/>
        <v>0.29202279202279208</v>
      </c>
      <c r="U258" s="250">
        <f t="shared" ca="1" si="58"/>
        <v>0.32763532763532771</v>
      </c>
      <c r="V258" s="250">
        <f t="shared" ca="1" si="59"/>
        <v>0.25641025641025644</v>
      </c>
      <c r="W258" s="250">
        <f t="shared" ca="1" si="60"/>
        <v>0.1851851851851852</v>
      </c>
      <c r="X258" s="250">
        <f t="shared" ca="1" si="61"/>
        <v>0.18162393162393164</v>
      </c>
      <c r="Y258" s="250">
        <f t="shared" ca="1" si="62"/>
        <v>8.5470085470085472E-2</v>
      </c>
      <c r="Z258" s="250">
        <f t="shared" ca="1" si="63"/>
        <v>5.3418803418803423E-2</v>
      </c>
      <c r="AA258" s="250">
        <f t="shared" ca="1" si="64"/>
        <v>6.4102564102564111E-2</v>
      </c>
      <c r="AB258" s="250">
        <f t="shared" ca="1" si="65"/>
        <v>2.1367521367521368E-2</v>
      </c>
      <c r="AD258" s="76"/>
      <c r="AE258" s="4"/>
      <c r="AF258" s="4"/>
      <c r="AG258" s="4"/>
      <c r="AH258" s="4"/>
      <c r="AI258" s="4"/>
      <c r="AJ258" s="81" t="str">
        <f t="shared" si="70"/>
        <v>Strzelin</v>
      </c>
      <c r="AK258" s="81" t="str">
        <f t="shared" si="70"/>
        <v>rk_14_DK39</v>
      </c>
      <c r="AL258" s="286">
        <f>IFERROR(AVERAGEIFS('BAZA DANYCH'!$AA:$AA,'BAZA DANYCH'!$A:$A,$B258,'BAZA DANYCH'!$F:$F,$C258),0)</f>
        <v>12.48</v>
      </c>
      <c r="AM258" s="287">
        <f>IFERROR(COUNTIFS('BAZA DANYCH'!$A:$A,$B258,'BAZA DANYCH'!$U:$U,AM$244,'BAZA DANYCH'!$F:$F,$C258),0)</f>
        <v>3</v>
      </c>
      <c r="AN258" s="287">
        <f>IFERROR(COUNTIFS('BAZA DANYCH'!$A:$A,$B258,'BAZA DANYCH'!$U:$U,AN$244,'BAZA DANYCH'!$F:$F,$C258),0)</f>
        <v>7</v>
      </c>
      <c r="AO258" s="287">
        <f>IFERROR(COUNTIFS('BAZA DANYCH'!$A:$A,$B258,'BAZA DANYCH'!$U:$U,AO$244,'BAZA DANYCH'!$F:$F,$C258),0)</f>
        <v>0</v>
      </c>
      <c r="AP258" s="287">
        <f>IFERROR(COUNTIFS('BAZA DANYCH'!$A:$A,$B258,'BAZA DANYCH'!$U:$U,AP$244,'BAZA DANYCH'!$F:$F,$C258),0)</f>
        <v>0</v>
      </c>
      <c r="AQ258" s="287">
        <f>IFERROR(COUNTIFS('BAZA DANYCH'!$A:$A,$B258,'BAZA DANYCH'!$U:$U,AQ$244,'BAZA DANYCH'!$F:$F,$C258),0)</f>
        <v>1</v>
      </c>
      <c r="AR258" s="287">
        <f>IFERROR(COUNTIFS('BAZA DANYCH'!$A:$A,$B258,'BAZA DANYCH'!$U:$U,AR$244,'BAZA DANYCH'!$F:$F,$C258),0)</f>
        <v>4</v>
      </c>
      <c r="AS258" s="287">
        <f>IFERROR(COUNTIFS('BAZA DANYCH'!$A:$A,$B258,'BAZA DANYCH'!$U:$U,AS$244,'BAZA DANYCH'!$F:$F,$C258),0)</f>
        <v>4</v>
      </c>
      <c r="AT258" s="287">
        <f>IFERROR(COUNTIFS('BAZA DANYCH'!$A:$A,$B258,'BAZA DANYCH'!$U:$U,AT$244,'BAZA DANYCH'!$F:$F,$C258),0)</f>
        <v>6</v>
      </c>
      <c r="AU258" s="288">
        <f t="shared" ca="1" si="66"/>
        <v>49</v>
      </c>
      <c r="AV258" s="81" t="str">
        <f t="shared" si="67"/>
        <v>Strzelin</v>
      </c>
      <c r="AW258" s="81" t="str">
        <f t="shared" si="67"/>
        <v>rk_14_DK39</v>
      </c>
      <c r="AX258" s="286">
        <f>IFERROR(AVERAGEIFS('BAZA DANYCH'!$Z:$Z,'BAZA DANYCH'!$A:$A,$B258,'BAZA DANYCH'!$F:$F,$C258),0)</f>
        <v>46.8</v>
      </c>
      <c r="AY258" s="287">
        <f>IFERROR(AVERAGEIFS('BAZA DANYCH'!$Z:$Z,'BAZA DANYCH'!$A:$A,$B258,'BAZA DANYCH'!$U:$U,AY$244,'BAZA DANYCH'!$F:$F,$C258),0)</f>
        <v>20</v>
      </c>
      <c r="AZ258" s="287">
        <f>IFERROR(AVERAGEIFS('BAZA DANYCH'!$Z:$Z,'BAZA DANYCH'!$A:$A,$B258,'BAZA DANYCH'!$U:$U,AZ$244,'BAZA DANYCH'!$F:$F,$C258),0)</f>
        <v>65.714285714285708</v>
      </c>
      <c r="BA258" s="287">
        <f>IFERROR(AVERAGEIFS('BAZA DANYCH'!$Z:$Z,'BAZA DANYCH'!$A:$A,$B258,'BAZA DANYCH'!$U:$U,BA$244,'BAZA DANYCH'!$F:$F,$C258),0)</f>
        <v>0</v>
      </c>
      <c r="BB258" s="287">
        <f>IFERROR(AVERAGEIFS('BAZA DANYCH'!$Z:$Z,'BAZA DANYCH'!$A:$A,$B258,'BAZA DANYCH'!$U:$U,BB$244,'BAZA DANYCH'!$F:$F,$C258),0)</f>
        <v>0</v>
      </c>
      <c r="BC258" s="287">
        <f>IFERROR(AVERAGEIFS('BAZA DANYCH'!$Z:$Z,'BAZA DANYCH'!$A:$A,$B258,'BAZA DANYCH'!$U:$U,BC$244,'BAZA DANYCH'!$F:$F,$C258),0)</f>
        <v>55</v>
      </c>
      <c r="BD258" s="287">
        <f>IFERROR(AVERAGEIFS('BAZA DANYCH'!$Z:$Z,'BAZA DANYCH'!$A:$A,$B258,'BAZA DANYCH'!$U:$U,BD$244,'BAZA DANYCH'!$F:$F,$C258),0)</f>
        <v>46.25</v>
      </c>
      <c r="BE258" s="287">
        <f>IFERROR(AVERAGEIFS('BAZA DANYCH'!$Z:$Z,'BAZA DANYCH'!$A:$A,$B258,'BAZA DANYCH'!$U:$U,BE$244,'BAZA DANYCH'!$F:$F,$C258),0)</f>
        <v>55</v>
      </c>
      <c r="BF258" s="287">
        <f>IFERROR(AVERAGEIFS('BAZA DANYCH'!$Z:$Z,'BAZA DANYCH'!$A:$A,$B258,'BAZA DANYCH'!$U:$U,BF$244,'BAZA DANYCH'!$F:$F,$C258),0)</f>
        <v>31.666666666666668</v>
      </c>
      <c r="BG258" s="4"/>
      <c r="BH258" s="266">
        <f t="shared" ca="1" si="71"/>
        <v>2199.6000000000004</v>
      </c>
      <c r="BI258" s="289">
        <f t="shared" ca="1" si="72"/>
        <v>0</v>
      </c>
      <c r="BJ258" s="289">
        <f t="shared" ca="1" si="72"/>
        <v>0</v>
      </c>
      <c r="BK258" s="289">
        <f t="shared" ca="1" si="72"/>
        <v>0</v>
      </c>
      <c r="BL258" s="289">
        <f t="shared" ca="1" si="72"/>
        <v>0</v>
      </c>
      <c r="BM258" s="289">
        <f t="shared" ca="1" si="72"/>
        <v>0</v>
      </c>
      <c r="BN258" s="289">
        <f t="shared" ca="1" si="72"/>
        <v>93.6</v>
      </c>
      <c r="BO258" s="289">
        <f t="shared" ca="1" si="72"/>
        <v>140.39999999999998</v>
      </c>
      <c r="BP258" s="289">
        <f t="shared" ca="1" si="72"/>
        <v>140.39999999999998</v>
      </c>
      <c r="BQ258" s="289">
        <f t="shared" ca="1" si="72"/>
        <v>140.39999999999998</v>
      </c>
      <c r="BR258" s="289">
        <f t="shared" ca="1" si="72"/>
        <v>140.39999999999998</v>
      </c>
      <c r="BS258" s="289">
        <f t="shared" ca="1" si="73"/>
        <v>140.39999999999998</v>
      </c>
      <c r="BT258" s="289">
        <f t="shared" ca="1" si="73"/>
        <v>93.6</v>
      </c>
      <c r="BU258" s="289">
        <f t="shared" ca="1" si="73"/>
        <v>93.6</v>
      </c>
      <c r="BV258" s="289">
        <f t="shared" ca="1" si="73"/>
        <v>140.39999999999998</v>
      </c>
      <c r="BW258" s="289">
        <f t="shared" ca="1" si="73"/>
        <v>140.39999999999998</v>
      </c>
      <c r="BX258" s="289">
        <f t="shared" ca="1" si="73"/>
        <v>140.39999999999998</v>
      </c>
      <c r="BY258" s="289">
        <f t="shared" ca="1" si="73"/>
        <v>140.39999999999998</v>
      </c>
      <c r="BZ258" s="289">
        <f t="shared" ca="1" si="73"/>
        <v>140.39999999999998</v>
      </c>
      <c r="CA258" s="289">
        <f t="shared" ca="1" si="73"/>
        <v>140.39999999999998</v>
      </c>
      <c r="CB258" s="289">
        <f t="shared" ca="1" si="73"/>
        <v>93.6</v>
      </c>
      <c r="CC258" s="289">
        <f t="shared" ca="1" si="73"/>
        <v>93.6</v>
      </c>
      <c r="CD258" s="289">
        <f t="shared" ca="1" si="73"/>
        <v>93.6</v>
      </c>
      <c r="CE258" s="289">
        <f t="shared" ca="1" si="73"/>
        <v>46.8</v>
      </c>
      <c r="CF258" s="289">
        <f t="shared" ca="1" si="73"/>
        <v>46.8</v>
      </c>
    </row>
    <row r="259" spans="2:84" x14ac:dyDescent="0.25">
      <c r="B259" s="81" t="str">
        <f>STATYSTYKI!A86</f>
        <v>Kobierzyce</v>
      </c>
      <c r="C259" s="81" t="str">
        <f>STATYSTYKI!B86</f>
        <v>rk_15_DK8</v>
      </c>
      <c r="D259" s="250">
        <f t="shared" ca="1" si="41"/>
        <v>0.40411350981732935</v>
      </c>
      <c r="E259" s="250">
        <f t="shared" ca="1" si="42"/>
        <v>4.1359773371104816E-2</v>
      </c>
      <c r="F259" s="250">
        <f t="shared" ca="1" si="43"/>
        <v>0</v>
      </c>
      <c r="G259" s="250">
        <f t="shared" ca="1" si="44"/>
        <v>0</v>
      </c>
      <c r="H259" s="250">
        <f t="shared" ca="1" si="45"/>
        <v>2.0679886685552408E-2</v>
      </c>
      <c r="I259" s="250">
        <f t="shared" ca="1" si="46"/>
        <v>8.9612842304060442E-2</v>
      </c>
      <c r="J259" s="250">
        <f t="shared" ca="1" si="47"/>
        <v>0.17107906258047903</v>
      </c>
      <c r="K259" s="250">
        <f t="shared" ca="1" si="48"/>
        <v>0.33547371734340575</v>
      </c>
      <c r="L259" s="250">
        <f t="shared" ca="1" si="49"/>
        <v>0.86311316534963478</v>
      </c>
      <c r="M259" s="250">
        <f t="shared" ca="1" si="50"/>
        <v>0.44625018637244673</v>
      </c>
      <c r="N259" s="250">
        <f t="shared" ca="1" si="51"/>
        <v>0.42264518413597735</v>
      </c>
      <c r="O259" s="250">
        <f t="shared" ca="1" si="52"/>
        <v>0.43152030217186033</v>
      </c>
      <c r="P259" s="250">
        <f t="shared" ca="1" si="53"/>
        <v>0.42689194658033186</v>
      </c>
      <c r="Q259" s="250">
        <f t="shared" ca="1" si="54"/>
        <v>0.41655200323755565</v>
      </c>
      <c r="R259" s="250">
        <f t="shared" ca="1" si="55"/>
        <v>0.37467088818530248</v>
      </c>
      <c r="S259" s="250">
        <f t="shared" ca="1" si="56"/>
        <v>0.45955303745672021</v>
      </c>
      <c r="T259" s="250">
        <f t="shared" ca="1" si="57"/>
        <v>0.55031476235442245</v>
      </c>
      <c r="U259" s="250">
        <f t="shared" ca="1" si="58"/>
        <v>0.58774414790517371</v>
      </c>
      <c r="V259" s="250">
        <f t="shared" ca="1" si="59"/>
        <v>0.46039958252571939</v>
      </c>
      <c r="W259" s="250">
        <f t="shared" ca="1" si="60"/>
        <v>0.40196529745042497</v>
      </c>
      <c r="X259" s="250">
        <f t="shared" ca="1" si="61"/>
        <v>0.29099554836098745</v>
      </c>
      <c r="Y259" s="250">
        <f t="shared" ca="1" si="62"/>
        <v>0.14953148834168667</v>
      </c>
      <c r="Z259" s="250">
        <f t="shared" ca="1" si="63"/>
        <v>0.10339943342776205</v>
      </c>
      <c r="AA259" s="250">
        <f t="shared" ca="1" si="64"/>
        <v>9.3059490084985846E-2</v>
      </c>
      <c r="AB259" s="250">
        <f t="shared" ca="1" si="65"/>
        <v>4.6529745042492923E-2</v>
      </c>
      <c r="AD259" s="76"/>
      <c r="AE259" s="4"/>
      <c r="AF259" s="4"/>
      <c r="AG259" s="4"/>
      <c r="AH259" s="4"/>
      <c r="AI259" s="4"/>
      <c r="AJ259" s="81" t="str">
        <f t="shared" si="70"/>
        <v>Kobierzyce</v>
      </c>
      <c r="AK259" s="81" t="str">
        <f t="shared" si="70"/>
        <v>rk_15_DK8</v>
      </c>
      <c r="AL259" s="286">
        <f>IFERROR(AVERAGEIFS('BAZA DANYCH'!$AA:$AA,'BAZA DANYCH'!$A:$A,$B259,'BAZA DANYCH'!$F:$F,$C259),0)</f>
        <v>25.095890410958905</v>
      </c>
      <c r="AM259" s="287">
        <f>IFERROR(COUNTIFS('BAZA DANYCH'!$A:$A,$B259,'BAZA DANYCH'!$U:$U,AM$244,'BAZA DANYCH'!$F:$F,$C259),0)</f>
        <v>21</v>
      </c>
      <c r="AN259" s="287">
        <f>IFERROR(COUNTIFS('BAZA DANYCH'!$A:$A,$B259,'BAZA DANYCH'!$U:$U,AN$244,'BAZA DANYCH'!$F:$F,$C259),0)</f>
        <v>13</v>
      </c>
      <c r="AO259" s="287">
        <f>IFERROR(COUNTIFS('BAZA DANYCH'!$A:$A,$B259,'BAZA DANYCH'!$U:$U,AO$244,'BAZA DANYCH'!$F:$F,$C259),0)</f>
        <v>19</v>
      </c>
      <c r="AP259" s="287">
        <f>IFERROR(COUNTIFS('BAZA DANYCH'!$A:$A,$B259,'BAZA DANYCH'!$U:$U,AP$244,'BAZA DANYCH'!$F:$F,$C259),0)</f>
        <v>16</v>
      </c>
      <c r="AQ259" s="287">
        <f>IFERROR(COUNTIFS('BAZA DANYCH'!$A:$A,$B259,'BAZA DANYCH'!$U:$U,AQ$244,'BAZA DANYCH'!$F:$F,$C259),0)</f>
        <v>17</v>
      </c>
      <c r="AR259" s="287">
        <f>IFERROR(COUNTIFS('BAZA DANYCH'!$A:$A,$B259,'BAZA DANYCH'!$U:$U,AR$244,'BAZA DANYCH'!$F:$F,$C259),0)</f>
        <v>25</v>
      </c>
      <c r="AS259" s="287">
        <f>IFERROR(COUNTIFS('BAZA DANYCH'!$A:$A,$B259,'BAZA DANYCH'!$U:$U,AS$244,'BAZA DANYCH'!$F:$F,$C259),0)</f>
        <v>20</v>
      </c>
      <c r="AT259" s="287">
        <f>IFERROR(COUNTIFS('BAZA DANYCH'!$A:$A,$B259,'BAZA DANYCH'!$U:$U,AT$244,'BAZA DANYCH'!$F:$F,$C259),0)</f>
        <v>15</v>
      </c>
      <c r="AU259" s="288">
        <f t="shared" ca="1" si="66"/>
        <v>288</v>
      </c>
      <c r="AV259" s="81" t="str">
        <f t="shared" si="67"/>
        <v>Kobierzyce</v>
      </c>
      <c r="AW259" s="81" t="str">
        <f t="shared" si="67"/>
        <v>rk_15_DK8</v>
      </c>
      <c r="AX259" s="286">
        <f>IFERROR(AVERAGEIFS('BAZA DANYCH'!$Z:$Z,'BAZA DANYCH'!$A:$A,$B259,'BAZA DANYCH'!$F:$F,$C259),0)</f>
        <v>48.356164383561641</v>
      </c>
      <c r="AY259" s="287">
        <f>IFERROR(AVERAGEIFS('BAZA DANYCH'!$Z:$Z,'BAZA DANYCH'!$A:$A,$B259,'BAZA DANYCH'!$U:$U,AY$244,'BAZA DANYCH'!$F:$F,$C259),0)</f>
        <v>45</v>
      </c>
      <c r="AZ259" s="287">
        <f>IFERROR(AVERAGEIFS('BAZA DANYCH'!$Z:$Z,'BAZA DANYCH'!$A:$A,$B259,'BAZA DANYCH'!$U:$U,AZ$244,'BAZA DANYCH'!$F:$F,$C259),0)</f>
        <v>41.53846153846154</v>
      </c>
      <c r="BA259" s="287">
        <f>IFERROR(AVERAGEIFS('BAZA DANYCH'!$Z:$Z,'BAZA DANYCH'!$A:$A,$B259,'BAZA DANYCH'!$U:$U,BA$244,'BAZA DANYCH'!$F:$F,$C259),0)</f>
        <v>47.631578947368418</v>
      </c>
      <c r="BB259" s="287">
        <f>IFERROR(AVERAGEIFS('BAZA DANYCH'!$Z:$Z,'BAZA DANYCH'!$A:$A,$B259,'BAZA DANYCH'!$U:$U,BB$244,'BAZA DANYCH'!$F:$F,$C259),0)</f>
        <v>46.25</v>
      </c>
      <c r="BC259" s="287">
        <f>IFERROR(AVERAGEIFS('BAZA DANYCH'!$Z:$Z,'BAZA DANYCH'!$A:$A,$B259,'BAZA DANYCH'!$U:$U,BC$244,'BAZA DANYCH'!$F:$F,$C259),0)</f>
        <v>50.294117647058826</v>
      </c>
      <c r="BD259" s="287">
        <f>IFERROR(AVERAGEIFS('BAZA DANYCH'!$Z:$Z,'BAZA DANYCH'!$A:$A,$B259,'BAZA DANYCH'!$U:$U,BD$244,'BAZA DANYCH'!$F:$F,$C259),0)</f>
        <v>45.4</v>
      </c>
      <c r="BE259" s="287">
        <f>IFERROR(AVERAGEIFS('BAZA DANYCH'!$Z:$Z,'BAZA DANYCH'!$A:$A,$B259,'BAZA DANYCH'!$U:$U,BE$244,'BAZA DANYCH'!$F:$F,$C259),0)</f>
        <v>56.25</v>
      </c>
      <c r="BF259" s="287">
        <f>IFERROR(AVERAGEIFS('BAZA DANYCH'!$Z:$Z,'BAZA DANYCH'!$A:$A,$B259,'BAZA DANYCH'!$U:$U,BF$244,'BAZA DANYCH'!$F:$F,$C259),0)</f>
        <v>54.333333333333336</v>
      </c>
      <c r="BG259" s="4"/>
      <c r="BH259" s="266">
        <f t="shared" ca="1" si="71"/>
        <v>14023.287671232874</v>
      </c>
      <c r="BI259" s="289">
        <f t="shared" ca="1" si="72"/>
        <v>48.356164383561641</v>
      </c>
      <c r="BJ259" s="289">
        <f t="shared" ca="1" si="72"/>
        <v>48.356164383561641</v>
      </c>
      <c r="BK259" s="289">
        <f t="shared" ca="1" si="72"/>
        <v>48.356164383561641</v>
      </c>
      <c r="BL259" s="289">
        <f t="shared" ca="1" si="72"/>
        <v>48.356164383561641</v>
      </c>
      <c r="BM259" s="289">
        <f t="shared" ca="1" si="72"/>
        <v>145.06849315068493</v>
      </c>
      <c r="BN259" s="289">
        <f t="shared" ca="1" si="72"/>
        <v>531.91780821917803</v>
      </c>
      <c r="BO259" s="289">
        <f t="shared" ca="1" si="72"/>
        <v>870.41095890410952</v>
      </c>
      <c r="BP259" s="289">
        <f t="shared" ca="1" si="72"/>
        <v>918.76712328767121</v>
      </c>
      <c r="BQ259" s="289">
        <f t="shared" ca="1" si="72"/>
        <v>918.76712328767121</v>
      </c>
      <c r="BR259" s="289">
        <f t="shared" ca="1" si="72"/>
        <v>773.69863013698625</v>
      </c>
      <c r="BS259" s="289">
        <f t="shared" ca="1" si="73"/>
        <v>725.34246575342456</v>
      </c>
      <c r="BT259" s="289">
        <f t="shared" ca="1" si="73"/>
        <v>676.98630136986299</v>
      </c>
      <c r="BU259" s="289">
        <f t="shared" ca="1" si="73"/>
        <v>676.98630136986299</v>
      </c>
      <c r="BV259" s="289">
        <f t="shared" ca="1" si="73"/>
        <v>822.05479452054794</v>
      </c>
      <c r="BW259" s="289">
        <f t="shared" ca="1" si="73"/>
        <v>870.41095890410952</v>
      </c>
      <c r="BX259" s="289">
        <f t="shared" ca="1" si="73"/>
        <v>870.41095890410952</v>
      </c>
      <c r="BY259" s="289">
        <f t="shared" ca="1" si="73"/>
        <v>918.76712328767121</v>
      </c>
      <c r="BZ259" s="289">
        <f t="shared" ca="1" si="73"/>
        <v>918.76712328767121</v>
      </c>
      <c r="CA259" s="289">
        <f t="shared" ca="1" si="73"/>
        <v>773.69863013698625</v>
      </c>
      <c r="CB259" s="289">
        <f t="shared" ca="1" si="73"/>
        <v>676.98630136986299</v>
      </c>
      <c r="CC259" s="289">
        <f t="shared" ca="1" si="73"/>
        <v>628.6301369863013</v>
      </c>
      <c r="CD259" s="289">
        <f t="shared" ca="1" si="73"/>
        <v>531.91780821917803</v>
      </c>
      <c r="CE259" s="289">
        <f t="shared" ca="1" si="73"/>
        <v>386.84931506849313</v>
      </c>
      <c r="CF259" s="289">
        <f t="shared" ca="1" si="73"/>
        <v>193.42465753424656</v>
      </c>
    </row>
    <row r="260" spans="2:84" x14ac:dyDescent="0.25">
      <c r="B260" s="81" t="str">
        <f>STATYSTYKI!A87</f>
        <v>Kąty Wrocławskie</v>
      </c>
      <c r="C260" s="81" t="str">
        <f>STATYSTYKI!B87</f>
        <v>rk_16_DK35</v>
      </c>
      <c r="D260" s="250">
        <f t="shared" ca="1" si="41"/>
        <v>0.23521428571428568</v>
      </c>
      <c r="E260" s="250">
        <f t="shared" ca="1" si="42"/>
        <v>0</v>
      </c>
      <c r="F260" s="250">
        <f t="shared" ca="1" si="43"/>
        <v>0</v>
      </c>
      <c r="G260" s="250">
        <f t="shared" ca="1" si="44"/>
        <v>0</v>
      </c>
      <c r="H260" s="250">
        <f t="shared" ca="1" si="45"/>
        <v>0</v>
      </c>
      <c r="I260" s="250">
        <f t="shared" ca="1" si="46"/>
        <v>4.9665178571428568E-2</v>
      </c>
      <c r="J260" s="250">
        <f t="shared" ca="1" si="47"/>
        <v>9.3654336734693866E-2</v>
      </c>
      <c r="K260" s="250">
        <f t="shared" ca="1" si="48"/>
        <v>0.19324269480519479</v>
      </c>
      <c r="L260" s="250">
        <f t="shared" ca="1" si="49"/>
        <v>0.48009672619047622</v>
      </c>
      <c r="M260" s="250">
        <f t="shared" ca="1" si="50"/>
        <v>0.27090097402597402</v>
      </c>
      <c r="N260" s="250">
        <f t="shared" ca="1" si="51"/>
        <v>0.23640624999999998</v>
      </c>
      <c r="O260" s="250">
        <f t="shared" ca="1" si="52"/>
        <v>0.25163690476190476</v>
      </c>
      <c r="P260" s="250">
        <f t="shared" ca="1" si="53"/>
        <v>0.2339781746031746</v>
      </c>
      <c r="Q260" s="250">
        <f t="shared" ca="1" si="54"/>
        <v>0.22735615079365079</v>
      </c>
      <c r="R260" s="250">
        <f t="shared" ca="1" si="55"/>
        <v>0.22448660714285712</v>
      </c>
      <c r="S260" s="250">
        <f t="shared" ca="1" si="56"/>
        <v>0.26367694805194802</v>
      </c>
      <c r="T260" s="250">
        <f t="shared" ca="1" si="57"/>
        <v>0.31605113636363635</v>
      </c>
      <c r="U260" s="250">
        <f t="shared" ca="1" si="58"/>
        <v>0.32613467261904761</v>
      </c>
      <c r="V260" s="250">
        <f t="shared" ca="1" si="59"/>
        <v>0.2799310064935065</v>
      </c>
      <c r="W260" s="250">
        <f t="shared" ca="1" si="60"/>
        <v>0.22647321428571426</v>
      </c>
      <c r="X260" s="250">
        <f t="shared" ca="1" si="61"/>
        <v>0.17879464285714286</v>
      </c>
      <c r="Y260" s="250">
        <f t="shared" ca="1" si="62"/>
        <v>8.69140625E-2</v>
      </c>
      <c r="Z260" s="250">
        <f t="shared" ca="1" si="63"/>
        <v>5.6760204081632647E-2</v>
      </c>
      <c r="AA260" s="250">
        <f t="shared" ca="1" si="64"/>
        <v>5.1651785714285713E-2</v>
      </c>
      <c r="AB260" s="250">
        <f t="shared" ca="1" si="65"/>
        <v>2.9799107142857141E-2</v>
      </c>
      <c r="AD260" s="76"/>
      <c r="AE260" s="4"/>
      <c r="AF260" s="4"/>
      <c r="AG260" s="4"/>
      <c r="AH260" s="4"/>
      <c r="AI260" s="4"/>
      <c r="AJ260" s="81" t="str">
        <f t="shared" si="70"/>
        <v>Kąty Wrocławskie</v>
      </c>
      <c r="AK260" s="81" t="str">
        <f t="shared" si="70"/>
        <v>rk_16_DK35</v>
      </c>
      <c r="AL260" s="286">
        <f>IFERROR(AVERAGEIFS('BAZA DANYCH'!$AA:$AA,'BAZA DANYCH'!$A:$A,$B260,'BAZA DANYCH'!$F:$F,$C260),0)</f>
        <v>15.056179775280899</v>
      </c>
      <c r="AM260" s="287">
        <f>IFERROR(COUNTIFS('BAZA DANYCH'!$A:$A,$B260,'BAZA DANYCH'!$U:$U,AM$244,'BAZA DANYCH'!$F:$F,$C260),0)</f>
        <v>13</v>
      </c>
      <c r="AN260" s="287">
        <f>IFERROR(COUNTIFS('BAZA DANYCH'!$A:$A,$B260,'BAZA DANYCH'!$U:$U,AN$244,'BAZA DANYCH'!$F:$F,$C260),0)</f>
        <v>10</v>
      </c>
      <c r="AO260" s="287">
        <f>IFERROR(COUNTIFS('BAZA DANYCH'!$A:$A,$B260,'BAZA DANYCH'!$U:$U,AO$244,'BAZA DANYCH'!$F:$F,$C260),0)</f>
        <v>7</v>
      </c>
      <c r="AP260" s="287">
        <f>IFERROR(COUNTIFS('BAZA DANYCH'!$A:$A,$B260,'BAZA DANYCH'!$U:$U,AP$244,'BAZA DANYCH'!$F:$F,$C260),0)</f>
        <v>8</v>
      </c>
      <c r="AQ260" s="287">
        <f>IFERROR(COUNTIFS('BAZA DANYCH'!$A:$A,$B260,'BAZA DANYCH'!$U:$U,AQ$244,'BAZA DANYCH'!$F:$F,$C260),0)</f>
        <v>14</v>
      </c>
      <c r="AR260" s="287">
        <f>IFERROR(COUNTIFS('BAZA DANYCH'!$A:$A,$B260,'BAZA DANYCH'!$U:$U,AR$244,'BAZA DANYCH'!$F:$F,$C260),0)</f>
        <v>11</v>
      </c>
      <c r="AS260" s="287">
        <f>IFERROR(COUNTIFS('BAZA DANYCH'!$A:$A,$B260,'BAZA DANYCH'!$U:$U,AS$244,'BAZA DANYCH'!$F:$F,$C260),0)</f>
        <v>16</v>
      </c>
      <c r="AT260" s="287">
        <f>IFERROR(COUNTIFS('BAZA DANYCH'!$A:$A,$B260,'BAZA DANYCH'!$U:$U,AT$244,'BAZA DANYCH'!$F:$F,$C260),0)</f>
        <v>10</v>
      </c>
      <c r="AU260" s="288">
        <f t="shared" ca="1" si="66"/>
        <v>175</v>
      </c>
      <c r="AV260" s="81" t="str">
        <f t="shared" si="67"/>
        <v>Kąty Wrocławskie</v>
      </c>
      <c r="AW260" s="81" t="str">
        <f t="shared" si="67"/>
        <v>rk_16_DK35</v>
      </c>
      <c r="AX260" s="286">
        <f>IFERROR(AVERAGEIFS('BAZA DANYCH'!$Z:$Z,'BAZA DANYCH'!$A:$A,$B260,'BAZA DANYCH'!$F:$F,$C260),0)</f>
        <v>50.337078651685395</v>
      </c>
      <c r="AY260" s="287">
        <f>IFERROR(AVERAGEIFS('BAZA DANYCH'!$Z:$Z,'BAZA DANYCH'!$A:$A,$B260,'BAZA DANYCH'!$U:$U,AY$244,'BAZA DANYCH'!$F:$F,$C260),0)</f>
        <v>54.230769230769234</v>
      </c>
      <c r="AZ260" s="287">
        <f>IFERROR(AVERAGEIFS('BAZA DANYCH'!$Z:$Z,'BAZA DANYCH'!$A:$A,$B260,'BAZA DANYCH'!$U:$U,AZ$244,'BAZA DANYCH'!$F:$F,$C260),0)</f>
        <v>57</v>
      </c>
      <c r="BA260" s="287">
        <f>IFERROR(AVERAGEIFS('BAZA DANYCH'!$Z:$Z,'BAZA DANYCH'!$A:$A,$B260,'BAZA DANYCH'!$U:$U,BA$244,'BAZA DANYCH'!$F:$F,$C260),0)</f>
        <v>47.142857142857146</v>
      </c>
      <c r="BB260" s="287">
        <f>IFERROR(AVERAGEIFS('BAZA DANYCH'!$Z:$Z,'BAZA DANYCH'!$A:$A,$B260,'BAZA DANYCH'!$U:$U,BB$244,'BAZA DANYCH'!$F:$F,$C260),0)</f>
        <v>42.5</v>
      </c>
      <c r="BC260" s="287">
        <f>IFERROR(AVERAGEIFS('BAZA DANYCH'!$Z:$Z,'BAZA DANYCH'!$A:$A,$B260,'BAZA DANYCH'!$U:$U,BC$244,'BAZA DANYCH'!$F:$F,$C260),0)</f>
        <v>48.928571428571431</v>
      </c>
      <c r="BD260" s="287">
        <f>IFERROR(AVERAGEIFS('BAZA DANYCH'!$Z:$Z,'BAZA DANYCH'!$A:$A,$B260,'BAZA DANYCH'!$U:$U,BD$244,'BAZA DANYCH'!$F:$F,$C260),0)</f>
        <v>60</v>
      </c>
      <c r="BE260" s="287">
        <f>IFERROR(AVERAGEIFS('BAZA DANYCH'!$Z:$Z,'BAZA DANYCH'!$A:$A,$B260,'BAZA DANYCH'!$U:$U,BE$244,'BAZA DANYCH'!$F:$F,$C260),0)</f>
        <v>45</v>
      </c>
      <c r="BF260" s="287">
        <f>IFERROR(AVERAGEIFS('BAZA DANYCH'!$Z:$Z,'BAZA DANYCH'!$A:$A,$B260,'BAZA DANYCH'!$U:$U,BF$244,'BAZA DANYCH'!$F:$F,$C260),0)</f>
        <v>47</v>
      </c>
      <c r="BG260" s="4"/>
      <c r="BH260" s="266">
        <f t="shared" ca="1" si="71"/>
        <v>8808.9887640449451</v>
      </c>
      <c r="BI260" s="289">
        <f t="shared" ca="1" si="72"/>
        <v>0</v>
      </c>
      <c r="BJ260" s="289">
        <f t="shared" ca="1" si="72"/>
        <v>0</v>
      </c>
      <c r="BK260" s="289">
        <f t="shared" ca="1" si="72"/>
        <v>0</v>
      </c>
      <c r="BL260" s="289">
        <f t="shared" ca="1" si="72"/>
        <v>0</v>
      </c>
      <c r="BM260" s="289">
        <f t="shared" ca="1" si="72"/>
        <v>100.67415730337079</v>
      </c>
      <c r="BN260" s="289">
        <f t="shared" ca="1" si="72"/>
        <v>352.35955056179779</v>
      </c>
      <c r="BO260" s="289">
        <f t="shared" ca="1" si="72"/>
        <v>553.70786516853934</v>
      </c>
      <c r="BP260" s="289">
        <f t="shared" ca="1" si="72"/>
        <v>604.04494382022472</v>
      </c>
      <c r="BQ260" s="289">
        <f t="shared" ca="1" si="72"/>
        <v>553.70786516853934</v>
      </c>
      <c r="BR260" s="289">
        <f t="shared" ca="1" si="72"/>
        <v>503.37078651685397</v>
      </c>
      <c r="BS260" s="289">
        <f t="shared" ca="1" si="73"/>
        <v>453.03370786516854</v>
      </c>
      <c r="BT260" s="289">
        <f t="shared" ca="1" si="73"/>
        <v>453.03370786516854</v>
      </c>
      <c r="BU260" s="289">
        <f t="shared" ca="1" si="73"/>
        <v>453.03370786516854</v>
      </c>
      <c r="BV260" s="289">
        <f t="shared" ca="1" si="73"/>
        <v>503.37078651685397</v>
      </c>
      <c r="BW260" s="289">
        <f t="shared" ca="1" si="73"/>
        <v>553.70786516853934</v>
      </c>
      <c r="BX260" s="289">
        <f t="shared" ca="1" si="73"/>
        <v>553.70786516853934</v>
      </c>
      <c r="BY260" s="289">
        <f t="shared" ca="1" si="73"/>
        <v>604.04494382022472</v>
      </c>
      <c r="BZ260" s="289">
        <f t="shared" ca="1" si="73"/>
        <v>553.70786516853934</v>
      </c>
      <c r="CA260" s="289">
        <f t="shared" ca="1" si="73"/>
        <v>503.37078651685397</v>
      </c>
      <c r="CB260" s="289">
        <f t="shared" ca="1" si="73"/>
        <v>402.69662921348316</v>
      </c>
      <c r="CC260" s="289">
        <f t="shared" ca="1" si="73"/>
        <v>402.69662921348316</v>
      </c>
      <c r="CD260" s="289">
        <f t="shared" ca="1" si="73"/>
        <v>352.35955056179779</v>
      </c>
      <c r="CE260" s="289">
        <f t="shared" ca="1" si="73"/>
        <v>251.68539325842698</v>
      </c>
      <c r="CF260" s="289">
        <f t="shared" ca="1" si="73"/>
        <v>100.67415730337079</v>
      </c>
    </row>
    <row r="261" spans="2:84" x14ac:dyDescent="0.25">
      <c r="B261" s="81" t="str">
        <f>STATYSTYKI!A88</f>
        <v>Kostomłoty</v>
      </c>
      <c r="C261" s="81" t="str">
        <f>STATYSTYKI!B88</f>
        <v>rk_17_DK5</v>
      </c>
      <c r="D261" s="250">
        <f t="shared" ca="1" si="41"/>
        <v>0.48489872547464175</v>
      </c>
      <c r="E261" s="250">
        <f t="shared" ca="1" si="42"/>
        <v>0</v>
      </c>
      <c r="F261" s="250">
        <f t="shared" ca="1" si="43"/>
        <v>0</v>
      </c>
      <c r="G261" s="250">
        <f t="shared" ca="1" si="44"/>
        <v>0</v>
      </c>
      <c r="H261" s="250">
        <f t="shared" ca="1" si="45"/>
        <v>0</v>
      </c>
      <c r="I261" s="250">
        <f t="shared" ca="1" si="46"/>
        <v>0.14031413612565444</v>
      </c>
      <c r="J261" s="250">
        <f t="shared" ca="1" si="47"/>
        <v>0.20579406631762653</v>
      </c>
      <c r="K261" s="250">
        <f t="shared" ca="1" si="48"/>
        <v>0.41217277486910991</v>
      </c>
      <c r="L261" s="250">
        <f t="shared" ca="1" si="49"/>
        <v>0.99519100252084536</v>
      </c>
      <c r="M261" s="250">
        <f t="shared" ca="1" si="50"/>
        <v>0.51448516579406633</v>
      </c>
      <c r="N261" s="250">
        <f t="shared" ca="1" si="51"/>
        <v>0.52784841685365236</v>
      </c>
      <c r="O261" s="250">
        <f t="shared" ca="1" si="52"/>
        <v>0.50446272749937671</v>
      </c>
      <c r="P261" s="250">
        <f t="shared" ca="1" si="53"/>
        <v>0.46771378708551481</v>
      </c>
      <c r="Q261" s="250">
        <f t="shared" ca="1" si="54"/>
        <v>0.45435053602592868</v>
      </c>
      <c r="R261" s="250">
        <f t="shared" ca="1" si="55"/>
        <v>0.43555846422338568</v>
      </c>
      <c r="S261" s="250">
        <f t="shared" ca="1" si="56"/>
        <v>0.56417975567190226</v>
      </c>
      <c r="T261" s="250">
        <f t="shared" ca="1" si="57"/>
        <v>0.67526178010471205</v>
      </c>
      <c r="U261" s="250">
        <f t="shared" ca="1" si="58"/>
        <v>0.67818499127399645</v>
      </c>
      <c r="V261" s="250">
        <f t="shared" ca="1" si="59"/>
        <v>0.53007562536358344</v>
      </c>
      <c r="W261" s="250">
        <f t="shared" ca="1" si="60"/>
        <v>0.50112191473448009</v>
      </c>
      <c r="X261" s="250">
        <f t="shared" ca="1" si="61"/>
        <v>0.37027341477603254</v>
      </c>
      <c r="Y261" s="250">
        <f t="shared" ca="1" si="62"/>
        <v>0.17929028504944733</v>
      </c>
      <c r="Z261" s="250">
        <f t="shared" ca="1" si="63"/>
        <v>0.126282722513089</v>
      </c>
      <c r="AA261" s="250">
        <f t="shared" ca="1" si="64"/>
        <v>0.10523560209424083</v>
      </c>
      <c r="AB261" s="250">
        <f t="shared" ca="1" si="65"/>
        <v>5.8464223385689351E-2</v>
      </c>
      <c r="AD261" s="76"/>
      <c r="AE261" s="4"/>
      <c r="AF261" s="4"/>
      <c r="AG261" s="4"/>
      <c r="AH261" s="4"/>
      <c r="AI261" s="4"/>
      <c r="AJ261" s="81" t="str">
        <f t="shared" si="70"/>
        <v>Kostomłoty</v>
      </c>
      <c r="AK261" s="81" t="str">
        <f t="shared" si="70"/>
        <v>rk_17_DK5</v>
      </c>
      <c r="AL261" s="286">
        <f>IFERROR(AVERAGEIFS('BAZA DANYCH'!$AA:$AA,'BAZA DANYCH'!$A:$A,$B261,'BAZA DANYCH'!$F:$F,$C261),0)</f>
        <v>26.417910447761194</v>
      </c>
      <c r="AM261" s="287">
        <f>IFERROR(COUNTIFS('BAZA DANYCH'!$A:$A,$B261,'BAZA DANYCH'!$U:$U,AM$244,'BAZA DANYCH'!$F:$F,$C261),0)</f>
        <v>7</v>
      </c>
      <c r="AN261" s="287">
        <f>IFERROR(COUNTIFS('BAZA DANYCH'!$A:$A,$B261,'BAZA DANYCH'!$U:$U,AN$244,'BAZA DANYCH'!$F:$F,$C261),0)</f>
        <v>11</v>
      </c>
      <c r="AO261" s="287">
        <f>IFERROR(COUNTIFS('BAZA DANYCH'!$A:$A,$B261,'BAZA DANYCH'!$U:$U,AO$244,'BAZA DANYCH'!$F:$F,$C261),0)</f>
        <v>8</v>
      </c>
      <c r="AP261" s="287">
        <f>IFERROR(COUNTIFS('BAZA DANYCH'!$A:$A,$B261,'BAZA DANYCH'!$U:$U,AP$244,'BAZA DANYCH'!$F:$F,$C261),0)</f>
        <v>6</v>
      </c>
      <c r="AQ261" s="287">
        <f>IFERROR(COUNTIFS('BAZA DANYCH'!$A:$A,$B261,'BAZA DANYCH'!$U:$U,AQ$244,'BAZA DANYCH'!$F:$F,$C261),0)</f>
        <v>9</v>
      </c>
      <c r="AR261" s="287">
        <f>IFERROR(COUNTIFS('BAZA DANYCH'!$A:$A,$B261,'BAZA DANYCH'!$U:$U,AR$244,'BAZA DANYCH'!$F:$F,$C261),0)</f>
        <v>9</v>
      </c>
      <c r="AS261" s="287">
        <f>IFERROR(COUNTIFS('BAZA DANYCH'!$A:$A,$B261,'BAZA DANYCH'!$U:$U,AS$244,'BAZA DANYCH'!$F:$F,$C261),0)</f>
        <v>8</v>
      </c>
      <c r="AT261" s="287">
        <f>IFERROR(COUNTIFS('BAZA DANYCH'!$A:$A,$B261,'BAZA DANYCH'!$U:$U,AT$244,'BAZA DANYCH'!$F:$F,$C261),0)</f>
        <v>9</v>
      </c>
      <c r="AU261" s="288">
        <f t="shared" ca="1" si="66"/>
        <v>132</v>
      </c>
      <c r="AV261" s="81" t="str">
        <f t="shared" si="67"/>
        <v>Kostomłoty</v>
      </c>
      <c r="AW261" s="81" t="str">
        <f t="shared" si="67"/>
        <v>rk_17_DK5</v>
      </c>
      <c r="AX261" s="286">
        <f>IFERROR(AVERAGEIFS('BAZA DANYCH'!$Z:$Z,'BAZA DANYCH'!$A:$A,$B261,'BAZA DANYCH'!$F:$F,$C261),0)</f>
        <v>42.761194029850749</v>
      </c>
      <c r="AY261" s="287">
        <f>IFERROR(AVERAGEIFS('BAZA DANYCH'!$Z:$Z,'BAZA DANYCH'!$A:$A,$B261,'BAZA DANYCH'!$U:$U,AY$244,'BAZA DANYCH'!$F:$F,$C261),0)</f>
        <v>41.428571428571431</v>
      </c>
      <c r="AZ261" s="287">
        <f>IFERROR(AVERAGEIFS('BAZA DANYCH'!$Z:$Z,'BAZA DANYCH'!$A:$A,$B261,'BAZA DANYCH'!$U:$U,AZ$244,'BAZA DANYCH'!$F:$F,$C261),0)</f>
        <v>48.18181818181818</v>
      </c>
      <c r="BA261" s="287">
        <f>IFERROR(AVERAGEIFS('BAZA DANYCH'!$Z:$Z,'BAZA DANYCH'!$A:$A,$B261,'BAZA DANYCH'!$U:$U,BA$244,'BAZA DANYCH'!$F:$F,$C261),0)</f>
        <v>37.5</v>
      </c>
      <c r="BB261" s="287">
        <f>IFERROR(AVERAGEIFS('BAZA DANYCH'!$Z:$Z,'BAZA DANYCH'!$A:$A,$B261,'BAZA DANYCH'!$U:$U,BB$244,'BAZA DANYCH'!$F:$F,$C261),0)</f>
        <v>25.833333333333332</v>
      </c>
      <c r="BC261" s="287">
        <f>IFERROR(AVERAGEIFS('BAZA DANYCH'!$Z:$Z,'BAZA DANYCH'!$A:$A,$B261,'BAZA DANYCH'!$U:$U,BC$244,'BAZA DANYCH'!$F:$F,$C261),0)</f>
        <v>45.555555555555557</v>
      </c>
      <c r="BD261" s="287">
        <f>IFERROR(AVERAGEIFS('BAZA DANYCH'!$Z:$Z,'BAZA DANYCH'!$A:$A,$B261,'BAZA DANYCH'!$U:$U,BD$244,'BAZA DANYCH'!$F:$F,$C261),0)</f>
        <v>49.444444444444443</v>
      </c>
      <c r="BE261" s="287">
        <f>IFERROR(AVERAGEIFS('BAZA DANYCH'!$Z:$Z,'BAZA DANYCH'!$A:$A,$B261,'BAZA DANYCH'!$U:$U,BE$244,'BAZA DANYCH'!$F:$F,$C261),0)</f>
        <v>37.5</v>
      </c>
      <c r="BF261" s="287">
        <f>IFERROR(AVERAGEIFS('BAZA DANYCH'!$Z:$Z,'BAZA DANYCH'!$A:$A,$B261,'BAZA DANYCH'!$U:$U,BF$244,'BAZA DANYCH'!$F:$F,$C261),0)</f>
        <v>48.333333333333336</v>
      </c>
      <c r="BG261" s="4"/>
      <c r="BH261" s="266">
        <f t="shared" ca="1" si="71"/>
        <v>5644.4776119402977</v>
      </c>
      <c r="BI261" s="289">
        <f t="shared" ca="1" si="72"/>
        <v>0</v>
      </c>
      <c r="BJ261" s="289">
        <f t="shared" ca="1" si="72"/>
        <v>0</v>
      </c>
      <c r="BK261" s="289">
        <f t="shared" ca="1" si="72"/>
        <v>0</v>
      </c>
      <c r="BL261" s="289">
        <f t="shared" ca="1" si="72"/>
        <v>0</v>
      </c>
      <c r="BM261" s="289">
        <f t="shared" ca="1" si="72"/>
        <v>42.761194029850749</v>
      </c>
      <c r="BN261" s="289">
        <f t="shared" ca="1" si="72"/>
        <v>213.80597014925374</v>
      </c>
      <c r="BO261" s="289">
        <f t="shared" ca="1" si="72"/>
        <v>342.08955223880599</v>
      </c>
      <c r="BP261" s="289">
        <f t="shared" ca="1" si="72"/>
        <v>384.85074626865674</v>
      </c>
      <c r="BQ261" s="289">
        <f t="shared" ca="1" si="72"/>
        <v>384.85074626865674</v>
      </c>
      <c r="BR261" s="289">
        <f t="shared" ca="1" si="72"/>
        <v>299.32835820895525</v>
      </c>
      <c r="BS261" s="289">
        <f t="shared" ca="1" si="73"/>
        <v>299.32835820895525</v>
      </c>
      <c r="BT261" s="289">
        <f t="shared" ca="1" si="73"/>
        <v>299.32835820895525</v>
      </c>
      <c r="BU261" s="289">
        <f t="shared" ca="1" si="73"/>
        <v>299.32835820895525</v>
      </c>
      <c r="BV261" s="289">
        <f t="shared" ca="1" si="73"/>
        <v>342.08955223880599</v>
      </c>
      <c r="BW261" s="289">
        <f t="shared" ca="1" si="73"/>
        <v>342.08955223880599</v>
      </c>
      <c r="BX261" s="289">
        <f t="shared" ca="1" si="73"/>
        <v>342.08955223880599</v>
      </c>
      <c r="BY261" s="289">
        <f t="shared" ca="1" si="73"/>
        <v>384.85074626865674</v>
      </c>
      <c r="BZ261" s="289">
        <f t="shared" ca="1" si="73"/>
        <v>384.85074626865674</v>
      </c>
      <c r="CA261" s="289">
        <f t="shared" ca="1" si="73"/>
        <v>299.32835820895525</v>
      </c>
      <c r="CB261" s="289">
        <f t="shared" ca="1" si="73"/>
        <v>256.56716417910451</v>
      </c>
      <c r="CC261" s="289">
        <f t="shared" ca="1" si="73"/>
        <v>256.56716417910451</v>
      </c>
      <c r="CD261" s="289">
        <f t="shared" ca="1" si="73"/>
        <v>213.80597014925374</v>
      </c>
      <c r="CE261" s="289">
        <f t="shared" ca="1" si="73"/>
        <v>171.044776119403</v>
      </c>
      <c r="CF261" s="289">
        <f t="shared" ca="1" si="73"/>
        <v>85.522388059701498</v>
      </c>
    </row>
    <row r="262" spans="2:84" x14ac:dyDescent="0.25">
      <c r="B262" s="81" t="str">
        <f>STATYSTYKI!A89</f>
        <v>Środa Śląska</v>
      </c>
      <c r="C262" s="81" t="str">
        <f>STATYSTYKI!B89</f>
        <v>rk_19_DK94</v>
      </c>
      <c r="D262" s="250">
        <f t="shared" ca="1" si="41"/>
        <v>0.31504479937670427</v>
      </c>
      <c r="E262" s="250">
        <f t="shared" ca="1" si="42"/>
        <v>0</v>
      </c>
      <c r="F262" s="250">
        <f t="shared" ca="1" si="43"/>
        <v>0</v>
      </c>
      <c r="G262" s="250">
        <f t="shared" ca="1" si="44"/>
        <v>0</v>
      </c>
      <c r="H262" s="250">
        <f t="shared" ca="1" si="45"/>
        <v>0</v>
      </c>
      <c r="I262" s="250">
        <f t="shared" ca="1" si="46"/>
        <v>5.8278145695364235E-2</v>
      </c>
      <c r="J262" s="250">
        <f t="shared" ca="1" si="47"/>
        <v>0.14569536423841059</v>
      </c>
      <c r="K262" s="250">
        <f t="shared" ca="1" si="48"/>
        <v>0.27390728476821191</v>
      </c>
      <c r="L262" s="250">
        <f t="shared" ca="1" si="49"/>
        <v>0.62649006622516545</v>
      </c>
      <c r="M262" s="250">
        <f t="shared" ca="1" si="50"/>
        <v>0.32538631346578362</v>
      </c>
      <c r="N262" s="250">
        <f t="shared" ca="1" si="51"/>
        <v>0.30887417218543045</v>
      </c>
      <c r="O262" s="250">
        <f t="shared" ca="1" si="52"/>
        <v>0.371523178807947</v>
      </c>
      <c r="P262" s="250">
        <f t="shared" ca="1" si="53"/>
        <v>0.34238410596026486</v>
      </c>
      <c r="Q262" s="250">
        <f t="shared" ca="1" si="54"/>
        <v>0.33509933774834433</v>
      </c>
      <c r="R262" s="250">
        <f t="shared" ca="1" si="55"/>
        <v>0.29139072847682118</v>
      </c>
      <c r="S262" s="250">
        <f t="shared" ca="1" si="56"/>
        <v>0.37880794701986753</v>
      </c>
      <c r="T262" s="250">
        <f t="shared" ca="1" si="57"/>
        <v>0.37880794701986747</v>
      </c>
      <c r="U262" s="250">
        <f t="shared" ca="1" si="58"/>
        <v>0.42737306843267103</v>
      </c>
      <c r="V262" s="250">
        <f t="shared" ca="1" si="59"/>
        <v>0.33509933774834433</v>
      </c>
      <c r="W262" s="250">
        <f t="shared" ca="1" si="60"/>
        <v>0.29139072847682118</v>
      </c>
      <c r="X262" s="250">
        <f t="shared" ca="1" si="61"/>
        <v>0.23311258278145694</v>
      </c>
      <c r="Y262" s="250">
        <f t="shared" ca="1" si="62"/>
        <v>0.10927152317880794</v>
      </c>
      <c r="Z262" s="250">
        <f t="shared" ca="1" si="63"/>
        <v>8.7417218543046349E-2</v>
      </c>
      <c r="AA262" s="250">
        <f t="shared" ca="1" si="64"/>
        <v>8.7417218543046349E-2</v>
      </c>
      <c r="AB262" s="250">
        <f t="shared" ca="1" si="65"/>
        <v>5.8278145695364235E-2</v>
      </c>
      <c r="AD262" s="76"/>
      <c r="AE262" s="4"/>
      <c r="AF262" s="4"/>
      <c r="AG262" s="4"/>
      <c r="AH262" s="4"/>
      <c r="AI262" s="4"/>
      <c r="AJ262" s="81" t="str">
        <f t="shared" si="70"/>
        <v>Środa Śląska</v>
      </c>
      <c r="AK262" s="81" t="str">
        <f t="shared" si="70"/>
        <v>rk_19_DK94</v>
      </c>
      <c r="AL262" s="286">
        <f>IFERROR(AVERAGEIFS('BAZA DANYCH'!$AA:$AA,'BAZA DANYCH'!$A:$A,$B262,'BAZA DANYCH'!$F:$F,$C262),0)</f>
        <v>13.5</v>
      </c>
      <c r="AM262" s="287">
        <f>IFERROR(COUNTIFS('BAZA DANYCH'!$A:$A,$B262,'BAZA DANYCH'!$U:$U,AM$244,'BAZA DANYCH'!$F:$F,$C262),0)</f>
        <v>3</v>
      </c>
      <c r="AN262" s="287">
        <f>IFERROR(COUNTIFS('BAZA DANYCH'!$A:$A,$B262,'BAZA DANYCH'!$U:$U,AN$244,'BAZA DANYCH'!$F:$F,$C262),0)</f>
        <v>6</v>
      </c>
      <c r="AO262" s="287">
        <f>IFERROR(COUNTIFS('BAZA DANYCH'!$A:$A,$B262,'BAZA DANYCH'!$U:$U,AO$244,'BAZA DANYCH'!$F:$F,$C262),0)</f>
        <v>5</v>
      </c>
      <c r="AP262" s="287">
        <f>IFERROR(COUNTIFS('BAZA DANYCH'!$A:$A,$B262,'BAZA DANYCH'!$U:$U,AP$244,'BAZA DANYCH'!$F:$F,$C262),0)</f>
        <v>9</v>
      </c>
      <c r="AQ262" s="287">
        <f>IFERROR(COUNTIFS('BAZA DANYCH'!$A:$A,$B262,'BAZA DANYCH'!$U:$U,AQ$244,'BAZA DANYCH'!$F:$F,$C262),0)</f>
        <v>8</v>
      </c>
      <c r="AR262" s="287">
        <f>IFERROR(COUNTIFS('BAZA DANYCH'!$A:$A,$B262,'BAZA DANYCH'!$U:$U,AR$244,'BAZA DANYCH'!$F:$F,$C262),0)</f>
        <v>3</v>
      </c>
      <c r="AS262" s="287">
        <f>IFERROR(COUNTIFS('BAZA DANYCH'!$A:$A,$B262,'BAZA DANYCH'!$U:$U,AS$244,'BAZA DANYCH'!$F:$F,$C262),0)</f>
        <v>6</v>
      </c>
      <c r="AT262" s="287">
        <f>IFERROR(COUNTIFS('BAZA DANYCH'!$A:$A,$B262,'BAZA DANYCH'!$U:$U,AT$244,'BAZA DANYCH'!$F:$F,$C262),0)</f>
        <v>4</v>
      </c>
      <c r="AU262" s="288">
        <f t="shared" ca="1" si="66"/>
        <v>87</v>
      </c>
      <c r="AV262" s="81" t="str">
        <f t="shared" si="67"/>
        <v>Środa Śląska</v>
      </c>
      <c r="AW262" s="81" t="str">
        <f t="shared" si="67"/>
        <v>rk_19_DK94</v>
      </c>
      <c r="AX262" s="286">
        <f>IFERROR(AVERAGEIFS('BAZA DANYCH'!$Z:$Z,'BAZA DANYCH'!$A:$A,$B262,'BAZA DANYCH'!$F:$F,$C262),0)</f>
        <v>34.31818181818182</v>
      </c>
      <c r="AY262" s="287">
        <f>IFERROR(AVERAGEIFS('BAZA DANYCH'!$Z:$Z,'BAZA DANYCH'!$A:$A,$B262,'BAZA DANYCH'!$U:$U,AY$244,'BAZA DANYCH'!$F:$F,$C262),0)</f>
        <v>31.666666666666668</v>
      </c>
      <c r="AZ262" s="287">
        <f>IFERROR(AVERAGEIFS('BAZA DANYCH'!$Z:$Z,'BAZA DANYCH'!$A:$A,$B262,'BAZA DANYCH'!$U:$U,AZ$244,'BAZA DANYCH'!$F:$F,$C262),0)</f>
        <v>25.833333333333332</v>
      </c>
      <c r="BA262" s="287">
        <f>IFERROR(AVERAGEIFS('BAZA DANYCH'!$Z:$Z,'BAZA DANYCH'!$A:$A,$B262,'BAZA DANYCH'!$U:$U,BA$244,'BAZA DANYCH'!$F:$F,$C262),0)</f>
        <v>27</v>
      </c>
      <c r="BB262" s="287">
        <f>IFERROR(AVERAGEIFS('BAZA DANYCH'!$Z:$Z,'BAZA DANYCH'!$A:$A,$B262,'BAZA DANYCH'!$U:$U,BB$244,'BAZA DANYCH'!$F:$F,$C262),0)</f>
        <v>47.222222222222221</v>
      </c>
      <c r="BC262" s="287">
        <f>IFERROR(AVERAGEIFS('BAZA DANYCH'!$Z:$Z,'BAZA DANYCH'!$A:$A,$B262,'BAZA DANYCH'!$U:$U,BC$244,'BAZA DANYCH'!$F:$F,$C262),0)</f>
        <v>33.125</v>
      </c>
      <c r="BD262" s="287">
        <f>IFERROR(AVERAGEIFS('BAZA DANYCH'!$Z:$Z,'BAZA DANYCH'!$A:$A,$B262,'BAZA DANYCH'!$U:$U,BD$244,'BAZA DANYCH'!$F:$F,$C262),0)</f>
        <v>31.666666666666668</v>
      </c>
      <c r="BE262" s="287">
        <f>IFERROR(AVERAGEIFS('BAZA DANYCH'!$Z:$Z,'BAZA DANYCH'!$A:$A,$B262,'BAZA DANYCH'!$U:$U,BE$244,'BAZA DANYCH'!$F:$F,$C262),0)</f>
        <v>37.5</v>
      </c>
      <c r="BF262" s="287">
        <f>IFERROR(AVERAGEIFS('BAZA DANYCH'!$Z:$Z,'BAZA DANYCH'!$A:$A,$B262,'BAZA DANYCH'!$U:$U,BF$244,'BAZA DANYCH'!$F:$F,$C262),0)</f>
        <v>28.75</v>
      </c>
      <c r="BG262" s="4"/>
      <c r="BH262" s="266">
        <f t="shared" ca="1" si="71"/>
        <v>2917.045454545455</v>
      </c>
      <c r="BI262" s="289">
        <f t="shared" ca="1" si="72"/>
        <v>0</v>
      </c>
      <c r="BJ262" s="289">
        <f t="shared" ca="1" si="72"/>
        <v>0</v>
      </c>
      <c r="BK262" s="289">
        <f t="shared" ca="1" si="72"/>
        <v>0</v>
      </c>
      <c r="BL262" s="289">
        <f t="shared" ca="1" si="72"/>
        <v>0</v>
      </c>
      <c r="BM262" s="289">
        <f t="shared" ca="1" si="72"/>
        <v>34.31818181818182</v>
      </c>
      <c r="BN262" s="289">
        <f t="shared" ca="1" si="72"/>
        <v>102.95454545454547</v>
      </c>
      <c r="BO262" s="289">
        <f t="shared" ca="1" si="72"/>
        <v>171.59090909090909</v>
      </c>
      <c r="BP262" s="289">
        <f t="shared" ca="1" si="72"/>
        <v>205.90909090909093</v>
      </c>
      <c r="BQ262" s="289">
        <f t="shared" ca="1" si="72"/>
        <v>205.90909090909093</v>
      </c>
      <c r="BR262" s="289">
        <f t="shared" ca="1" si="72"/>
        <v>171.59090909090909</v>
      </c>
      <c r="BS262" s="289">
        <f t="shared" ca="1" si="73"/>
        <v>137.27272727272728</v>
      </c>
      <c r="BT262" s="289">
        <f t="shared" ca="1" si="73"/>
        <v>137.27272727272728</v>
      </c>
      <c r="BU262" s="289">
        <f t="shared" ca="1" si="73"/>
        <v>137.27272727272728</v>
      </c>
      <c r="BV262" s="289">
        <f t="shared" ca="1" si="73"/>
        <v>171.59090909090909</v>
      </c>
      <c r="BW262" s="289">
        <f t="shared" ca="1" si="73"/>
        <v>171.59090909090909</v>
      </c>
      <c r="BX262" s="289">
        <f t="shared" ca="1" si="73"/>
        <v>205.90909090909093</v>
      </c>
      <c r="BY262" s="289">
        <f t="shared" ca="1" si="73"/>
        <v>205.90909090909093</v>
      </c>
      <c r="BZ262" s="289">
        <f t="shared" ca="1" si="73"/>
        <v>205.90909090909093</v>
      </c>
      <c r="CA262" s="289">
        <f t="shared" ca="1" si="73"/>
        <v>171.59090909090909</v>
      </c>
      <c r="CB262" s="289">
        <f t="shared" ca="1" si="73"/>
        <v>137.27272727272728</v>
      </c>
      <c r="CC262" s="289">
        <f t="shared" ca="1" si="73"/>
        <v>137.27272727272728</v>
      </c>
      <c r="CD262" s="289">
        <f t="shared" ca="1" si="73"/>
        <v>102.95454545454547</v>
      </c>
      <c r="CE262" s="289">
        <f t="shared" ca="1" si="73"/>
        <v>68.63636363636364</v>
      </c>
      <c r="CF262" s="289">
        <f t="shared" ca="1" si="73"/>
        <v>34.31818181818182</v>
      </c>
    </row>
    <row r="263" spans="2:84" x14ac:dyDescent="0.25">
      <c r="B263" s="81" t="str">
        <f>STATYSTYKI!A90</f>
        <v>Brzeg Dolny</v>
      </c>
      <c r="C263" s="81" t="str">
        <f>STATYSTYKI!B90</f>
        <v>rk_20_DW341</v>
      </c>
      <c r="D263" s="250">
        <f t="shared" ref="D263:AB263" ca="1" si="74">IF(BH263=0,0%,D23/BH263)</f>
        <v>0</v>
      </c>
      <c r="E263" s="250">
        <f t="shared" ca="1" si="74"/>
        <v>0</v>
      </c>
      <c r="F263" s="250">
        <f t="shared" ca="1" si="74"/>
        <v>0</v>
      </c>
      <c r="G263" s="250">
        <f t="shared" ca="1" si="74"/>
        <v>0</v>
      </c>
      <c r="H263" s="250">
        <f t="shared" ca="1" si="74"/>
        <v>0</v>
      </c>
      <c r="I263" s="250">
        <f t="shared" ca="1" si="74"/>
        <v>0</v>
      </c>
      <c r="J263" s="250">
        <f t="shared" ca="1" si="74"/>
        <v>0</v>
      </c>
      <c r="K263" s="250">
        <f t="shared" ca="1" si="74"/>
        <v>0</v>
      </c>
      <c r="L263" s="250">
        <f t="shared" ca="1" si="74"/>
        <v>0</v>
      </c>
      <c r="M263" s="250">
        <f t="shared" ca="1" si="74"/>
        <v>0</v>
      </c>
      <c r="N263" s="250">
        <f t="shared" ca="1" si="74"/>
        <v>0</v>
      </c>
      <c r="O263" s="250">
        <f t="shared" ca="1" si="74"/>
        <v>0</v>
      </c>
      <c r="P263" s="250">
        <f t="shared" ca="1" si="74"/>
        <v>0</v>
      </c>
      <c r="Q263" s="250">
        <f t="shared" ca="1" si="74"/>
        <v>0</v>
      </c>
      <c r="R263" s="250">
        <f t="shared" ca="1" si="74"/>
        <v>0</v>
      </c>
      <c r="S263" s="250">
        <f t="shared" ca="1" si="74"/>
        <v>0</v>
      </c>
      <c r="T263" s="250">
        <f t="shared" ca="1" si="74"/>
        <v>0</v>
      </c>
      <c r="U263" s="250">
        <f t="shared" ca="1" si="74"/>
        <v>0</v>
      </c>
      <c r="V263" s="250">
        <f t="shared" ca="1" si="74"/>
        <v>0</v>
      </c>
      <c r="W263" s="250">
        <f t="shared" ca="1" si="74"/>
        <v>0</v>
      </c>
      <c r="X263" s="250">
        <f t="shared" ca="1" si="74"/>
        <v>0</v>
      </c>
      <c r="Y263" s="250">
        <f t="shared" ca="1" si="74"/>
        <v>0</v>
      </c>
      <c r="Z263" s="250">
        <f t="shared" ca="1" si="74"/>
        <v>0</v>
      </c>
      <c r="AA263" s="250">
        <f t="shared" ca="1" si="74"/>
        <v>0</v>
      </c>
      <c r="AB263" s="250">
        <f t="shared" ca="1" si="74"/>
        <v>0</v>
      </c>
      <c r="AD263" s="76"/>
      <c r="AE263" s="4"/>
      <c r="AF263" s="4"/>
      <c r="AG263" s="4"/>
      <c r="AH263" s="4"/>
      <c r="AI263" s="4"/>
      <c r="AJ263" s="81" t="str">
        <f t="shared" si="70"/>
        <v>Brzeg Dolny</v>
      </c>
      <c r="AK263" s="81" t="str">
        <f t="shared" si="70"/>
        <v>rk_20_DW341</v>
      </c>
      <c r="AL263" s="286">
        <f>IFERROR(AVERAGEIFS('BAZA DANYCH'!$AA:$AA,'BAZA DANYCH'!$A:$A,$B263,'BAZA DANYCH'!$F:$F,$C263),0)</f>
        <v>10</v>
      </c>
      <c r="AM263" s="287">
        <f>IFERROR(COUNTIFS('BAZA DANYCH'!$A:$A,$B263,'BAZA DANYCH'!$U:$U,AM$244,'BAZA DANYCH'!$F:$F,$C263),0)</f>
        <v>0</v>
      </c>
      <c r="AN263" s="287">
        <f>IFERROR(COUNTIFS('BAZA DANYCH'!$A:$A,$B263,'BAZA DANYCH'!$U:$U,AN$244,'BAZA DANYCH'!$F:$F,$C263),0)</f>
        <v>1</v>
      </c>
      <c r="AO263" s="287">
        <f>IFERROR(COUNTIFS('BAZA DANYCH'!$A:$A,$B263,'BAZA DANYCH'!$U:$U,AO$244,'BAZA DANYCH'!$F:$F,$C263),0)</f>
        <v>0</v>
      </c>
      <c r="AP263" s="287">
        <f>IFERROR(COUNTIFS('BAZA DANYCH'!$A:$A,$B263,'BAZA DANYCH'!$U:$U,AP$244,'BAZA DANYCH'!$F:$F,$C263),0)</f>
        <v>0</v>
      </c>
      <c r="AQ263" s="287">
        <f>IFERROR(COUNTIFS('BAZA DANYCH'!$A:$A,$B263,'BAZA DANYCH'!$U:$U,AQ$244,'BAZA DANYCH'!$F:$F,$C263),0)</f>
        <v>1</v>
      </c>
      <c r="AR263" s="287">
        <f>IFERROR(COUNTIFS('BAZA DANYCH'!$A:$A,$B263,'BAZA DANYCH'!$U:$U,AR$244,'BAZA DANYCH'!$F:$F,$C263),0)</f>
        <v>0</v>
      </c>
      <c r="AS263" s="287">
        <f>IFERROR(COUNTIFS('BAZA DANYCH'!$A:$A,$B263,'BAZA DANYCH'!$U:$U,AS$244,'BAZA DANYCH'!$F:$F,$C263),0)</f>
        <v>0</v>
      </c>
      <c r="AT263" s="287">
        <f>IFERROR(COUNTIFS('BAZA DANYCH'!$A:$A,$B263,'BAZA DANYCH'!$U:$U,AT$244,'BAZA DANYCH'!$F:$F,$C263),0)</f>
        <v>0</v>
      </c>
      <c r="AU263" s="288">
        <f t="shared" ca="1" si="66"/>
        <v>4</v>
      </c>
      <c r="AV263" s="81" t="str">
        <f t="shared" si="67"/>
        <v>Brzeg Dolny</v>
      </c>
      <c r="AW263" s="81" t="str">
        <f t="shared" si="67"/>
        <v>rk_20_DW341</v>
      </c>
      <c r="AX263" s="286">
        <f>IFERROR(AVERAGEIFS('BAZA DANYCH'!$Z:$Z,'BAZA DANYCH'!$A:$A,$B263,'BAZA DANYCH'!$F:$F,$C263),0)</f>
        <v>20</v>
      </c>
      <c r="AY263" s="287">
        <f>IFERROR(AVERAGEIFS('BAZA DANYCH'!$Z:$Z,'BAZA DANYCH'!$A:$A,$B263,'BAZA DANYCH'!$U:$U,AY$244,'BAZA DANYCH'!$F:$F,$C263),0)</f>
        <v>0</v>
      </c>
      <c r="AZ263" s="287">
        <f>IFERROR(AVERAGEIFS('BAZA DANYCH'!$Z:$Z,'BAZA DANYCH'!$A:$A,$B263,'BAZA DANYCH'!$U:$U,AZ$244,'BAZA DANYCH'!$F:$F,$C263),0)</f>
        <v>20</v>
      </c>
      <c r="BA263" s="287">
        <f>IFERROR(AVERAGEIFS('BAZA DANYCH'!$Z:$Z,'BAZA DANYCH'!$A:$A,$B263,'BAZA DANYCH'!$U:$U,BA$244,'BAZA DANYCH'!$F:$F,$C263),0)</f>
        <v>0</v>
      </c>
      <c r="BB263" s="287">
        <f>IFERROR(AVERAGEIFS('BAZA DANYCH'!$Z:$Z,'BAZA DANYCH'!$A:$A,$B263,'BAZA DANYCH'!$U:$U,BB$244,'BAZA DANYCH'!$F:$F,$C263),0)</f>
        <v>0</v>
      </c>
      <c r="BC263" s="287">
        <f>IFERROR(AVERAGEIFS('BAZA DANYCH'!$Z:$Z,'BAZA DANYCH'!$A:$A,$B263,'BAZA DANYCH'!$U:$U,BC$244,'BAZA DANYCH'!$F:$F,$C263),0)</f>
        <v>20</v>
      </c>
      <c r="BD263" s="287">
        <f>IFERROR(AVERAGEIFS('BAZA DANYCH'!$Z:$Z,'BAZA DANYCH'!$A:$A,$B263,'BAZA DANYCH'!$U:$U,BD$244,'BAZA DANYCH'!$F:$F,$C263),0)</f>
        <v>0</v>
      </c>
      <c r="BE263" s="287">
        <f>IFERROR(AVERAGEIFS('BAZA DANYCH'!$Z:$Z,'BAZA DANYCH'!$A:$A,$B263,'BAZA DANYCH'!$U:$U,BE$244,'BAZA DANYCH'!$F:$F,$C263),0)</f>
        <v>0</v>
      </c>
      <c r="BF263" s="287">
        <f>IFERROR(AVERAGEIFS('BAZA DANYCH'!$Z:$Z,'BAZA DANYCH'!$A:$A,$B263,'BAZA DANYCH'!$U:$U,BF$244,'BAZA DANYCH'!$F:$F,$C263),0)</f>
        <v>0</v>
      </c>
      <c r="BG263" s="4"/>
      <c r="BH263" s="266">
        <f t="shared" ref="BH263:BH264" ca="1" si="75">SUM(BI263:CF263)</f>
        <v>0</v>
      </c>
      <c r="BI263" s="289">
        <f t="shared" ref="BI263:BX264" ca="1" si="76">ROUND(BI$243*$AU263,0)*$AX263</f>
        <v>0</v>
      </c>
      <c r="BJ263" s="289">
        <f t="shared" ca="1" si="76"/>
        <v>0</v>
      </c>
      <c r="BK263" s="289">
        <f t="shared" ca="1" si="76"/>
        <v>0</v>
      </c>
      <c r="BL263" s="289">
        <f t="shared" ca="1" si="76"/>
        <v>0</v>
      </c>
      <c r="BM263" s="289">
        <f t="shared" ca="1" si="76"/>
        <v>0</v>
      </c>
      <c r="BN263" s="289">
        <f t="shared" ca="1" si="76"/>
        <v>0</v>
      </c>
      <c r="BO263" s="289">
        <f t="shared" ca="1" si="76"/>
        <v>0</v>
      </c>
      <c r="BP263" s="289">
        <f t="shared" ca="1" si="76"/>
        <v>0</v>
      </c>
      <c r="BQ263" s="289">
        <f t="shared" ca="1" si="76"/>
        <v>0</v>
      </c>
      <c r="BR263" s="289">
        <f t="shared" ca="1" si="76"/>
        <v>0</v>
      </c>
      <c r="BS263" s="289">
        <f t="shared" ca="1" si="76"/>
        <v>0</v>
      </c>
      <c r="BT263" s="289">
        <f t="shared" ca="1" si="76"/>
        <v>0</v>
      </c>
      <c r="BU263" s="289">
        <f t="shared" ca="1" si="76"/>
        <v>0</v>
      </c>
      <c r="BV263" s="289">
        <f t="shared" ca="1" si="76"/>
        <v>0</v>
      </c>
      <c r="BW263" s="289">
        <f t="shared" ca="1" si="76"/>
        <v>0</v>
      </c>
      <c r="BX263" s="289">
        <f t="shared" ca="1" si="76"/>
        <v>0</v>
      </c>
      <c r="BY263" s="289">
        <f t="shared" ref="BY263:CF264" ca="1" si="77">ROUND(BY$243*$AU263,0)*$AX263</f>
        <v>0</v>
      </c>
      <c r="BZ263" s="289">
        <f t="shared" ca="1" si="77"/>
        <v>0</v>
      </c>
      <c r="CA263" s="289">
        <f t="shared" ca="1" si="77"/>
        <v>0</v>
      </c>
      <c r="CB263" s="289">
        <f t="shared" ca="1" si="77"/>
        <v>0</v>
      </c>
      <c r="CC263" s="289">
        <f t="shared" ca="1" si="77"/>
        <v>0</v>
      </c>
      <c r="CD263" s="289">
        <f t="shared" ca="1" si="77"/>
        <v>0</v>
      </c>
      <c r="CE263" s="289">
        <f t="shared" ca="1" si="77"/>
        <v>0</v>
      </c>
      <c r="CF263" s="289">
        <f t="shared" ca="1" si="77"/>
        <v>0</v>
      </c>
    </row>
    <row r="264" spans="2:84" x14ac:dyDescent="0.25">
      <c r="B264" s="81" t="str">
        <f>STATYSTYKI!A91</f>
        <v>Brzeg Dolny</v>
      </c>
      <c r="C264" s="81" t="str">
        <f>STATYSTYKI!B91</f>
        <v>rk_21_DW340</v>
      </c>
      <c r="D264" s="250">
        <f t="shared" ref="D264:AB264" ca="1" si="78">IF(BH264=0,0%,D24/BH264)</f>
        <v>0.14009465855307643</v>
      </c>
      <c r="E264" s="250">
        <f t="shared" ca="1" si="78"/>
        <v>0</v>
      </c>
      <c r="F264" s="250">
        <f t="shared" ca="1" si="78"/>
        <v>0</v>
      </c>
      <c r="G264" s="250">
        <f t="shared" ca="1" si="78"/>
        <v>0</v>
      </c>
      <c r="H264" s="250">
        <f t="shared" ca="1" si="78"/>
        <v>0</v>
      </c>
      <c r="I264" s="250">
        <f t="shared" ca="1" si="78"/>
        <v>0</v>
      </c>
      <c r="J264" s="250">
        <f t="shared" ca="1" si="78"/>
        <v>3.2183908045977011E-2</v>
      </c>
      <c r="K264" s="250">
        <f t="shared" ca="1" si="78"/>
        <v>0.12873563218390804</v>
      </c>
      <c r="L264" s="250">
        <f t="shared" ca="1" si="78"/>
        <v>0.33793103448275863</v>
      </c>
      <c r="M264" s="250">
        <f t="shared" ca="1" si="78"/>
        <v>0.17701149425287355</v>
      </c>
      <c r="N264" s="250">
        <f t="shared" ca="1" si="78"/>
        <v>0.14482758620689654</v>
      </c>
      <c r="O264" s="250">
        <f t="shared" ca="1" si="78"/>
        <v>0.12873563218390804</v>
      </c>
      <c r="P264" s="250">
        <f t="shared" ca="1" si="78"/>
        <v>0.12873563218390804</v>
      </c>
      <c r="Q264" s="250">
        <f t="shared" ca="1" si="78"/>
        <v>0.11264367816091954</v>
      </c>
      <c r="R264" s="250">
        <f t="shared" ca="1" si="78"/>
        <v>0.12873563218390804</v>
      </c>
      <c r="S264" s="250">
        <f t="shared" ca="1" si="78"/>
        <v>0.16091954022988506</v>
      </c>
      <c r="T264" s="250">
        <f t="shared" ca="1" si="78"/>
        <v>0.20919540229885056</v>
      </c>
      <c r="U264" s="250">
        <f t="shared" ca="1" si="78"/>
        <v>0.22528735632183908</v>
      </c>
      <c r="V264" s="250">
        <f t="shared" ca="1" si="78"/>
        <v>0.17701149425287355</v>
      </c>
      <c r="W264" s="250">
        <f t="shared" ca="1" si="78"/>
        <v>0.12873563218390804</v>
      </c>
      <c r="X264" s="250">
        <f t="shared" ca="1" si="78"/>
        <v>8.0459770114942528E-2</v>
      </c>
      <c r="Y264" s="250">
        <f t="shared" ca="1" si="78"/>
        <v>3.2183908045977011E-2</v>
      </c>
      <c r="Z264" s="250">
        <f t="shared" ca="1" si="78"/>
        <v>1.6091954022988506E-2</v>
      </c>
      <c r="AA264" s="250">
        <f t="shared" ca="1" si="78"/>
        <v>0</v>
      </c>
      <c r="AB264" s="250">
        <f t="shared" ca="1" si="78"/>
        <v>0</v>
      </c>
      <c r="AD264" s="76"/>
      <c r="AE264" s="4"/>
      <c r="AF264" s="4"/>
      <c r="AG264" s="4"/>
      <c r="AH264" s="4"/>
      <c r="AI264" s="4"/>
      <c r="AJ264" s="81" t="str">
        <f t="shared" si="70"/>
        <v>Brzeg Dolny</v>
      </c>
      <c r="AK264" s="81" t="str">
        <f t="shared" si="70"/>
        <v>rk_21_DW340</v>
      </c>
      <c r="AL264" s="286">
        <f>IFERROR(AVERAGEIFS('BAZA DANYCH'!$AA:$AA,'BAZA DANYCH'!$A:$A,$B264,'BAZA DANYCH'!$F:$F,$C264),0)</f>
        <v>13.714285714285714</v>
      </c>
      <c r="AM264" s="287">
        <f>IFERROR(COUNTIFS('BAZA DANYCH'!$A:$A,$B264,'BAZA DANYCH'!$U:$U,AM$244,'BAZA DANYCH'!$F:$F,$C264),0)</f>
        <v>1</v>
      </c>
      <c r="AN264" s="287">
        <f>IFERROR(COUNTIFS('BAZA DANYCH'!$A:$A,$B264,'BAZA DANYCH'!$U:$U,AN$244,'BAZA DANYCH'!$F:$F,$C264),0)</f>
        <v>2</v>
      </c>
      <c r="AO264" s="287">
        <f>IFERROR(COUNTIFS('BAZA DANYCH'!$A:$A,$B264,'BAZA DANYCH'!$U:$U,AO$244,'BAZA DANYCH'!$F:$F,$C264),0)</f>
        <v>0</v>
      </c>
      <c r="AP264" s="287">
        <f>IFERROR(COUNTIFS('BAZA DANYCH'!$A:$A,$B264,'BAZA DANYCH'!$U:$U,AP$244,'BAZA DANYCH'!$F:$F,$C264),0)</f>
        <v>0</v>
      </c>
      <c r="AQ264" s="287">
        <f>IFERROR(COUNTIFS('BAZA DANYCH'!$A:$A,$B264,'BAZA DANYCH'!$U:$U,AQ$244,'BAZA DANYCH'!$F:$F,$C264),0)</f>
        <v>2</v>
      </c>
      <c r="AR264" s="287">
        <f>IFERROR(COUNTIFS('BAZA DANYCH'!$A:$A,$B264,'BAZA DANYCH'!$U:$U,AR$244,'BAZA DANYCH'!$F:$F,$C264),0)</f>
        <v>2</v>
      </c>
      <c r="AS264" s="287">
        <f>IFERROR(COUNTIFS('BAZA DANYCH'!$A:$A,$B264,'BAZA DANYCH'!$U:$U,AS$244,'BAZA DANYCH'!$F:$F,$C264),0)</f>
        <v>0</v>
      </c>
      <c r="AT264" s="287">
        <f>IFERROR(COUNTIFS('BAZA DANYCH'!$A:$A,$B264,'BAZA DANYCH'!$U:$U,AT$244,'BAZA DANYCH'!$F:$F,$C264),0)</f>
        <v>0</v>
      </c>
      <c r="AU264" s="288">
        <f t="shared" ca="1" si="66"/>
        <v>14</v>
      </c>
      <c r="AV264" s="81" t="str">
        <f t="shared" si="67"/>
        <v>Brzeg Dolny</v>
      </c>
      <c r="AW264" s="81" t="str">
        <f t="shared" si="67"/>
        <v>rk_21_DW340</v>
      </c>
      <c r="AX264" s="286">
        <f>IFERROR(AVERAGEIFS('BAZA DANYCH'!$Z:$Z,'BAZA DANYCH'!$A:$A,$B264,'BAZA DANYCH'!$F:$F,$C264),0)</f>
        <v>62.142857142857146</v>
      </c>
      <c r="AY264" s="287">
        <f>IFERROR(AVERAGEIFS('BAZA DANYCH'!$Z:$Z,'BAZA DANYCH'!$A:$A,$B264,'BAZA DANYCH'!$U:$U,AY$244,'BAZA DANYCH'!$F:$F,$C264),0)</f>
        <v>55</v>
      </c>
      <c r="AZ264" s="287">
        <f>IFERROR(AVERAGEIFS('BAZA DANYCH'!$Z:$Z,'BAZA DANYCH'!$A:$A,$B264,'BAZA DANYCH'!$U:$U,AZ$244,'BAZA DANYCH'!$F:$F,$C264),0)</f>
        <v>55</v>
      </c>
      <c r="BA264" s="287">
        <f>IFERROR(AVERAGEIFS('BAZA DANYCH'!$Z:$Z,'BAZA DANYCH'!$A:$A,$B264,'BAZA DANYCH'!$U:$U,BA$244,'BAZA DANYCH'!$F:$F,$C264),0)</f>
        <v>0</v>
      </c>
      <c r="BB264" s="287">
        <f>IFERROR(AVERAGEIFS('BAZA DANYCH'!$Z:$Z,'BAZA DANYCH'!$A:$A,$B264,'BAZA DANYCH'!$U:$U,BB$244,'BAZA DANYCH'!$F:$F,$C264),0)</f>
        <v>0</v>
      </c>
      <c r="BC264" s="287">
        <f>IFERROR(AVERAGEIFS('BAZA DANYCH'!$Z:$Z,'BAZA DANYCH'!$A:$A,$B264,'BAZA DANYCH'!$U:$U,BC$244,'BAZA DANYCH'!$F:$F,$C264),0)</f>
        <v>67.5</v>
      </c>
      <c r="BD264" s="287">
        <f>IFERROR(AVERAGEIFS('BAZA DANYCH'!$Z:$Z,'BAZA DANYCH'!$A:$A,$B264,'BAZA DANYCH'!$U:$U,BD$244,'BAZA DANYCH'!$F:$F,$C264),0)</f>
        <v>67.5</v>
      </c>
      <c r="BE264" s="287">
        <f>IFERROR(AVERAGEIFS('BAZA DANYCH'!$Z:$Z,'BAZA DANYCH'!$A:$A,$B264,'BAZA DANYCH'!$U:$U,BE$244,'BAZA DANYCH'!$F:$F,$C264),0)</f>
        <v>0</v>
      </c>
      <c r="BF264" s="287">
        <f>IFERROR(AVERAGEIFS('BAZA DANYCH'!$Z:$Z,'BAZA DANYCH'!$A:$A,$B264,'BAZA DANYCH'!$U:$U,BF$244,'BAZA DANYCH'!$F:$F,$C264),0)</f>
        <v>0</v>
      </c>
      <c r="BG264" s="4"/>
      <c r="BH264" s="266">
        <f t="shared" ca="1" si="75"/>
        <v>1056.4285714285713</v>
      </c>
      <c r="BI264" s="289">
        <f t="shared" ca="1" si="76"/>
        <v>0</v>
      </c>
      <c r="BJ264" s="289">
        <f t="shared" ca="1" si="76"/>
        <v>0</v>
      </c>
      <c r="BK264" s="289">
        <f t="shared" ca="1" si="76"/>
        <v>0</v>
      </c>
      <c r="BL264" s="289">
        <f t="shared" ca="1" si="76"/>
        <v>0</v>
      </c>
      <c r="BM264" s="289">
        <f t="shared" ca="1" si="76"/>
        <v>0</v>
      </c>
      <c r="BN264" s="289">
        <f t="shared" ca="1" si="76"/>
        <v>62.142857142857146</v>
      </c>
      <c r="BO264" s="289">
        <f t="shared" ca="1" si="76"/>
        <v>62.142857142857146</v>
      </c>
      <c r="BP264" s="289">
        <f t="shared" ca="1" si="76"/>
        <v>62.142857142857146</v>
      </c>
      <c r="BQ264" s="289">
        <f t="shared" ca="1" si="76"/>
        <v>62.142857142857146</v>
      </c>
      <c r="BR264" s="289">
        <f t="shared" ca="1" si="76"/>
        <v>62.142857142857146</v>
      </c>
      <c r="BS264" s="289">
        <f t="shared" ca="1" si="76"/>
        <v>62.142857142857146</v>
      </c>
      <c r="BT264" s="289">
        <f t="shared" ca="1" si="76"/>
        <v>62.142857142857146</v>
      </c>
      <c r="BU264" s="289">
        <f t="shared" ca="1" si="76"/>
        <v>62.142857142857146</v>
      </c>
      <c r="BV264" s="289">
        <f t="shared" ca="1" si="76"/>
        <v>62.142857142857146</v>
      </c>
      <c r="BW264" s="289">
        <f t="shared" ca="1" si="76"/>
        <v>62.142857142857146</v>
      </c>
      <c r="BX264" s="289">
        <f t="shared" ca="1" si="76"/>
        <v>62.142857142857146</v>
      </c>
      <c r="BY264" s="289">
        <f t="shared" ca="1" si="77"/>
        <v>62.142857142857146</v>
      </c>
      <c r="BZ264" s="289">
        <f t="shared" ca="1" si="77"/>
        <v>62.142857142857146</v>
      </c>
      <c r="CA264" s="289">
        <f t="shared" ca="1" si="77"/>
        <v>62.142857142857146</v>
      </c>
      <c r="CB264" s="289">
        <f t="shared" ca="1" si="77"/>
        <v>62.142857142857146</v>
      </c>
      <c r="CC264" s="289">
        <f t="shared" ca="1" si="77"/>
        <v>62.142857142857146</v>
      </c>
      <c r="CD264" s="289">
        <f t="shared" ca="1" si="77"/>
        <v>62.142857142857146</v>
      </c>
      <c r="CE264" s="289">
        <f t="shared" ca="1" si="77"/>
        <v>0</v>
      </c>
      <c r="CF264" s="289">
        <f t="shared" ca="1" si="77"/>
        <v>0</v>
      </c>
    </row>
    <row r="265" spans="2:84" x14ac:dyDescent="0.25">
      <c r="B265" s="344" t="s">
        <v>138</v>
      </c>
      <c r="C265" s="345"/>
      <c r="D265" s="250">
        <f t="shared" ref="D265:AB265" ca="1" si="79">IF(BH265=0,0%,D25/BH265)</f>
        <v>0.28530354492673127</v>
      </c>
      <c r="E265" s="250">
        <f t="shared" ca="1" si="79"/>
        <v>0.12407932011331446</v>
      </c>
      <c r="F265" s="250">
        <f t="shared" ca="1" si="79"/>
        <v>2.0679886685552408E-2</v>
      </c>
      <c r="G265" s="250">
        <f t="shared" ca="1" si="79"/>
        <v>0</v>
      </c>
      <c r="H265" s="250">
        <f t="shared" ca="1" si="79"/>
        <v>8.2719546742209632E-2</v>
      </c>
      <c r="I265" s="250">
        <f t="shared" ca="1" si="79"/>
        <v>6.8590685260819337E-2</v>
      </c>
      <c r="J265" s="250">
        <f t="shared" ca="1" si="79"/>
        <v>0.1196342884618968</v>
      </c>
      <c r="K265" s="250">
        <f t="shared" ca="1" si="79"/>
        <v>0.24035918239993931</v>
      </c>
      <c r="L265" s="250">
        <f t="shared" ca="1" si="79"/>
        <v>0.6017782563702192</v>
      </c>
      <c r="M265" s="250">
        <f t="shared" ca="1" si="79"/>
        <v>0.31501947761557042</v>
      </c>
      <c r="N265" s="250">
        <f t="shared" ca="1" si="79"/>
        <v>0.28593875573319827</v>
      </c>
      <c r="O265" s="250">
        <f t="shared" ca="1" si="79"/>
        <v>0.30173147889387752</v>
      </c>
      <c r="P265" s="250">
        <f t="shared" ca="1" si="79"/>
        <v>0.29344893582493631</v>
      </c>
      <c r="Q265" s="250">
        <f t="shared" ca="1" si="79"/>
        <v>0.27991107204919502</v>
      </c>
      <c r="R265" s="250">
        <f t="shared" ca="1" si="79"/>
        <v>0.2628522568651942</v>
      </c>
      <c r="S265" s="250">
        <f t="shared" ca="1" si="79"/>
        <v>0.32372031687679709</v>
      </c>
      <c r="T265" s="250">
        <f t="shared" ca="1" si="79"/>
        <v>0.37900428162201144</v>
      </c>
      <c r="U265" s="250">
        <f t="shared" ca="1" si="79"/>
        <v>0.40981490023913464</v>
      </c>
      <c r="V265" s="250">
        <f t="shared" ca="1" si="79"/>
        <v>0.32515746708357546</v>
      </c>
      <c r="W265" s="250">
        <f t="shared" ca="1" si="79"/>
        <v>0.27519956736113343</v>
      </c>
      <c r="X265" s="250">
        <f t="shared" ca="1" si="79"/>
        <v>0.20569155568462419</v>
      </c>
      <c r="Y265" s="250">
        <f t="shared" ca="1" si="79"/>
        <v>0.10285608003176511</v>
      </c>
      <c r="Z265" s="250">
        <f t="shared" ca="1" si="79"/>
        <v>7.245456906847271E-2</v>
      </c>
      <c r="AA265" s="250">
        <f t="shared" ca="1" si="79"/>
        <v>6.6410755604375052E-2</v>
      </c>
      <c r="AB265" s="250">
        <f t="shared" ca="1" si="79"/>
        <v>3.8674864892813555E-2</v>
      </c>
      <c r="AD265" s="76"/>
      <c r="AE265" s="76"/>
      <c r="AF265" s="76"/>
      <c r="AG265" s="76"/>
      <c r="AH265" s="76"/>
      <c r="AI265" s="76"/>
      <c r="AJ265" s="290"/>
      <c r="AK265" s="290"/>
      <c r="AL265" s="291"/>
      <c r="AM265" s="291"/>
      <c r="AN265" s="291"/>
      <c r="AO265" s="291"/>
      <c r="AP265" s="291"/>
      <c r="AQ265" s="291"/>
      <c r="AR265" s="291"/>
      <c r="AS265" s="291"/>
      <c r="AT265" s="291"/>
      <c r="AU265" s="292"/>
      <c r="AV265" s="290"/>
      <c r="AW265" s="290"/>
      <c r="AX265" s="291"/>
      <c r="AY265" s="291"/>
      <c r="AZ265" s="291"/>
      <c r="BA265" s="291"/>
      <c r="BB265" s="291"/>
      <c r="BC265" s="291"/>
      <c r="BD265" s="291"/>
      <c r="BE265" s="291"/>
      <c r="BF265" s="291"/>
      <c r="BG265" s="76"/>
      <c r="BH265" s="266">
        <f t="shared" ref="BH265:CF265" ca="1" si="80">SUM(BH246:BH264)</f>
        <v>61716.723514675949</v>
      </c>
      <c r="BI265" s="293">
        <f t="shared" ca="1" si="80"/>
        <v>48.356164383561641</v>
      </c>
      <c r="BJ265" s="293">
        <f t="shared" ca="1" si="80"/>
        <v>48.356164383561641</v>
      </c>
      <c r="BK265" s="293">
        <f t="shared" ca="1" si="80"/>
        <v>48.356164383561641</v>
      </c>
      <c r="BL265" s="293">
        <f t="shared" ca="1" si="80"/>
        <v>48.356164383561641</v>
      </c>
      <c r="BM265" s="293">
        <f t="shared" ca="1" si="80"/>
        <v>568.59032464394613</v>
      </c>
      <c r="BN265" s="293">
        <f t="shared" ca="1" si="80"/>
        <v>2373.9013593118266</v>
      </c>
      <c r="BO265" s="293">
        <f t="shared" ca="1" si="80"/>
        <v>3777.6796831050847</v>
      </c>
      <c r="BP265" s="293">
        <f t="shared" ca="1" si="80"/>
        <v>4094.5314555933805</v>
      </c>
      <c r="BQ265" s="293">
        <f t="shared" ca="1" si="80"/>
        <v>4044.1943769416948</v>
      </c>
      <c r="BR265" s="293">
        <f t="shared" ca="1" si="80"/>
        <v>3549.7111869195833</v>
      </c>
      <c r="BS265" s="293">
        <f t="shared" ca="1" si="80"/>
        <v>3224.721542369185</v>
      </c>
      <c r="BT265" s="293">
        <f t="shared" ca="1" si="80"/>
        <v>3063.5653779856234</v>
      </c>
      <c r="BU265" s="293">
        <f t="shared" ca="1" si="80"/>
        <v>3129.5653779856234</v>
      </c>
      <c r="BV265" s="293">
        <f t="shared" ca="1" si="80"/>
        <v>3640.8285453329959</v>
      </c>
      <c r="BW265" s="293">
        <f t="shared" ca="1" si="80"/>
        <v>3836.6452003464642</v>
      </c>
      <c r="BX265" s="293">
        <f t="shared" ca="1" si="80"/>
        <v>3926.0770185282822</v>
      </c>
      <c r="BY265" s="293">
        <f t="shared" ca="1" si="80"/>
        <v>4094.5314555933805</v>
      </c>
      <c r="BZ265" s="293">
        <f t="shared" ca="1" si="80"/>
        <v>4044.1943769416948</v>
      </c>
      <c r="CA265" s="293">
        <f t="shared" ca="1" si="80"/>
        <v>3510.1799369195833</v>
      </c>
      <c r="CB265" s="293">
        <f t="shared" ca="1" si="80"/>
        <v>2970.467105304087</v>
      </c>
      <c r="CC265" s="293">
        <f t="shared" ca="1" si="80"/>
        <v>2848.6405461836835</v>
      </c>
      <c r="CD265" s="293">
        <f t="shared" ca="1" si="80"/>
        <v>2373.9013593118266</v>
      </c>
      <c r="CE265" s="293">
        <f t="shared" ca="1" si="80"/>
        <v>1701.531611433069</v>
      </c>
      <c r="CF265" s="293">
        <f t="shared" ca="1" si="80"/>
        <v>749.84101639069183</v>
      </c>
    </row>
    <row r="266" spans="2:84" x14ac:dyDescent="0.25">
      <c r="BH266" s="294"/>
      <c r="BI266" s="294"/>
      <c r="BJ266" s="294"/>
      <c r="BK266" s="294"/>
      <c r="BL266" s="294"/>
      <c r="BM266" s="294"/>
      <c r="BN266" s="294"/>
      <c r="BO266" s="294"/>
      <c r="BP266" s="294"/>
      <c r="BQ266" s="294"/>
      <c r="BR266" s="294"/>
      <c r="BS266" s="294"/>
      <c r="BT266" s="294"/>
      <c r="BU266" s="294"/>
      <c r="BV266" s="294"/>
      <c r="BW266" s="294"/>
      <c r="BX266" s="294"/>
      <c r="BY266" s="294"/>
      <c r="BZ266" s="294"/>
      <c r="CA266" s="294"/>
      <c r="CB266" s="294"/>
      <c r="CC266" s="294"/>
      <c r="CD266" s="294"/>
      <c r="CE266" s="294"/>
      <c r="CF266" s="294"/>
    </row>
  </sheetData>
  <mergeCells count="18">
    <mergeCell ref="AW244:AW245"/>
    <mergeCell ref="B265:C265"/>
    <mergeCell ref="A239:C239"/>
    <mergeCell ref="B244:B245"/>
    <mergeCell ref="C244:C245"/>
    <mergeCell ref="AJ244:AJ245"/>
    <mergeCell ref="AK244:AK245"/>
    <mergeCell ref="AV244:AV245"/>
    <mergeCell ref="A37:A38"/>
    <mergeCell ref="B37:B38"/>
    <mergeCell ref="C37:C38"/>
    <mergeCell ref="D37:D38"/>
    <mergeCell ref="B4:B5"/>
    <mergeCell ref="C4:C5"/>
    <mergeCell ref="D4:D5"/>
    <mergeCell ref="B25:C25"/>
    <mergeCell ref="C28:C29"/>
    <mergeCell ref="D28:D29"/>
  </mergeCells>
  <conditionalFormatting sqref="AX265:BF26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265:BF26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265:AT26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265:AT26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246:BF264">
    <cfRule type="colorScale" priority="1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246:AT264">
    <cfRule type="colorScale" priority="1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46:AB265">
    <cfRule type="colorScale" priority="1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08"/>
  <sheetViews>
    <sheetView workbookViewId="0">
      <selection activeCell="K8" sqref="K8"/>
    </sheetView>
  </sheetViews>
  <sheetFormatPr defaultColWidth="8.85546875" defaultRowHeight="15" x14ac:dyDescent="0.25"/>
  <cols>
    <col min="1" max="5" width="8.85546875" style="50"/>
    <col min="6" max="6" width="9.140625" style="50" bestFit="1" customWidth="1"/>
    <col min="7" max="14" width="8.85546875" style="50"/>
    <col min="15" max="15" width="20.7109375" style="301" customWidth="1"/>
    <col min="16" max="16384" width="8.85546875" style="50"/>
  </cols>
  <sheetData>
    <row r="1" spans="1:26" ht="14.45" customHeight="1" x14ac:dyDescent="0.25">
      <c r="E1" s="349" t="s">
        <v>402</v>
      </c>
      <c r="F1" s="349"/>
      <c r="G1" s="349"/>
      <c r="H1" s="349"/>
      <c r="I1" s="349"/>
      <c r="J1" s="349"/>
      <c r="K1" s="295"/>
      <c r="L1" s="295"/>
      <c r="M1" s="295"/>
      <c r="N1" s="295"/>
      <c r="O1" s="296" t="s">
        <v>403</v>
      </c>
      <c r="P1" s="295"/>
      <c r="Q1" s="295"/>
      <c r="R1" s="295"/>
      <c r="S1" s="349" t="s">
        <v>404</v>
      </c>
      <c r="T1" s="349"/>
      <c r="U1" s="349"/>
      <c r="V1" s="349"/>
      <c r="W1" s="349" t="s">
        <v>405</v>
      </c>
      <c r="X1" s="349"/>
      <c r="Y1" s="349"/>
      <c r="Z1" s="349"/>
    </row>
    <row r="2" spans="1:26" x14ac:dyDescent="0.25">
      <c r="A2" s="50" t="s">
        <v>12</v>
      </c>
      <c r="B2" s="50" t="s">
        <v>406</v>
      </c>
      <c r="C2" s="50" t="s">
        <v>407</v>
      </c>
      <c r="D2" s="50" t="s">
        <v>408</v>
      </c>
      <c r="E2" s="295">
        <v>5</v>
      </c>
      <c r="F2" s="297">
        <v>0</v>
      </c>
      <c r="G2" s="297" t="s">
        <v>409</v>
      </c>
      <c r="H2" s="297">
        <v>40</v>
      </c>
      <c r="I2" s="297"/>
      <c r="J2" s="297"/>
      <c r="K2" s="297"/>
      <c r="L2" s="297"/>
      <c r="M2" s="297"/>
      <c r="N2" s="297"/>
      <c r="O2" s="298">
        <f>COUNTA(F2:N2)</f>
        <v>3</v>
      </c>
      <c r="P2" s="297"/>
      <c r="Q2" s="297"/>
      <c r="R2" s="297"/>
      <c r="S2" s="295">
        <v>5</v>
      </c>
      <c r="T2" s="297" t="s">
        <v>410</v>
      </c>
      <c r="U2" s="297">
        <v>29</v>
      </c>
      <c r="V2" s="297">
        <v>49</v>
      </c>
      <c r="W2" s="295">
        <v>5</v>
      </c>
      <c r="X2" s="297" t="s">
        <v>410</v>
      </c>
      <c r="Y2" s="297">
        <v>29</v>
      </c>
      <c r="Z2" s="297">
        <v>49</v>
      </c>
    </row>
    <row r="3" spans="1:26" x14ac:dyDescent="0.25">
      <c r="A3" s="50" t="s">
        <v>12</v>
      </c>
      <c r="B3" s="50" t="s">
        <v>406</v>
      </c>
      <c r="C3" s="50" t="s">
        <v>407</v>
      </c>
      <c r="D3" s="50" t="s">
        <v>408</v>
      </c>
      <c r="E3" s="295">
        <v>6</v>
      </c>
      <c r="F3" s="297">
        <v>0</v>
      </c>
      <c r="G3" s="297" t="s">
        <v>411</v>
      </c>
      <c r="H3" s="297">
        <v>28</v>
      </c>
      <c r="I3" s="297">
        <v>40</v>
      </c>
      <c r="J3" s="297" t="s">
        <v>412</v>
      </c>
      <c r="K3" s="297"/>
      <c r="L3" s="297"/>
      <c r="M3" s="297"/>
      <c r="N3" s="297"/>
      <c r="O3" s="298">
        <f t="shared" ref="O3:O66" si="0">COUNTA(F3:N3)</f>
        <v>5</v>
      </c>
      <c r="P3" s="297"/>
      <c r="Q3" s="297"/>
      <c r="R3" s="297"/>
      <c r="S3" s="295">
        <v>6</v>
      </c>
      <c r="T3" s="297" t="s">
        <v>410</v>
      </c>
      <c r="U3" s="297" t="s">
        <v>413</v>
      </c>
      <c r="V3" s="297" t="s">
        <v>414</v>
      </c>
      <c r="W3" s="295">
        <v>6</v>
      </c>
      <c r="X3" s="297" t="s">
        <v>410</v>
      </c>
      <c r="Y3" s="297" t="s">
        <v>413</v>
      </c>
      <c r="Z3" s="297" t="s">
        <v>414</v>
      </c>
    </row>
    <row r="4" spans="1:26" x14ac:dyDescent="0.25">
      <c r="A4" s="50" t="s">
        <v>12</v>
      </c>
      <c r="B4" s="50" t="s">
        <v>406</v>
      </c>
      <c r="C4" s="50" t="s">
        <v>407</v>
      </c>
      <c r="D4" s="50" t="s">
        <v>408</v>
      </c>
      <c r="E4" s="295">
        <v>7</v>
      </c>
      <c r="F4" s="297" t="s">
        <v>415</v>
      </c>
      <c r="G4" s="297" t="s">
        <v>411</v>
      </c>
      <c r="H4" s="297">
        <v>28</v>
      </c>
      <c r="I4" s="297" t="s">
        <v>416</v>
      </c>
      <c r="J4" s="297">
        <v>52</v>
      </c>
      <c r="K4" s="297"/>
      <c r="L4" s="297"/>
      <c r="M4" s="297"/>
      <c r="N4" s="297"/>
      <c r="O4" s="298">
        <f t="shared" si="0"/>
        <v>5</v>
      </c>
      <c r="P4" s="297"/>
      <c r="Q4" s="297"/>
      <c r="R4" s="297"/>
      <c r="S4" s="295">
        <v>7</v>
      </c>
      <c r="T4" s="297">
        <v>9</v>
      </c>
      <c r="U4" s="297">
        <v>29</v>
      </c>
      <c r="V4" s="297" t="s">
        <v>414</v>
      </c>
      <c r="W4" s="295">
        <v>7</v>
      </c>
      <c r="X4" s="297">
        <v>9</v>
      </c>
      <c r="Y4" s="297">
        <v>29</v>
      </c>
      <c r="Z4" s="297" t="s">
        <v>414</v>
      </c>
    </row>
    <row r="5" spans="1:26" x14ac:dyDescent="0.25">
      <c r="A5" s="50" t="s">
        <v>12</v>
      </c>
      <c r="B5" s="50" t="s">
        <v>406</v>
      </c>
      <c r="C5" s="50" t="s">
        <v>407</v>
      </c>
      <c r="D5" s="50" t="s">
        <v>408</v>
      </c>
      <c r="E5" s="295">
        <v>8</v>
      </c>
      <c r="F5" s="297">
        <v>4</v>
      </c>
      <c r="G5" s="297">
        <v>16</v>
      </c>
      <c r="H5" s="297" t="s">
        <v>417</v>
      </c>
      <c r="I5" s="297">
        <v>40</v>
      </c>
      <c r="J5" s="297" t="s">
        <v>412</v>
      </c>
      <c r="K5" s="297"/>
      <c r="L5" s="297"/>
      <c r="M5" s="297"/>
      <c r="N5" s="297"/>
      <c r="O5" s="298">
        <f t="shared" si="0"/>
        <v>5</v>
      </c>
      <c r="P5" s="297"/>
      <c r="Q5" s="297"/>
      <c r="R5" s="297"/>
      <c r="S5" s="295">
        <v>8</v>
      </c>
      <c r="T5" s="297">
        <v>9</v>
      </c>
      <c r="U5" s="297" t="s">
        <v>413</v>
      </c>
      <c r="V5" s="297" t="s">
        <v>414</v>
      </c>
      <c r="W5" s="295">
        <v>8</v>
      </c>
      <c r="X5" s="297">
        <v>9</v>
      </c>
      <c r="Y5" s="297" t="s">
        <v>413</v>
      </c>
      <c r="Z5" s="297" t="s">
        <v>414</v>
      </c>
    </row>
    <row r="6" spans="1:26" x14ac:dyDescent="0.25">
      <c r="A6" s="50" t="s">
        <v>12</v>
      </c>
      <c r="B6" s="50" t="s">
        <v>406</v>
      </c>
      <c r="C6" s="50" t="s">
        <v>407</v>
      </c>
      <c r="D6" s="50" t="s">
        <v>408</v>
      </c>
      <c r="E6" s="295">
        <v>9</v>
      </c>
      <c r="F6" s="297">
        <v>3</v>
      </c>
      <c r="G6" s="297">
        <v>18</v>
      </c>
      <c r="H6" s="297">
        <v>33</v>
      </c>
      <c r="I6" s="297">
        <v>48</v>
      </c>
      <c r="J6" s="297"/>
      <c r="K6" s="297"/>
      <c r="L6" s="297"/>
      <c r="M6" s="297"/>
      <c r="N6" s="297"/>
      <c r="O6" s="298">
        <f t="shared" si="0"/>
        <v>4</v>
      </c>
      <c r="P6" s="297"/>
      <c r="Q6" s="297"/>
      <c r="R6" s="297"/>
      <c r="S6" s="295">
        <v>9</v>
      </c>
      <c r="T6" s="297" t="s">
        <v>418</v>
      </c>
      <c r="U6" s="297">
        <v>27</v>
      </c>
      <c r="V6" s="297" t="s">
        <v>419</v>
      </c>
      <c r="W6" s="295">
        <v>9</v>
      </c>
      <c r="X6" s="297" t="s">
        <v>418</v>
      </c>
      <c r="Y6" s="297">
        <v>27</v>
      </c>
      <c r="Z6" s="297" t="s">
        <v>419</v>
      </c>
    </row>
    <row r="7" spans="1:26" x14ac:dyDescent="0.25">
      <c r="A7" s="50" t="s">
        <v>12</v>
      </c>
      <c r="B7" s="50" t="s">
        <v>406</v>
      </c>
      <c r="C7" s="50" t="s">
        <v>407</v>
      </c>
      <c r="D7" s="50" t="s">
        <v>408</v>
      </c>
      <c r="E7" s="295">
        <v>10</v>
      </c>
      <c r="F7" s="297" t="s">
        <v>420</v>
      </c>
      <c r="G7" s="297" t="s">
        <v>421</v>
      </c>
      <c r="H7" s="297">
        <v>33</v>
      </c>
      <c r="I7" s="297">
        <v>48</v>
      </c>
      <c r="J7" s="297"/>
      <c r="K7" s="297"/>
      <c r="L7" s="297"/>
      <c r="M7" s="297"/>
      <c r="N7" s="297"/>
      <c r="O7" s="298">
        <f t="shared" si="0"/>
        <v>4</v>
      </c>
      <c r="P7" s="297"/>
      <c r="Q7" s="297"/>
      <c r="R7" s="297"/>
      <c r="S7" s="295">
        <v>10</v>
      </c>
      <c r="T7" s="297" t="s">
        <v>418</v>
      </c>
      <c r="U7" s="297" t="s">
        <v>422</v>
      </c>
      <c r="V7" s="297" t="s">
        <v>419</v>
      </c>
      <c r="W7" s="295">
        <v>10</v>
      </c>
      <c r="X7" s="297" t="s">
        <v>418</v>
      </c>
      <c r="Y7" s="297" t="s">
        <v>422</v>
      </c>
      <c r="Z7" s="297" t="s">
        <v>419</v>
      </c>
    </row>
    <row r="8" spans="1:26" x14ac:dyDescent="0.25">
      <c r="A8" s="50" t="s">
        <v>12</v>
      </c>
      <c r="B8" s="50" t="s">
        <v>406</v>
      </c>
      <c r="C8" s="50" t="s">
        <v>407</v>
      </c>
      <c r="D8" s="50" t="s">
        <v>408</v>
      </c>
      <c r="E8" s="295">
        <v>11</v>
      </c>
      <c r="F8" s="297" t="s">
        <v>420</v>
      </c>
      <c r="G8" s="297" t="s">
        <v>421</v>
      </c>
      <c r="H8" s="297">
        <v>33</v>
      </c>
      <c r="I8" s="297" t="s">
        <v>423</v>
      </c>
      <c r="J8" s="297"/>
      <c r="K8" s="297"/>
      <c r="L8" s="297"/>
      <c r="M8" s="297"/>
      <c r="N8" s="297"/>
      <c r="O8" s="298">
        <f t="shared" si="0"/>
        <v>4</v>
      </c>
      <c r="P8" s="297"/>
      <c r="Q8" s="297"/>
      <c r="R8" s="297"/>
      <c r="S8" s="295">
        <v>11</v>
      </c>
      <c r="T8" s="297">
        <v>7</v>
      </c>
      <c r="U8" s="297" t="s">
        <v>422</v>
      </c>
      <c r="V8" s="297" t="s">
        <v>419</v>
      </c>
      <c r="W8" s="295">
        <v>11</v>
      </c>
      <c r="X8" s="297">
        <v>7</v>
      </c>
      <c r="Y8" s="297" t="s">
        <v>422</v>
      </c>
      <c r="Z8" s="297" t="s">
        <v>419</v>
      </c>
    </row>
    <row r="9" spans="1:26" x14ac:dyDescent="0.25">
      <c r="A9" s="50" t="s">
        <v>12</v>
      </c>
      <c r="B9" s="50" t="s">
        <v>406</v>
      </c>
      <c r="C9" s="50" t="s">
        <v>407</v>
      </c>
      <c r="D9" s="50" t="s">
        <v>408</v>
      </c>
      <c r="E9" s="295">
        <v>12</v>
      </c>
      <c r="F9" s="297">
        <v>3</v>
      </c>
      <c r="G9" s="297">
        <v>18</v>
      </c>
      <c r="H9" s="297" t="s">
        <v>424</v>
      </c>
      <c r="I9" s="297">
        <v>48</v>
      </c>
      <c r="J9" s="297"/>
      <c r="K9" s="297"/>
      <c r="L9" s="297"/>
      <c r="M9" s="297"/>
      <c r="N9" s="297"/>
      <c r="O9" s="298">
        <f t="shared" si="0"/>
        <v>4</v>
      </c>
      <c r="P9" s="297"/>
      <c r="Q9" s="297"/>
      <c r="R9" s="297"/>
      <c r="S9" s="295">
        <v>12</v>
      </c>
      <c r="T9" s="297" t="s">
        <v>418</v>
      </c>
      <c r="U9" s="297" t="s">
        <v>422</v>
      </c>
      <c r="V9" s="297" t="s">
        <v>419</v>
      </c>
      <c r="W9" s="295">
        <v>12</v>
      </c>
      <c r="X9" s="297" t="s">
        <v>418</v>
      </c>
      <c r="Y9" s="297" t="s">
        <v>422</v>
      </c>
      <c r="Z9" s="297" t="s">
        <v>419</v>
      </c>
    </row>
    <row r="10" spans="1:26" x14ac:dyDescent="0.25">
      <c r="A10" s="50" t="s">
        <v>12</v>
      </c>
      <c r="B10" s="50" t="s">
        <v>406</v>
      </c>
      <c r="C10" s="50" t="s">
        <v>407</v>
      </c>
      <c r="D10" s="50" t="s">
        <v>408</v>
      </c>
      <c r="E10" s="295">
        <v>13</v>
      </c>
      <c r="F10" s="297" t="s">
        <v>420</v>
      </c>
      <c r="G10" s="297">
        <v>18</v>
      </c>
      <c r="H10" s="297">
        <v>33</v>
      </c>
      <c r="I10" s="297">
        <v>48</v>
      </c>
      <c r="J10" s="297"/>
      <c r="K10" s="297"/>
      <c r="L10" s="297"/>
      <c r="M10" s="297"/>
      <c r="N10" s="297"/>
      <c r="O10" s="298">
        <f t="shared" si="0"/>
        <v>4</v>
      </c>
      <c r="P10" s="297"/>
      <c r="Q10" s="297"/>
      <c r="R10" s="297"/>
      <c r="S10" s="295">
        <v>13</v>
      </c>
      <c r="T10" s="297" t="s">
        <v>418</v>
      </c>
      <c r="U10" s="297">
        <v>27</v>
      </c>
      <c r="V10" s="297" t="s">
        <v>419</v>
      </c>
      <c r="W10" s="295">
        <v>13</v>
      </c>
      <c r="X10" s="297" t="s">
        <v>418</v>
      </c>
      <c r="Y10" s="297">
        <v>27</v>
      </c>
      <c r="Z10" s="297" t="s">
        <v>419</v>
      </c>
    </row>
    <row r="11" spans="1:26" x14ac:dyDescent="0.25">
      <c r="A11" s="50" t="s">
        <v>12</v>
      </c>
      <c r="B11" s="50" t="s">
        <v>406</v>
      </c>
      <c r="C11" s="50" t="s">
        <v>407</v>
      </c>
      <c r="D11" s="50" t="s">
        <v>408</v>
      </c>
      <c r="E11" s="295">
        <v>14</v>
      </c>
      <c r="F11" s="297">
        <v>4</v>
      </c>
      <c r="G11" s="297">
        <v>16</v>
      </c>
      <c r="H11" s="297">
        <v>28</v>
      </c>
      <c r="I11" s="297">
        <v>40</v>
      </c>
      <c r="J11" s="297" t="s">
        <v>412</v>
      </c>
      <c r="K11" s="297"/>
      <c r="L11" s="297"/>
      <c r="M11" s="297"/>
      <c r="N11" s="297"/>
      <c r="O11" s="298">
        <f t="shared" si="0"/>
        <v>5</v>
      </c>
      <c r="P11" s="297"/>
      <c r="Q11" s="297"/>
      <c r="R11" s="297"/>
      <c r="S11" s="295">
        <v>14</v>
      </c>
      <c r="T11" s="297" t="s">
        <v>418</v>
      </c>
      <c r="U11" s="297" t="s">
        <v>422</v>
      </c>
      <c r="V11" s="297" t="s">
        <v>419</v>
      </c>
      <c r="W11" s="295">
        <v>14</v>
      </c>
      <c r="X11" s="297" t="s">
        <v>418</v>
      </c>
      <c r="Y11" s="297" t="s">
        <v>422</v>
      </c>
      <c r="Z11" s="297" t="s">
        <v>419</v>
      </c>
    </row>
    <row r="12" spans="1:26" x14ac:dyDescent="0.25">
      <c r="A12" s="50" t="s">
        <v>12</v>
      </c>
      <c r="B12" s="50" t="s">
        <v>406</v>
      </c>
      <c r="C12" s="50" t="s">
        <v>407</v>
      </c>
      <c r="D12" s="50" t="s">
        <v>408</v>
      </c>
      <c r="E12" s="295">
        <v>15</v>
      </c>
      <c r="F12" s="297">
        <v>4</v>
      </c>
      <c r="G12" s="297">
        <v>16</v>
      </c>
      <c r="H12" s="297" t="s">
        <v>417</v>
      </c>
      <c r="I12" s="297">
        <v>40</v>
      </c>
      <c r="J12" s="297">
        <v>52</v>
      </c>
      <c r="K12" s="297"/>
      <c r="L12" s="297"/>
      <c r="M12" s="297"/>
      <c r="N12" s="297"/>
      <c r="O12" s="298">
        <f t="shared" si="0"/>
        <v>5</v>
      </c>
      <c r="P12" s="297"/>
      <c r="Q12" s="297"/>
      <c r="R12" s="297"/>
      <c r="S12" s="295">
        <v>15</v>
      </c>
      <c r="T12" s="297">
        <v>7</v>
      </c>
      <c r="U12" s="297" t="s">
        <v>422</v>
      </c>
      <c r="V12" s="297" t="s">
        <v>419</v>
      </c>
      <c r="W12" s="295">
        <v>15</v>
      </c>
      <c r="X12" s="297">
        <v>7</v>
      </c>
      <c r="Y12" s="297" t="s">
        <v>422</v>
      </c>
      <c r="Z12" s="297" t="s">
        <v>419</v>
      </c>
    </row>
    <row r="13" spans="1:26" x14ac:dyDescent="0.25">
      <c r="A13" s="50" t="s">
        <v>12</v>
      </c>
      <c r="B13" s="50" t="s">
        <v>406</v>
      </c>
      <c r="C13" s="50" t="s">
        <v>407</v>
      </c>
      <c r="D13" s="50" t="s">
        <v>408</v>
      </c>
      <c r="E13" s="295">
        <v>16</v>
      </c>
      <c r="F13" s="297" t="s">
        <v>415</v>
      </c>
      <c r="G13" s="297">
        <v>16</v>
      </c>
      <c r="H13" s="297">
        <v>28</v>
      </c>
      <c r="I13" s="297">
        <v>40</v>
      </c>
      <c r="J13" s="297" t="s">
        <v>412</v>
      </c>
      <c r="K13" s="297"/>
      <c r="L13" s="297"/>
      <c r="M13" s="297"/>
      <c r="N13" s="297"/>
      <c r="O13" s="298">
        <f t="shared" si="0"/>
        <v>5</v>
      </c>
      <c r="P13" s="297"/>
      <c r="Q13" s="297"/>
      <c r="R13" s="297"/>
      <c r="S13" s="295">
        <v>16</v>
      </c>
      <c r="T13" s="297" t="s">
        <v>418</v>
      </c>
      <c r="U13" s="297" t="s">
        <v>422</v>
      </c>
      <c r="V13" s="297" t="s">
        <v>419</v>
      </c>
      <c r="W13" s="295">
        <v>16</v>
      </c>
      <c r="X13" s="297" t="s">
        <v>418</v>
      </c>
      <c r="Y13" s="297" t="s">
        <v>422</v>
      </c>
      <c r="Z13" s="297" t="s">
        <v>419</v>
      </c>
    </row>
    <row r="14" spans="1:26" x14ac:dyDescent="0.25">
      <c r="A14" s="50" t="s">
        <v>12</v>
      </c>
      <c r="B14" s="50" t="s">
        <v>406</v>
      </c>
      <c r="C14" s="50" t="s">
        <v>407</v>
      </c>
      <c r="D14" s="50" t="s">
        <v>408</v>
      </c>
      <c r="E14" s="295">
        <v>17</v>
      </c>
      <c r="F14" s="297">
        <v>4</v>
      </c>
      <c r="G14" s="297" t="s">
        <v>411</v>
      </c>
      <c r="H14" s="297">
        <v>28</v>
      </c>
      <c r="I14" s="297">
        <v>40</v>
      </c>
      <c r="J14" s="297">
        <v>52</v>
      </c>
      <c r="K14" s="297"/>
      <c r="L14" s="297"/>
      <c r="M14" s="297"/>
      <c r="N14" s="297"/>
      <c r="O14" s="298">
        <f t="shared" si="0"/>
        <v>5</v>
      </c>
      <c r="P14" s="297"/>
      <c r="Q14" s="297"/>
      <c r="R14" s="297"/>
      <c r="S14" s="295">
        <v>17</v>
      </c>
      <c r="T14" s="297" t="s">
        <v>418</v>
      </c>
      <c r="U14" s="297">
        <v>27</v>
      </c>
      <c r="V14" s="297" t="s">
        <v>419</v>
      </c>
      <c r="W14" s="295">
        <v>17</v>
      </c>
      <c r="X14" s="297" t="s">
        <v>418</v>
      </c>
      <c r="Y14" s="297">
        <v>27</v>
      </c>
      <c r="Z14" s="297" t="s">
        <v>419</v>
      </c>
    </row>
    <row r="15" spans="1:26" x14ac:dyDescent="0.25">
      <c r="A15" s="50" t="s">
        <v>12</v>
      </c>
      <c r="B15" s="50" t="s">
        <v>406</v>
      </c>
      <c r="C15" s="50" t="s">
        <v>407</v>
      </c>
      <c r="D15" s="50" t="s">
        <v>408</v>
      </c>
      <c r="E15" s="295">
        <v>18</v>
      </c>
      <c r="F15" s="297">
        <v>17</v>
      </c>
      <c r="G15" s="297">
        <v>32</v>
      </c>
      <c r="H15" s="297">
        <v>47</v>
      </c>
      <c r="I15" s="297" t="s">
        <v>425</v>
      </c>
      <c r="J15" s="297"/>
      <c r="K15" s="297"/>
      <c r="L15" s="297"/>
      <c r="M15" s="297"/>
      <c r="N15" s="297"/>
      <c r="O15" s="298">
        <f t="shared" si="0"/>
        <v>4</v>
      </c>
      <c r="P15" s="297"/>
      <c r="Q15" s="297"/>
      <c r="R15" s="297"/>
      <c r="S15" s="295">
        <v>18</v>
      </c>
      <c r="T15" s="297" t="s">
        <v>418</v>
      </c>
      <c r="U15" s="297" t="s">
        <v>422</v>
      </c>
      <c r="V15" s="297">
        <v>47</v>
      </c>
      <c r="W15" s="295">
        <v>18</v>
      </c>
      <c r="X15" s="297" t="s">
        <v>418</v>
      </c>
      <c r="Y15" s="297" t="s">
        <v>422</v>
      </c>
      <c r="Z15" s="297">
        <v>47</v>
      </c>
    </row>
    <row r="16" spans="1:26" x14ac:dyDescent="0.25">
      <c r="A16" s="50" t="s">
        <v>12</v>
      </c>
      <c r="B16" s="50" t="s">
        <v>406</v>
      </c>
      <c r="C16" s="50" t="s">
        <v>407</v>
      </c>
      <c r="D16" s="50" t="s">
        <v>408</v>
      </c>
      <c r="E16" s="295">
        <v>19</v>
      </c>
      <c r="F16" s="297" t="s">
        <v>426</v>
      </c>
      <c r="G16" s="297">
        <v>17</v>
      </c>
      <c r="H16" s="297">
        <v>32</v>
      </c>
      <c r="I16" s="297">
        <v>47</v>
      </c>
      <c r="J16" s="297"/>
      <c r="K16" s="297"/>
      <c r="L16" s="297"/>
      <c r="M16" s="297"/>
      <c r="N16" s="297"/>
      <c r="O16" s="298">
        <f t="shared" si="0"/>
        <v>4</v>
      </c>
      <c r="P16" s="297"/>
      <c r="Q16" s="297"/>
      <c r="R16" s="297"/>
      <c r="S16" s="295">
        <v>19</v>
      </c>
      <c r="T16" s="297">
        <v>7</v>
      </c>
      <c r="U16" s="297">
        <v>27</v>
      </c>
      <c r="V16" s="297">
        <v>47</v>
      </c>
      <c r="W16" s="295">
        <v>19</v>
      </c>
      <c r="X16" s="297">
        <v>7</v>
      </c>
      <c r="Y16" s="297">
        <v>27</v>
      </c>
      <c r="Z16" s="297">
        <v>47</v>
      </c>
    </row>
    <row r="17" spans="1:26" x14ac:dyDescent="0.25">
      <c r="A17" s="50" t="s">
        <v>12</v>
      </c>
      <c r="B17" s="50" t="s">
        <v>406</v>
      </c>
      <c r="C17" s="50" t="s">
        <v>407</v>
      </c>
      <c r="D17" s="50" t="s">
        <v>408</v>
      </c>
      <c r="E17" s="295">
        <v>20</v>
      </c>
      <c r="F17" s="297">
        <v>8</v>
      </c>
      <c r="G17" s="297" t="s">
        <v>427</v>
      </c>
      <c r="H17" s="297" t="s">
        <v>428</v>
      </c>
      <c r="I17" s="297" t="s">
        <v>429</v>
      </c>
      <c r="J17" s="297" t="s">
        <v>423</v>
      </c>
      <c r="K17" s="297"/>
      <c r="L17" s="297"/>
      <c r="M17" s="297"/>
      <c r="N17" s="297"/>
      <c r="O17" s="298">
        <f t="shared" si="0"/>
        <v>5</v>
      </c>
      <c r="P17" s="297"/>
      <c r="Q17" s="297"/>
      <c r="R17" s="297"/>
      <c r="S17" s="295">
        <v>20</v>
      </c>
      <c r="T17" s="297" t="s">
        <v>430</v>
      </c>
      <c r="U17" s="297">
        <v>28</v>
      </c>
      <c r="V17" s="297" t="s">
        <v>423</v>
      </c>
      <c r="W17" s="295">
        <v>20</v>
      </c>
      <c r="X17" s="297" t="s">
        <v>430</v>
      </c>
      <c r="Y17" s="297">
        <v>28</v>
      </c>
      <c r="Z17" s="297" t="s">
        <v>423</v>
      </c>
    </row>
    <row r="18" spans="1:26" x14ac:dyDescent="0.25">
      <c r="A18" s="50" t="s">
        <v>12</v>
      </c>
      <c r="B18" s="50" t="s">
        <v>406</v>
      </c>
      <c r="C18" s="50" t="s">
        <v>407</v>
      </c>
      <c r="D18" s="50" t="s">
        <v>408</v>
      </c>
      <c r="E18" s="295">
        <v>21</v>
      </c>
      <c r="F18" s="297" t="s">
        <v>430</v>
      </c>
      <c r="G18" s="297">
        <v>28</v>
      </c>
      <c r="H18" s="297" t="s">
        <v>423</v>
      </c>
      <c r="I18" s="297"/>
      <c r="J18" s="297"/>
      <c r="K18" s="297"/>
      <c r="L18" s="297"/>
      <c r="M18" s="297"/>
      <c r="N18" s="297"/>
      <c r="O18" s="298">
        <f t="shared" si="0"/>
        <v>3</v>
      </c>
      <c r="P18" s="297"/>
      <c r="Q18" s="297"/>
      <c r="R18" s="297"/>
      <c r="S18" s="295">
        <v>21</v>
      </c>
      <c r="T18" s="297" t="s">
        <v>431</v>
      </c>
      <c r="U18" s="297" t="s">
        <v>417</v>
      </c>
      <c r="V18" s="297">
        <v>48</v>
      </c>
      <c r="W18" s="295">
        <v>21</v>
      </c>
      <c r="X18" s="297" t="s">
        <v>431</v>
      </c>
      <c r="Y18" s="297" t="s">
        <v>417</v>
      </c>
      <c r="Z18" s="297">
        <v>48</v>
      </c>
    </row>
    <row r="19" spans="1:26" x14ac:dyDescent="0.25">
      <c r="A19" s="50" t="s">
        <v>12</v>
      </c>
      <c r="B19" s="50" t="s">
        <v>406</v>
      </c>
      <c r="C19" s="50" t="s">
        <v>407</v>
      </c>
      <c r="D19" s="50" t="s">
        <v>408</v>
      </c>
      <c r="E19" s="295">
        <v>22</v>
      </c>
      <c r="F19" s="297" t="s">
        <v>430</v>
      </c>
      <c r="G19" s="297" t="s">
        <v>417</v>
      </c>
      <c r="H19" s="297" t="s">
        <v>432</v>
      </c>
      <c r="I19" s="297"/>
      <c r="J19" s="297"/>
      <c r="K19" s="297"/>
      <c r="L19" s="297"/>
      <c r="M19" s="297"/>
      <c r="N19" s="297"/>
      <c r="O19" s="298">
        <f t="shared" si="0"/>
        <v>3</v>
      </c>
      <c r="P19" s="297"/>
      <c r="Q19" s="297"/>
      <c r="R19" s="297"/>
      <c r="S19" s="295">
        <v>22</v>
      </c>
      <c r="T19" s="297" t="s">
        <v>430</v>
      </c>
      <c r="U19" s="297" t="s">
        <v>417</v>
      </c>
      <c r="V19" s="297" t="s">
        <v>432</v>
      </c>
      <c r="W19" s="295">
        <v>22</v>
      </c>
      <c r="X19" s="297" t="s">
        <v>430</v>
      </c>
      <c r="Y19" s="297" t="s">
        <v>417</v>
      </c>
      <c r="Z19" s="297" t="s">
        <v>432</v>
      </c>
    </row>
    <row r="20" spans="1:26" x14ac:dyDescent="0.25">
      <c r="A20" s="50" t="s">
        <v>12</v>
      </c>
      <c r="B20" s="50" t="s">
        <v>406</v>
      </c>
      <c r="C20" s="50" t="s">
        <v>407</v>
      </c>
      <c r="D20" s="50" t="s">
        <v>408</v>
      </c>
      <c r="E20" s="295">
        <v>23</v>
      </c>
      <c r="F20" s="297">
        <v>20</v>
      </c>
      <c r="G20" s="297" t="s">
        <v>433</v>
      </c>
      <c r="H20" s="297"/>
      <c r="I20" s="297"/>
      <c r="J20" s="297"/>
      <c r="K20" s="297"/>
      <c r="L20" s="297"/>
      <c r="M20" s="297"/>
      <c r="N20" s="297"/>
      <c r="O20" s="298">
        <f t="shared" si="0"/>
        <v>2</v>
      </c>
      <c r="P20" s="297"/>
      <c r="Q20" s="297"/>
      <c r="R20" s="297"/>
      <c r="S20" s="295">
        <v>23</v>
      </c>
      <c r="T20" s="297" t="s">
        <v>434</v>
      </c>
      <c r="U20" s="297" t="s">
        <v>435</v>
      </c>
      <c r="V20" s="297" t="s">
        <v>436</v>
      </c>
      <c r="W20" s="295">
        <v>23</v>
      </c>
      <c r="X20" s="297" t="s">
        <v>434</v>
      </c>
      <c r="Y20" s="297" t="s">
        <v>435</v>
      </c>
      <c r="Z20" s="297" t="s">
        <v>436</v>
      </c>
    </row>
    <row r="21" spans="1:26" x14ac:dyDescent="0.25">
      <c r="A21" s="50" t="s">
        <v>12</v>
      </c>
      <c r="B21" s="50" t="s">
        <v>437</v>
      </c>
      <c r="C21" s="50" t="s">
        <v>438</v>
      </c>
      <c r="D21" s="50" t="s">
        <v>439</v>
      </c>
      <c r="E21" s="295">
        <v>5</v>
      </c>
      <c r="F21" s="297">
        <v>2</v>
      </c>
      <c r="G21" s="297">
        <v>22</v>
      </c>
      <c r="H21" s="297">
        <v>42</v>
      </c>
      <c r="I21" s="297"/>
      <c r="J21" s="297"/>
      <c r="K21" s="297"/>
      <c r="L21" s="297"/>
      <c r="M21" s="297"/>
      <c r="N21" s="297"/>
      <c r="O21" s="298">
        <f t="shared" si="0"/>
        <v>3</v>
      </c>
      <c r="P21" s="297"/>
      <c r="Q21" s="297"/>
      <c r="R21" s="297"/>
      <c r="S21" s="295">
        <v>5</v>
      </c>
      <c r="T21" s="297">
        <v>31</v>
      </c>
      <c r="U21" s="297" t="s">
        <v>440</v>
      </c>
      <c r="V21" s="297"/>
      <c r="W21" s="295">
        <v>5</v>
      </c>
      <c r="X21" s="297">
        <v>31</v>
      </c>
      <c r="Y21" s="297" t="s">
        <v>440</v>
      </c>
      <c r="Z21" s="297"/>
    </row>
    <row r="22" spans="1:26" x14ac:dyDescent="0.25">
      <c r="A22" s="50" t="s">
        <v>12</v>
      </c>
      <c r="B22" s="50" t="s">
        <v>437</v>
      </c>
      <c r="C22" s="50" t="s">
        <v>438</v>
      </c>
      <c r="D22" s="50" t="s">
        <v>439</v>
      </c>
      <c r="E22" s="295">
        <v>6</v>
      </c>
      <c r="F22" s="297">
        <v>7</v>
      </c>
      <c r="G22" s="297" t="s">
        <v>441</v>
      </c>
      <c r="H22" s="297">
        <v>31</v>
      </c>
      <c r="I22" s="297" t="s">
        <v>442</v>
      </c>
      <c r="J22" s="297" t="s">
        <v>443</v>
      </c>
      <c r="K22" s="297"/>
      <c r="L22" s="297"/>
      <c r="M22" s="297"/>
      <c r="N22" s="297"/>
      <c r="O22" s="298">
        <f t="shared" si="0"/>
        <v>5</v>
      </c>
      <c r="P22" s="297"/>
      <c r="Q22" s="297"/>
      <c r="R22" s="297"/>
      <c r="S22" s="295">
        <v>6</v>
      </c>
      <c r="T22" s="297" t="s">
        <v>444</v>
      </c>
      <c r="U22" s="297" t="s">
        <v>445</v>
      </c>
      <c r="V22" s="297" t="s">
        <v>446</v>
      </c>
      <c r="W22" s="295">
        <v>6</v>
      </c>
      <c r="X22" s="297" t="s">
        <v>444</v>
      </c>
      <c r="Y22" s="297" t="s">
        <v>445</v>
      </c>
      <c r="Z22" s="297" t="s">
        <v>446</v>
      </c>
    </row>
    <row r="23" spans="1:26" x14ac:dyDescent="0.25">
      <c r="A23" s="50" t="s">
        <v>12</v>
      </c>
      <c r="B23" s="50" t="s">
        <v>437</v>
      </c>
      <c r="C23" s="50" t="s">
        <v>438</v>
      </c>
      <c r="D23" s="50" t="s">
        <v>439</v>
      </c>
      <c r="E23" s="295">
        <v>7</v>
      </c>
      <c r="F23" s="297" t="s">
        <v>418</v>
      </c>
      <c r="G23" s="297">
        <v>19</v>
      </c>
      <c r="H23" s="297">
        <v>31</v>
      </c>
      <c r="I23" s="297" t="s">
        <v>442</v>
      </c>
      <c r="J23" s="297">
        <v>55</v>
      </c>
      <c r="K23" s="297"/>
      <c r="L23" s="297"/>
      <c r="M23" s="297"/>
      <c r="N23" s="297"/>
      <c r="O23" s="298">
        <f t="shared" si="0"/>
        <v>5</v>
      </c>
      <c r="P23" s="297"/>
      <c r="Q23" s="297"/>
      <c r="R23" s="297"/>
      <c r="S23" s="295">
        <v>7</v>
      </c>
      <c r="T23" s="297" t="s">
        <v>444</v>
      </c>
      <c r="U23" s="297">
        <v>30</v>
      </c>
      <c r="V23" s="297" t="s">
        <v>446</v>
      </c>
      <c r="W23" s="295">
        <v>7</v>
      </c>
      <c r="X23" s="297" t="s">
        <v>444</v>
      </c>
      <c r="Y23" s="297">
        <v>30</v>
      </c>
      <c r="Z23" s="297" t="s">
        <v>446</v>
      </c>
    </row>
    <row r="24" spans="1:26" x14ac:dyDescent="0.25">
      <c r="A24" s="50" t="s">
        <v>12</v>
      </c>
      <c r="B24" s="50" t="s">
        <v>437</v>
      </c>
      <c r="C24" s="50" t="s">
        <v>438</v>
      </c>
      <c r="D24" s="50" t="s">
        <v>439</v>
      </c>
      <c r="E24" s="295">
        <v>8</v>
      </c>
      <c r="F24" s="297">
        <v>7</v>
      </c>
      <c r="G24" s="297">
        <v>19</v>
      </c>
      <c r="H24" s="297" t="s">
        <v>447</v>
      </c>
      <c r="I24" s="297">
        <v>43</v>
      </c>
      <c r="J24" s="297" t="s">
        <v>432</v>
      </c>
      <c r="K24" s="297"/>
      <c r="L24" s="297"/>
      <c r="M24" s="297"/>
      <c r="N24" s="297"/>
      <c r="O24" s="298">
        <f t="shared" si="0"/>
        <v>5</v>
      </c>
      <c r="P24" s="297"/>
      <c r="Q24" s="297"/>
      <c r="R24" s="297"/>
      <c r="S24" s="295">
        <v>8</v>
      </c>
      <c r="T24" s="297" t="s">
        <v>444</v>
      </c>
      <c r="U24" s="297" t="s">
        <v>445</v>
      </c>
      <c r="V24" s="297" t="s">
        <v>446</v>
      </c>
      <c r="W24" s="295">
        <v>8</v>
      </c>
      <c r="X24" s="297" t="s">
        <v>444</v>
      </c>
      <c r="Y24" s="297" t="s">
        <v>445</v>
      </c>
      <c r="Z24" s="297" t="s">
        <v>446</v>
      </c>
    </row>
    <row r="25" spans="1:26" x14ac:dyDescent="0.25">
      <c r="A25" s="50" t="s">
        <v>12</v>
      </c>
      <c r="B25" s="50" t="s">
        <v>437</v>
      </c>
      <c r="C25" s="50" t="s">
        <v>438</v>
      </c>
      <c r="D25" s="50" t="s">
        <v>439</v>
      </c>
      <c r="E25" s="295">
        <v>9</v>
      </c>
      <c r="F25" s="297" t="s">
        <v>448</v>
      </c>
      <c r="G25" s="297" t="s">
        <v>449</v>
      </c>
      <c r="H25" s="297" t="s">
        <v>450</v>
      </c>
      <c r="I25" s="297" t="s">
        <v>451</v>
      </c>
      <c r="J25" s="297" t="s">
        <v>432</v>
      </c>
      <c r="K25" s="297"/>
      <c r="L25" s="297"/>
      <c r="M25" s="297"/>
      <c r="N25" s="297"/>
      <c r="O25" s="298">
        <f t="shared" si="0"/>
        <v>5</v>
      </c>
      <c r="P25" s="297"/>
      <c r="Q25" s="297"/>
      <c r="R25" s="297"/>
      <c r="S25" s="295">
        <v>9</v>
      </c>
      <c r="T25" s="297" t="s">
        <v>430</v>
      </c>
      <c r="U25" s="297" t="s">
        <v>417</v>
      </c>
      <c r="V25" s="297" t="s">
        <v>423</v>
      </c>
      <c r="W25" s="295">
        <v>9</v>
      </c>
      <c r="X25" s="297" t="s">
        <v>430</v>
      </c>
      <c r="Y25" s="297" t="s">
        <v>417</v>
      </c>
      <c r="Z25" s="297" t="s">
        <v>423</v>
      </c>
    </row>
    <row r="26" spans="1:26" x14ac:dyDescent="0.25">
      <c r="A26" s="50" t="s">
        <v>12</v>
      </c>
      <c r="B26" s="50" t="s">
        <v>437</v>
      </c>
      <c r="C26" s="50" t="s">
        <v>438</v>
      </c>
      <c r="D26" s="50" t="s">
        <v>439</v>
      </c>
      <c r="E26" s="295">
        <v>10</v>
      </c>
      <c r="F26" s="297" t="s">
        <v>452</v>
      </c>
      <c r="G26" s="297" t="s">
        <v>444</v>
      </c>
      <c r="H26" s="297">
        <v>26</v>
      </c>
      <c r="I26" s="297">
        <v>41</v>
      </c>
      <c r="J26" s="297" t="s">
        <v>432</v>
      </c>
      <c r="K26" s="297"/>
      <c r="L26" s="297"/>
      <c r="M26" s="297"/>
      <c r="N26" s="297"/>
      <c r="O26" s="298">
        <f t="shared" si="0"/>
        <v>5</v>
      </c>
      <c r="P26" s="297"/>
      <c r="Q26" s="297"/>
      <c r="R26" s="297"/>
      <c r="S26" s="295">
        <v>10</v>
      </c>
      <c r="T26" s="297" t="s">
        <v>430</v>
      </c>
      <c r="U26" s="297" t="s">
        <v>417</v>
      </c>
      <c r="V26" s="297" t="s">
        <v>423</v>
      </c>
      <c r="W26" s="295">
        <v>10</v>
      </c>
      <c r="X26" s="297" t="s">
        <v>430</v>
      </c>
      <c r="Y26" s="297" t="s">
        <v>417</v>
      </c>
      <c r="Z26" s="297" t="s">
        <v>423</v>
      </c>
    </row>
    <row r="27" spans="1:26" x14ac:dyDescent="0.25">
      <c r="A27" s="50" t="s">
        <v>12</v>
      </c>
      <c r="B27" s="50" t="s">
        <v>437</v>
      </c>
      <c r="C27" s="50" t="s">
        <v>438</v>
      </c>
      <c r="D27" s="50" t="s">
        <v>439</v>
      </c>
      <c r="E27" s="295">
        <v>11</v>
      </c>
      <c r="F27" s="297">
        <v>11</v>
      </c>
      <c r="G27" s="297" t="s">
        <v>449</v>
      </c>
      <c r="H27" s="297">
        <v>41</v>
      </c>
      <c r="I27" s="297">
        <v>56</v>
      </c>
      <c r="J27" s="297"/>
      <c r="K27" s="297"/>
      <c r="L27" s="297"/>
      <c r="M27" s="297"/>
      <c r="N27" s="297"/>
      <c r="O27" s="298">
        <f t="shared" si="0"/>
        <v>4</v>
      </c>
      <c r="P27" s="297"/>
      <c r="Q27" s="297"/>
      <c r="R27" s="297"/>
      <c r="S27" s="295">
        <v>11</v>
      </c>
      <c r="T27" s="297" t="s">
        <v>430</v>
      </c>
      <c r="U27" s="297">
        <v>28</v>
      </c>
      <c r="V27" s="297" t="s">
        <v>423</v>
      </c>
      <c r="W27" s="295">
        <v>11</v>
      </c>
      <c r="X27" s="297" t="s">
        <v>430</v>
      </c>
      <c r="Y27" s="297">
        <v>28</v>
      </c>
      <c r="Z27" s="297" t="s">
        <v>423</v>
      </c>
    </row>
    <row r="28" spans="1:26" x14ac:dyDescent="0.25">
      <c r="A28" s="50" t="s">
        <v>12</v>
      </c>
      <c r="B28" s="50" t="s">
        <v>437</v>
      </c>
      <c r="C28" s="50" t="s">
        <v>438</v>
      </c>
      <c r="D28" s="50" t="s">
        <v>439</v>
      </c>
      <c r="E28" s="295">
        <v>12</v>
      </c>
      <c r="F28" s="297">
        <v>11</v>
      </c>
      <c r="G28" s="297">
        <v>26</v>
      </c>
      <c r="H28" s="297" t="s">
        <v>451</v>
      </c>
      <c r="I28" s="297" t="s">
        <v>432</v>
      </c>
      <c r="J28" s="297"/>
      <c r="K28" s="297"/>
      <c r="L28" s="297"/>
      <c r="M28" s="297"/>
      <c r="N28" s="297"/>
      <c r="O28" s="298">
        <f t="shared" si="0"/>
        <v>4</v>
      </c>
      <c r="P28" s="297"/>
      <c r="Q28" s="297"/>
      <c r="R28" s="297"/>
      <c r="S28" s="295">
        <v>12</v>
      </c>
      <c r="T28" s="297" t="s">
        <v>430</v>
      </c>
      <c r="U28" s="297" t="s">
        <v>417</v>
      </c>
      <c r="V28" s="297" t="s">
        <v>423</v>
      </c>
      <c r="W28" s="295">
        <v>12</v>
      </c>
      <c r="X28" s="297" t="s">
        <v>430</v>
      </c>
      <c r="Y28" s="297" t="s">
        <v>417</v>
      </c>
      <c r="Z28" s="297" t="s">
        <v>423</v>
      </c>
    </row>
    <row r="29" spans="1:26" x14ac:dyDescent="0.25">
      <c r="A29" s="50" t="s">
        <v>12</v>
      </c>
      <c r="B29" s="50" t="s">
        <v>437</v>
      </c>
      <c r="C29" s="50" t="s">
        <v>438</v>
      </c>
      <c r="D29" s="50" t="s">
        <v>439</v>
      </c>
      <c r="E29" s="295">
        <v>13</v>
      </c>
      <c r="F29" s="297" t="s">
        <v>448</v>
      </c>
      <c r="G29" s="297" t="s">
        <v>449</v>
      </c>
      <c r="H29" s="297">
        <v>41</v>
      </c>
      <c r="I29" s="297">
        <v>56</v>
      </c>
      <c r="J29" s="297"/>
      <c r="K29" s="297"/>
      <c r="L29" s="297"/>
      <c r="M29" s="297"/>
      <c r="N29" s="297"/>
      <c r="O29" s="298">
        <f t="shared" si="0"/>
        <v>4</v>
      </c>
      <c r="P29" s="297"/>
      <c r="Q29" s="297"/>
      <c r="R29" s="297"/>
      <c r="S29" s="295">
        <v>13</v>
      </c>
      <c r="T29" s="297" t="s">
        <v>430</v>
      </c>
      <c r="U29" s="297" t="s">
        <v>417</v>
      </c>
      <c r="V29" s="297" t="s">
        <v>423</v>
      </c>
      <c r="W29" s="295">
        <v>13</v>
      </c>
      <c r="X29" s="297" t="s">
        <v>430</v>
      </c>
      <c r="Y29" s="297" t="s">
        <v>417</v>
      </c>
      <c r="Z29" s="297" t="s">
        <v>423</v>
      </c>
    </row>
    <row r="30" spans="1:26" x14ac:dyDescent="0.25">
      <c r="A30" s="50" t="s">
        <v>12</v>
      </c>
      <c r="B30" s="50" t="s">
        <v>437</v>
      </c>
      <c r="C30" s="50" t="s">
        <v>438</v>
      </c>
      <c r="D30" s="50" t="s">
        <v>439</v>
      </c>
      <c r="E30" s="295">
        <v>14</v>
      </c>
      <c r="F30" s="297" t="s">
        <v>453</v>
      </c>
      <c r="G30" s="297" t="s">
        <v>454</v>
      </c>
      <c r="H30" s="297" t="s">
        <v>455</v>
      </c>
      <c r="I30" s="297" t="s">
        <v>423</v>
      </c>
      <c r="J30" s="297"/>
      <c r="K30" s="297"/>
      <c r="L30" s="297"/>
      <c r="M30" s="297"/>
      <c r="N30" s="297"/>
      <c r="O30" s="298">
        <f t="shared" si="0"/>
        <v>4</v>
      </c>
      <c r="P30" s="297"/>
      <c r="Q30" s="297"/>
      <c r="R30" s="297"/>
      <c r="S30" s="295">
        <v>14</v>
      </c>
      <c r="T30" s="297" t="s">
        <v>430</v>
      </c>
      <c r="U30" s="297" t="s">
        <v>417</v>
      </c>
      <c r="V30" s="297" t="s">
        <v>423</v>
      </c>
      <c r="W30" s="295">
        <v>14</v>
      </c>
      <c r="X30" s="297" t="s">
        <v>430</v>
      </c>
      <c r="Y30" s="297" t="s">
        <v>417</v>
      </c>
      <c r="Z30" s="297" t="s">
        <v>423</v>
      </c>
    </row>
    <row r="31" spans="1:26" x14ac:dyDescent="0.25">
      <c r="A31" s="50" t="s">
        <v>12</v>
      </c>
      <c r="B31" s="50" t="s">
        <v>437</v>
      </c>
      <c r="C31" s="50" t="s">
        <v>438</v>
      </c>
      <c r="D31" s="50" t="s">
        <v>439</v>
      </c>
      <c r="E31" s="295">
        <v>15</v>
      </c>
      <c r="F31" s="297" t="s">
        <v>456</v>
      </c>
      <c r="G31" s="297" t="s">
        <v>448</v>
      </c>
      <c r="H31" s="297">
        <v>24</v>
      </c>
      <c r="I31" s="297">
        <v>36</v>
      </c>
      <c r="J31" s="297" t="s">
        <v>423</v>
      </c>
      <c r="K31" s="297"/>
      <c r="L31" s="297"/>
      <c r="M31" s="297"/>
      <c r="N31" s="297"/>
      <c r="O31" s="298">
        <f t="shared" si="0"/>
        <v>5</v>
      </c>
      <c r="P31" s="297"/>
      <c r="Q31" s="297"/>
      <c r="R31" s="297"/>
      <c r="S31" s="295">
        <v>15</v>
      </c>
      <c r="T31" s="297" t="s">
        <v>430</v>
      </c>
      <c r="U31" s="297" t="s">
        <v>417</v>
      </c>
      <c r="V31" s="297" t="s">
        <v>423</v>
      </c>
      <c r="W31" s="295">
        <v>15</v>
      </c>
      <c r="X31" s="297" t="s">
        <v>430</v>
      </c>
      <c r="Y31" s="297" t="s">
        <v>417</v>
      </c>
      <c r="Z31" s="297" t="s">
        <v>423</v>
      </c>
    </row>
    <row r="32" spans="1:26" x14ac:dyDescent="0.25">
      <c r="A32" s="50" t="s">
        <v>12</v>
      </c>
      <c r="B32" s="50" t="s">
        <v>437</v>
      </c>
      <c r="C32" s="50" t="s">
        <v>438</v>
      </c>
      <c r="D32" s="50" t="s">
        <v>439</v>
      </c>
      <c r="E32" s="295">
        <v>16</v>
      </c>
      <c r="F32" s="297">
        <v>0</v>
      </c>
      <c r="G32" s="297" t="s">
        <v>453</v>
      </c>
      <c r="H32" s="297">
        <v>24</v>
      </c>
      <c r="I32" s="297">
        <v>36</v>
      </c>
      <c r="J32" s="297">
        <v>48</v>
      </c>
      <c r="K32" s="297"/>
      <c r="L32" s="297"/>
      <c r="M32" s="297"/>
      <c r="N32" s="297"/>
      <c r="O32" s="298">
        <f t="shared" si="0"/>
        <v>5</v>
      </c>
      <c r="P32" s="297"/>
      <c r="Q32" s="297"/>
      <c r="R32" s="297"/>
      <c r="S32" s="295">
        <v>16</v>
      </c>
      <c r="T32" s="297" t="s">
        <v>430</v>
      </c>
      <c r="U32" s="297" t="s">
        <v>417</v>
      </c>
      <c r="V32" s="297" t="s">
        <v>423</v>
      </c>
      <c r="W32" s="295">
        <v>16</v>
      </c>
      <c r="X32" s="297" t="s">
        <v>430</v>
      </c>
      <c r="Y32" s="297" t="s">
        <v>417</v>
      </c>
      <c r="Z32" s="297" t="s">
        <v>423</v>
      </c>
    </row>
    <row r="33" spans="1:26" x14ac:dyDescent="0.25">
      <c r="A33" s="50" t="s">
        <v>12</v>
      </c>
      <c r="B33" s="50" t="s">
        <v>437</v>
      </c>
      <c r="C33" s="50" t="s">
        <v>438</v>
      </c>
      <c r="D33" s="50" t="s">
        <v>439</v>
      </c>
      <c r="E33" s="295">
        <v>17</v>
      </c>
      <c r="F33" s="297" t="s">
        <v>456</v>
      </c>
      <c r="G33" s="297">
        <v>12</v>
      </c>
      <c r="H33" s="297" t="s">
        <v>454</v>
      </c>
      <c r="I33" s="297" t="s">
        <v>455</v>
      </c>
      <c r="J33" s="297" t="s">
        <v>423</v>
      </c>
      <c r="K33" s="297"/>
      <c r="L33" s="297"/>
      <c r="M33" s="297"/>
      <c r="N33" s="297"/>
      <c r="O33" s="298">
        <f t="shared" si="0"/>
        <v>5</v>
      </c>
      <c r="P33" s="297"/>
      <c r="Q33" s="297"/>
      <c r="R33" s="297"/>
      <c r="S33" s="295">
        <v>17</v>
      </c>
      <c r="T33" s="297" t="s">
        <v>430</v>
      </c>
      <c r="U33" s="297" t="s">
        <v>417</v>
      </c>
      <c r="V33" s="297" t="s">
        <v>423</v>
      </c>
      <c r="W33" s="295">
        <v>17</v>
      </c>
      <c r="X33" s="297" t="s">
        <v>430</v>
      </c>
      <c r="Y33" s="297" t="s">
        <v>417</v>
      </c>
      <c r="Z33" s="297" t="s">
        <v>423</v>
      </c>
    </row>
    <row r="34" spans="1:26" x14ac:dyDescent="0.25">
      <c r="A34" s="50" t="s">
        <v>12</v>
      </c>
      <c r="B34" s="50" t="s">
        <v>437</v>
      </c>
      <c r="C34" s="50" t="s">
        <v>438</v>
      </c>
      <c r="D34" s="50" t="s">
        <v>439</v>
      </c>
      <c r="E34" s="295">
        <v>18</v>
      </c>
      <c r="F34" s="297" t="s">
        <v>456</v>
      </c>
      <c r="G34" s="297" t="s">
        <v>444</v>
      </c>
      <c r="H34" s="297">
        <v>25</v>
      </c>
      <c r="I34" s="297">
        <v>40</v>
      </c>
      <c r="J34" s="297" t="s">
        <v>443</v>
      </c>
      <c r="K34" s="297"/>
      <c r="L34" s="297"/>
      <c r="M34" s="297"/>
      <c r="N34" s="297"/>
      <c r="O34" s="298">
        <f t="shared" si="0"/>
        <v>5</v>
      </c>
      <c r="P34" s="297"/>
      <c r="Q34" s="297"/>
      <c r="R34" s="297"/>
      <c r="S34" s="295">
        <v>18</v>
      </c>
      <c r="T34" s="297" t="s">
        <v>430</v>
      </c>
      <c r="U34" s="297" t="s">
        <v>417</v>
      </c>
      <c r="V34" s="297" t="s">
        <v>423</v>
      </c>
      <c r="W34" s="295">
        <v>18</v>
      </c>
      <c r="X34" s="297" t="s">
        <v>430</v>
      </c>
      <c r="Y34" s="297" t="s">
        <v>417</v>
      </c>
      <c r="Z34" s="297" t="s">
        <v>423</v>
      </c>
    </row>
    <row r="35" spans="1:26" x14ac:dyDescent="0.25">
      <c r="A35" s="50" t="s">
        <v>12</v>
      </c>
      <c r="B35" s="50" t="s">
        <v>437</v>
      </c>
      <c r="C35" s="50" t="s">
        <v>438</v>
      </c>
      <c r="D35" s="50" t="s">
        <v>439</v>
      </c>
      <c r="E35" s="295">
        <v>19</v>
      </c>
      <c r="F35" s="297" t="s">
        <v>444</v>
      </c>
      <c r="G35" s="297" t="s">
        <v>457</v>
      </c>
      <c r="H35" s="297" t="s">
        <v>416</v>
      </c>
      <c r="I35" s="297" t="s">
        <v>443</v>
      </c>
      <c r="J35" s="297"/>
      <c r="K35" s="297"/>
      <c r="L35" s="297"/>
      <c r="M35" s="297"/>
      <c r="N35" s="297"/>
      <c r="O35" s="298">
        <f t="shared" si="0"/>
        <v>4</v>
      </c>
      <c r="P35" s="297"/>
      <c r="Q35" s="297"/>
      <c r="R35" s="297"/>
      <c r="S35" s="295">
        <v>19</v>
      </c>
      <c r="T35" s="297" t="s">
        <v>430</v>
      </c>
      <c r="U35" s="297" t="s">
        <v>417</v>
      </c>
      <c r="V35" s="297" t="s">
        <v>423</v>
      </c>
      <c r="W35" s="295">
        <v>19</v>
      </c>
      <c r="X35" s="297" t="s">
        <v>430</v>
      </c>
      <c r="Y35" s="297" t="s">
        <v>417</v>
      </c>
      <c r="Z35" s="297" t="s">
        <v>423</v>
      </c>
    </row>
    <row r="36" spans="1:26" x14ac:dyDescent="0.25">
      <c r="A36" s="50" t="s">
        <v>12</v>
      </c>
      <c r="B36" s="50" t="s">
        <v>437</v>
      </c>
      <c r="C36" s="50" t="s">
        <v>438</v>
      </c>
      <c r="D36" s="50" t="s">
        <v>439</v>
      </c>
      <c r="E36" s="295">
        <v>20</v>
      </c>
      <c r="F36" s="297" t="s">
        <v>458</v>
      </c>
      <c r="G36" s="297" t="s">
        <v>444</v>
      </c>
      <c r="H36" s="297" t="s">
        <v>445</v>
      </c>
      <c r="I36" s="297" t="s">
        <v>459</v>
      </c>
      <c r="J36" s="297">
        <v>50</v>
      </c>
      <c r="K36" s="297"/>
      <c r="L36" s="297"/>
      <c r="M36" s="297"/>
      <c r="N36" s="297"/>
      <c r="O36" s="298">
        <f t="shared" si="0"/>
        <v>5</v>
      </c>
      <c r="P36" s="297"/>
      <c r="Q36" s="297"/>
      <c r="R36" s="297"/>
      <c r="S36" s="295">
        <v>20</v>
      </c>
      <c r="T36" s="297" t="s">
        <v>444</v>
      </c>
      <c r="U36" s="297" t="s">
        <v>445</v>
      </c>
      <c r="V36" s="297" t="s">
        <v>446</v>
      </c>
      <c r="W36" s="295">
        <v>20</v>
      </c>
      <c r="X36" s="297" t="s">
        <v>444</v>
      </c>
      <c r="Y36" s="297" t="s">
        <v>445</v>
      </c>
      <c r="Z36" s="297" t="s">
        <v>446</v>
      </c>
    </row>
    <row r="37" spans="1:26" x14ac:dyDescent="0.25">
      <c r="A37" s="50" t="s">
        <v>12</v>
      </c>
      <c r="B37" s="50" t="s">
        <v>437</v>
      </c>
      <c r="C37" s="50" t="s">
        <v>438</v>
      </c>
      <c r="D37" s="50" t="s">
        <v>439</v>
      </c>
      <c r="E37" s="295">
        <v>21</v>
      </c>
      <c r="F37" s="297">
        <v>10</v>
      </c>
      <c r="G37" s="297">
        <v>30</v>
      </c>
      <c r="H37" s="297" t="s">
        <v>446</v>
      </c>
      <c r="I37" s="297"/>
      <c r="J37" s="297"/>
      <c r="K37" s="297"/>
      <c r="L37" s="297"/>
      <c r="M37" s="297"/>
      <c r="N37" s="297"/>
      <c r="O37" s="298">
        <f t="shared" si="0"/>
        <v>3</v>
      </c>
      <c r="P37" s="297"/>
      <c r="Q37" s="297"/>
      <c r="R37" s="297"/>
      <c r="S37" s="295">
        <v>21</v>
      </c>
      <c r="T37" s="297" t="s">
        <v>444</v>
      </c>
      <c r="U37" s="297" t="s">
        <v>445</v>
      </c>
      <c r="V37" s="297" t="s">
        <v>446</v>
      </c>
      <c r="W37" s="295">
        <v>21</v>
      </c>
      <c r="X37" s="297" t="s">
        <v>444</v>
      </c>
      <c r="Y37" s="297" t="s">
        <v>445</v>
      </c>
      <c r="Z37" s="297" t="s">
        <v>446</v>
      </c>
    </row>
    <row r="38" spans="1:26" x14ac:dyDescent="0.25">
      <c r="A38" s="50" t="s">
        <v>12</v>
      </c>
      <c r="B38" s="50" t="s">
        <v>437</v>
      </c>
      <c r="C38" s="50" t="s">
        <v>438</v>
      </c>
      <c r="D38" s="50" t="s">
        <v>439</v>
      </c>
      <c r="E38" s="295">
        <v>22</v>
      </c>
      <c r="F38" s="297">
        <v>10</v>
      </c>
      <c r="G38" s="297" t="s">
        <v>445</v>
      </c>
      <c r="H38" s="297" t="s">
        <v>460</v>
      </c>
      <c r="I38" s="297"/>
      <c r="J38" s="297"/>
      <c r="K38" s="297"/>
      <c r="L38" s="297"/>
      <c r="M38" s="297"/>
      <c r="N38" s="297"/>
      <c r="O38" s="298">
        <f t="shared" si="0"/>
        <v>3</v>
      </c>
      <c r="P38" s="297"/>
      <c r="Q38" s="297"/>
      <c r="R38" s="297"/>
      <c r="S38" s="295">
        <v>22</v>
      </c>
      <c r="T38" s="297" t="s">
        <v>444</v>
      </c>
      <c r="U38" s="297" t="s">
        <v>445</v>
      </c>
      <c r="V38" s="297" t="s">
        <v>461</v>
      </c>
      <c r="W38" s="295">
        <v>22</v>
      </c>
      <c r="X38" s="297" t="s">
        <v>444</v>
      </c>
      <c r="Y38" s="297" t="s">
        <v>445</v>
      </c>
      <c r="Z38" s="297" t="s">
        <v>461</v>
      </c>
    </row>
    <row r="39" spans="1:26" x14ac:dyDescent="0.25">
      <c r="A39" s="50" t="s">
        <v>12</v>
      </c>
      <c r="B39" s="50" t="s">
        <v>437</v>
      </c>
      <c r="C39" s="50" t="s">
        <v>438</v>
      </c>
      <c r="D39" s="50" t="s">
        <v>439</v>
      </c>
      <c r="E39" s="295">
        <v>23</v>
      </c>
      <c r="F39" s="297" t="s">
        <v>462</v>
      </c>
      <c r="G39" s="297" t="s">
        <v>463</v>
      </c>
      <c r="H39" s="297" t="s">
        <v>464</v>
      </c>
      <c r="I39" s="297"/>
      <c r="J39" s="297"/>
      <c r="K39" s="297"/>
      <c r="L39" s="297"/>
      <c r="M39" s="297"/>
      <c r="N39" s="297"/>
      <c r="O39" s="298">
        <f t="shared" si="0"/>
        <v>3</v>
      </c>
      <c r="P39" s="297"/>
      <c r="Q39" s="297"/>
      <c r="R39" s="297"/>
      <c r="S39" s="295">
        <v>23</v>
      </c>
      <c r="T39" s="297" t="s">
        <v>465</v>
      </c>
      <c r="U39" s="297" t="s">
        <v>466</v>
      </c>
      <c r="V39" s="297" t="s">
        <v>467</v>
      </c>
      <c r="W39" s="295">
        <v>23</v>
      </c>
      <c r="X39" s="297" t="s">
        <v>465</v>
      </c>
      <c r="Y39" s="297" t="s">
        <v>466</v>
      </c>
      <c r="Z39" s="297" t="s">
        <v>467</v>
      </c>
    </row>
    <row r="40" spans="1:26" x14ac:dyDescent="0.25">
      <c r="A40" s="50" t="s">
        <v>12</v>
      </c>
      <c r="B40" s="50" t="s">
        <v>468</v>
      </c>
      <c r="C40" s="50" t="s">
        <v>469</v>
      </c>
      <c r="D40" s="50" t="s">
        <v>470</v>
      </c>
      <c r="E40" s="295">
        <v>4</v>
      </c>
      <c r="F40" s="297">
        <v>47</v>
      </c>
      <c r="G40" s="297"/>
      <c r="H40" s="297"/>
      <c r="I40" s="297"/>
      <c r="J40" s="297"/>
      <c r="K40" s="297"/>
      <c r="L40" s="297"/>
      <c r="M40" s="297"/>
      <c r="N40" s="297"/>
      <c r="O40" s="298">
        <f t="shared" si="0"/>
        <v>1</v>
      </c>
      <c r="P40" s="297"/>
      <c r="Q40" s="297"/>
      <c r="R40" s="297"/>
      <c r="S40" s="295">
        <v>4</v>
      </c>
      <c r="T40" s="297"/>
      <c r="U40" s="297"/>
      <c r="V40" s="297"/>
      <c r="W40" s="295">
        <v>4</v>
      </c>
      <c r="X40" s="297"/>
      <c r="Y40" s="297"/>
      <c r="Z40" s="297"/>
    </row>
    <row r="41" spans="1:26" x14ac:dyDescent="0.25">
      <c r="A41" s="50" t="s">
        <v>12</v>
      </c>
      <c r="B41" s="50" t="s">
        <v>468</v>
      </c>
      <c r="C41" s="50" t="s">
        <v>469</v>
      </c>
      <c r="D41" s="50" t="s">
        <v>470</v>
      </c>
      <c r="E41" s="295">
        <v>5</v>
      </c>
      <c r="F41" s="297">
        <v>7</v>
      </c>
      <c r="G41" s="297" t="s">
        <v>422</v>
      </c>
      <c r="H41" s="297">
        <v>47</v>
      </c>
      <c r="I41" s="297"/>
      <c r="J41" s="297"/>
      <c r="K41" s="297"/>
      <c r="L41" s="297"/>
      <c r="M41" s="297"/>
      <c r="N41" s="297"/>
      <c r="O41" s="298">
        <f t="shared" si="0"/>
        <v>3</v>
      </c>
      <c r="P41" s="297"/>
      <c r="Q41" s="297"/>
      <c r="R41" s="297"/>
      <c r="S41" s="295">
        <v>5</v>
      </c>
      <c r="T41" s="297" t="s">
        <v>471</v>
      </c>
      <c r="U41" s="297" t="s">
        <v>412</v>
      </c>
      <c r="V41" s="297"/>
      <c r="W41" s="295">
        <v>5</v>
      </c>
      <c r="X41" s="297" t="s">
        <v>471</v>
      </c>
      <c r="Y41" s="297" t="s">
        <v>412</v>
      </c>
      <c r="Z41" s="297"/>
    </row>
    <row r="42" spans="1:26" x14ac:dyDescent="0.25">
      <c r="A42" s="50" t="s">
        <v>12</v>
      </c>
      <c r="B42" s="50" t="s">
        <v>468</v>
      </c>
      <c r="C42" s="50" t="s">
        <v>469</v>
      </c>
      <c r="D42" s="50" t="s">
        <v>470</v>
      </c>
      <c r="E42" s="295">
        <v>6</v>
      </c>
      <c r="F42" s="297">
        <v>8</v>
      </c>
      <c r="G42" s="297">
        <v>26</v>
      </c>
      <c r="H42" s="297" t="s">
        <v>472</v>
      </c>
      <c r="I42" s="297" t="s">
        <v>446</v>
      </c>
      <c r="J42" s="297"/>
      <c r="K42" s="297"/>
      <c r="L42" s="297"/>
      <c r="M42" s="297"/>
      <c r="N42" s="297"/>
      <c r="O42" s="298">
        <f t="shared" si="0"/>
        <v>4</v>
      </c>
      <c r="P42" s="297"/>
      <c r="Q42" s="297"/>
      <c r="R42" s="297"/>
      <c r="S42" s="295">
        <v>6</v>
      </c>
      <c r="T42" s="297">
        <v>12</v>
      </c>
      <c r="U42" s="297">
        <v>32</v>
      </c>
      <c r="V42" s="297" t="s">
        <v>412</v>
      </c>
      <c r="W42" s="295">
        <v>6</v>
      </c>
      <c r="X42" s="297">
        <v>12</v>
      </c>
      <c r="Y42" s="297">
        <v>32</v>
      </c>
      <c r="Z42" s="297" t="s">
        <v>412</v>
      </c>
    </row>
    <row r="43" spans="1:26" x14ac:dyDescent="0.25">
      <c r="A43" s="50" t="s">
        <v>12</v>
      </c>
      <c r="B43" s="50" t="s">
        <v>468</v>
      </c>
      <c r="C43" s="50" t="s">
        <v>469</v>
      </c>
      <c r="D43" s="50" t="s">
        <v>470</v>
      </c>
      <c r="E43" s="295">
        <v>7</v>
      </c>
      <c r="F43" s="297">
        <v>2</v>
      </c>
      <c r="G43" s="297">
        <v>14</v>
      </c>
      <c r="H43" s="297">
        <v>26</v>
      </c>
      <c r="I43" s="297" t="s">
        <v>472</v>
      </c>
      <c r="J43" s="297">
        <v>50</v>
      </c>
      <c r="K43" s="297"/>
      <c r="L43" s="297"/>
      <c r="M43" s="297"/>
      <c r="N43" s="297"/>
      <c r="O43" s="298">
        <f t="shared" si="0"/>
        <v>5</v>
      </c>
      <c r="P43" s="297"/>
      <c r="Q43" s="297"/>
      <c r="R43" s="297"/>
      <c r="S43" s="295">
        <v>7</v>
      </c>
      <c r="T43" s="297" t="s">
        <v>453</v>
      </c>
      <c r="U43" s="297" t="s">
        <v>471</v>
      </c>
      <c r="V43" s="297" t="s">
        <v>412</v>
      </c>
      <c r="W43" s="295">
        <v>7</v>
      </c>
      <c r="X43" s="297" t="s">
        <v>453</v>
      </c>
      <c r="Y43" s="297" t="s">
        <v>471</v>
      </c>
      <c r="Z43" s="297" t="s">
        <v>412</v>
      </c>
    </row>
    <row r="44" spans="1:26" x14ac:dyDescent="0.25">
      <c r="A44" s="50" t="s">
        <v>12</v>
      </c>
      <c r="B44" s="50" t="s">
        <v>468</v>
      </c>
      <c r="C44" s="50" t="s">
        <v>469</v>
      </c>
      <c r="D44" s="50" t="s">
        <v>470</v>
      </c>
      <c r="E44" s="295">
        <v>8</v>
      </c>
      <c r="F44" s="297">
        <v>2</v>
      </c>
      <c r="G44" s="297" t="s">
        <v>473</v>
      </c>
      <c r="H44" s="297" t="s">
        <v>449</v>
      </c>
      <c r="I44" s="297" t="s">
        <v>472</v>
      </c>
      <c r="J44" s="297">
        <v>50</v>
      </c>
      <c r="K44" s="297"/>
      <c r="L44" s="297"/>
      <c r="M44" s="297"/>
      <c r="N44" s="297"/>
      <c r="O44" s="298">
        <f t="shared" si="0"/>
        <v>5</v>
      </c>
      <c r="P44" s="297"/>
      <c r="Q44" s="297"/>
      <c r="R44" s="297"/>
      <c r="S44" s="295">
        <v>8</v>
      </c>
      <c r="T44" s="297">
        <v>12</v>
      </c>
      <c r="U44" s="297">
        <v>32</v>
      </c>
      <c r="V44" s="297">
        <v>52</v>
      </c>
      <c r="W44" s="295">
        <v>8</v>
      </c>
      <c r="X44" s="297">
        <v>12</v>
      </c>
      <c r="Y44" s="297">
        <v>32</v>
      </c>
      <c r="Z44" s="297">
        <v>52</v>
      </c>
    </row>
    <row r="45" spans="1:26" x14ac:dyDescent="0.25">
      <c r="A45" s="50" t="s">
        <v>12</v>
      </c>
      <c r="B45" s="50" t="s">
        <v>468</v>
      </c>
      <c r="C45" s="50" t="s">
        <v>469</v>
      </c>
      <c r="D45" s="50" t="s">
        <v>470</v>
      </c>
      <c r="E45" s="295">
        <v>9</v>
      </c>
      <c r="F45" s="297">
        <v>2</v>
      </c>
      <c r="G45" s="297">
        <v>22</v>
      </c>
      <c r="H45" s="297">
        <v>37</v>
      </c>
      <c r="I45" s="297">
        <v>52</v>
      </c>
      <c r="J45" s="297"/>
      <c r="K45" s="297"/>
      <c r="L45" s="297"/>
      <c r="M45" s="297"/>
      <c r="N45" s="297"/>
      <c r="O45" s="298">
        <f t="shared" si="0"/>
        <v>4</v>
      </c>
      <c r="P45" s="297"/>
      <c r="Q45" s="297"/>
      <c r="R45" s="297"/>
      <c r="S45" s="295">
        <v>9</v>
      </c>
      <c r="T45" s="297">
        <v>14</v>
      </c>
      <c r="U45" s="297">
        <v>34</v>
      </c>
      <c r="V45" s="297">
        <v>54</v>
      </c>
      <c r="W45" s="295">
        <v>9</v>
      </c>
      <c r="X45" s="297">
        <v>14</v>
      </c>
      <c r="Y45" s="297">
        <v>34</v>
      </c>
      <c r="Z45" s="297">
        <v>54</v>
      </c>
    </row>
    <row r="46" spans="1:26" x14ac:dyDescent="0.25">
      <c r="A46" s="50" t="s">
        <v>12</v>
      </c>
      <c r="B46" s="50" t="s">
        <v>468</v>
      </c>
      <c r="C46" s="50" t="s">
        <v>469</v>
      </c>
      <c r="D46" s="50" t="s">
        <v>470</v>
      </c>
      <c r="E46" s="295">
        <v>10</v>
      </c>
      <c r="F46" s="297" t="s">
        <v>418</v>
      </c>
      <c r="G46" s="297" t="s">
        <v>474</v>
      </c>
      <c r="H46" s="297" t="s">
        <v>475</v>
      </c>
      <c r="I46" s="297">
        <v>52</v>
      </c>
      <c r="J46" s="297"/>
      <c r="K46" s="297"/>
      <c r="L46" s="297"/>
      <c r="M46" s="297"/>
      <c r="N46" s="297"/>
      <c r="O46" s="298">
        <f t="shared" si="0"/>
        <v>4</v>
      </c>
      <c r="P46" s="297"/>
      <c r="Q46" s="297"/>
      <c r="R46" s="297"/>
      <c r="S46" s="295">
        <v>10</v>
      </c>
      <c r="T46" s="297">
        <v>14</v>
      </c>
      <c r="U46" s="297" t="s">
        <v>476</v>
      </c>
      <c r="V46" s="297" t="s">
        <v>477</v>
      </c>
      <c r="W46" s="295">
        <v>10</v>
      </c>
      <c r="X46" s="297">
        <v>14</v>
      </c>
      <c r="Y46" s="297" t="s">
        <v>476</v>
      </c>
      <c r="Z46" s="297" t="s">
        <v>477</v>
      </c>
    </row>
    <row r="47" spans="1:26" x14ac:dyDescent="0.25">
      <c r="A47" s="50" t="s">
        <v>12</v>
      </c>
      <c r="B47" s="50" t="s">
        <v>468</v>
      </c>
      <c r="C47" s="50" t="s">
        <v>469</v>
      </c>
      <c r="D47" s="50" t="s">
        <v>470</v>
      </c>
      <c r="E47" s="295">
        <v>11</v>
      </c>
      <c r="F47" s="297">
        <v>7</v>
      </c>
      <c r="G47" s="297">
        <v>22</v>
      </c>
      <c r="H47" s="297">
        <v>37</v>
      </c>
      <c r="I47" s="297">
        <v>52</v>
      </c>
      <c r="J47" s="297"/>
      <c r="K47" s="297"/>
      <c r="L47" s="297"/>
      <c r="M47" s="297"/>
      <c r="N47" s="297"/>
      <c r="O47" s="298">
        <f t="shared" si="0"/>
        <v>4</v>
      </c>
      <c r="P47" s="297"/>
      <c r="Q47" s="297"/>
      <c r="R47" s="297"/>
      <c r="S47" s="295">
        <v>11</v>
      </c>
      <c r="T47" s="297" t="s">
        <v>473</v>
      </c>
      <c r="U47" s="297">
        <v>34</v>
      </c>
      <c r="V47" s="297">
        <v>54</v>
      </c>
      <c r="W47" s="295">
        <v>11</v>
      </c>
      <c r="X47" s="297" t="s">
        <v>473</v>
      </c>
      <c r="Y47" s="297">
        <v>34</v>
      </c>
      <c r="Z47" s="297">
        <v>54</v>
      </c>
    </row>
    <row r="48" spans="1:26" x14ac:dyDescent="0.25">
      <c r="A48" s="50" t="s">
        <v>12</v>
      </c>
      <c r="B48" s="50" t="s">
        <v>468</v>
      </c>
      <c r="C48" s="50" t="s">
        <v>469</v>
      </c>
      <c r="D48" s="50" t="s">
        <v>470</v>
      </c>
      <c r="E48" s="295">
        <v>12</v>
      </c>
      <c r="F48" s="297" t="s">
        <v>418</v>
      </c>
      <c r="G48" s="297" t="s">
        <v>474</v>
      </c>
      <c r="H48" s="297" t="s">
        <v>475</v>
      </c>
      <c r="I48" s="297">
        <v>52</v>
      </c>
      <c r="J48" s="297"/>
      <c r="K48" s="297"/>
      <c r="L48" s="297"/>
      <c r="M48" s="297"/>
      <c r="N48" s="297"/>
      <c r="O48" s="298">
        <f t="shared" si="0"/>
        <v>4</v>
      </c>
      <c r="P48" s="297"/>
      <c r="Q48" s="297"/>
      <c r="R48" s="297"/>
      <c r="S48" s="295">
        <v>12</v>
      </c>
      <c r="T48" s="297" t="s">
        <v>473</v>
      </c>
      <c r="U48" s="297">
        <v>34</v>
      </c>
      <c r="V48" s="297">
        <v>54</v>
      </c>
      <c r="W48" s="295">
        <v>12</v>
      </c>
      <c r="X48" s="297" t="s">
        <v>473</v>
      </c>
      <c r="Y48" s="297">
        <v>34</v>
      </c>
      <c r="Z48" s="297">
        <v>54</v>
      </c>
    </row>
    <row r="49" spans="1:26" x14ac:dyDescent="0.25">
      <c r="A49" s="50" t="s">
        <v>12</v>
      </c>
      <c r="B49" s="50" t="s">
        <v>468</v>
      </c>
      <c r="C49" s="50" t="s">
        <v>469</v>
      </c>
      <c r="D49" s="50" t="s">
        <v>470</v>
      </c>
      <c r="E49" s="295">
        <v>13</v>
      </c>
      <c r="F49" s="297">
        <v>7</v>
      </c>
      <c r="G49" s="297">
        <v>22</v>
      </c>
      <c r="H49" s="297">
        <v>37</v>
      </c>
      <c r="I49" s="297">
        <v>52</v>
      </c>
      <c r="J49" s="297"/>
      <c r="K49" s="297"/>
      <c r="L49" s="297"/>
      <c r="M49" s="297"/>
      <c r="N49" s="297"/>
      <c r="O49" s="298">
        <f t="shared" si="0"/>
        <v>4</v>
      </c>
      <c r="P49" s="297"/>
      <c r="Q49" s="297"/>
      <c r="R49" s="297"/>
      <c r="S49" s="295">
        <v>13</v>
      </c>
      <c r="T49" s="297" t="s">
        <v>473</v>
      </c>
      <c r="U49" s="297">
        <v>34</v>
      </c>
      <c r="V49" s="297">
        <v>54</v>
      </c>
      <c r="W49" s="295">
        <v>13</v>
      </c>
      <c r="X49" s="297" t="s">
        <v>473</v>
      </c>
      <c r="Y49" s="297">
        <v>34</v>
      </c>
      <c r="Z49" s="297">
        <v>54</v>
      </c>
    </row>
    <row r="50" spans="1:26" x14ac:dyDescent="0.25">
      <c r="A50" s="50" t="s">
        <v>12</v>
      </c>
      <c r="B50" s="50" t="s">
        <v>468</v>
      </c>
      <c r="C50" s="50" t="s">
        <v>469</v>
      </c>
      <c r="D50" s="50" t="s">
        <v>470</v>
      </c>
      <c r="E50" s="295">
        <v>14</v>
      </c>
      <c r="F50" s="297" t="s">
        <v>418</v>
      </c>
      <c r="G50" s="297" t="s">
        <v>478</v>
      </c>
      <c r="H50" s="297" t="s">
        <v>479</v>
      </c>
      <c r="I50" s="297">
        <v>47</v>
      </c>
      <c r="J50" s="297">
        <v>59</v>
      </c>
      <c r="K50" s="297"/>
      <c r="L50" s="297"/>
      <c r="M50" s="297"/>
      <c r="N50" s="297"/>
      <c r="O50" s="298">
        <f t="shared" si="0"/>
        <v>5</v>
      </c>
      <c r="P50" s="297"/>
      <c r="Q50" s="297"/>
      <c r="R50" s="297"/>
      <c r="S50" s="295">
        <v>14</v>
      </c>
      <c r="T50" s="297" t="s">
        <v>473</v>
      </c>
      <c r="U50" s="297">
        <v>34</v>
      </c>
      <c r="V50" s="297">
        <v>54</v>
      </c>
      <c r="W50" s="295">
        <v>14</v>
      </c>
      <c r="X50" s="297" t="s">
        <v>473</v>
      </c>
      <c r="Y50" s="297">
        <v>34</v>
      </c>
      <c r="Z50" s="297">
        <v>54</v>
      </c>
    </row>
    <row r="51" spans="1:26" x14ac:dyDescent="0.25">
      <c r="A51" s="50" t="s">
        <v>12</v>
      </c>
      <c r="B51" s="50" t="s">
        <v>468</v>
      </c>
      <c r="C51" s="50" t="s">
        <v>469</v>
      </c>
      <c r="D51" s="50" t="s">
        <v>470</v>
      </c>
      <c r="E51" s="295">
        <v>15</v>
      </c>
      <c r="F51" s="297">
        <v>11</v>
      </c>
      <c r="G51" s="297">
        <v>23</v>
      </c>
      <c r="H51" s="297" t="s">
        <v>479</v>
      </c>
      <c r="I51" s="297">
        <v>47</v>
      </c>
      <c r="J51" s="297">
        <v>59</v>
      </c>
      <c r="K51" s="297"/>
      <c r="L51" s="297"/>
      <c r="M51" s="297"/>
      <c r="N51" s="297"/>
      <c r="O51" s="298">
        <f t="shared" si="0"/>
        <v>5</v>
      </c>
      <c r="P51" s="297"/>
      <c r="Q51" s="297"/>
      <c r="R51" s="297"/>
      <c r="S51" s="295">
        <v>15</v>
      </c>
      <c r="T51" s="297">
        <v>14</v>
      </c>
      <c r="U51" s="297" t="s">
        <v>476</v>
      </c>
      <c r="V51" s="297">
        <v>54</v>
      </c>
      <c r="W51" s="295">
        <v>15</v>
      </c>
      <c r="X51" s="297">
        <v>14</v>
      </c>
      <c r="Y51" s="297" t="s">
        <v>476</v>
      </c>
      <c r="Z51" s="297">
        <v>54</v>
      </c>
    </row>
    <row r="52" spans="1:26" x14ac:dyDescent="0.25">
      <c r="A52" s="50" t="s">
        <v>12</v>
      </c>
      <c r="B52" s="50" t="s">
        <v>468</v>
      </c>
      <c r="C52" s="50" t="s">
        <v>469</v>
      </c>
      <c r="D52" s="50" t="s">
        <v>470</v>
      </c>
      <c r="E52" s="295">
        <v>16</v>
      </c>
      <c r="F52" s="297">
        <v>11</v>
      </c>
      <c r="G52" s="297">
        <v>23</v>
      </c>
      <c r="H52" s="297">
        <v>35</v>
      </c>
      <c r="I52" s="297">
        <v>47</v>
      </c>
      <c r="J52" s="297">
        <v>59</v>
      </c>
      <c r="K52" s="297"/>
      <c r="L52" s="297"/>
      <c r="M52" s="297"/>
      <c r="N52" s="297"/>
      <c r="O52" s="298">
        <f t="shared" si="0"/>
        <v>5</v>
      </c>
      <c r="P52" s="297"/>
      <c r="Q52" s="297"/>
      <c r="R52" s="297"/>
      <c r="S52" s="295">
        <v>16</v>
      </c>
      <c r="T52" s="297">
        <v>14</v>
      </c>
      <c r="U52" s="297" t="s">
        <v>476</v>
      </c>
      <c r="V52" s="297">
        <v>54</v>
      </c>
      <c r="W52" s="295">
        <v>16</v>
      </c>
      <c r="X52" s="297">
        <v>14</v>
      </c>
      <c r="Y52" s="297" t="s">
        <v>476</v>
      </c>
      <c r="Z52" s="297">
        <v>54</v>
      </c>
    </row>
    <row r="53" spans="1:26" x14ac:dyDescent="0.25">
      <c r="A53" s="50" t="s">
        <v>12</v>
      </c>
      <c r="B53" s="50" t="s">
        <v>468</v>
      </c>
      <c r="C53" s="50" t="s">
        <v>469</v>
      </c>
      <c r="D53" s="50" t="s">
        <v>470</v>
      </c>
      <c r="E53" s="295">
        <v>17</v>
      </c>
      <c r="F53" s="297" t="s">
        <v>448</v>
      </c>
      <c r="G53" s="297">
        <v>23</v>
      </c>
      <c r="H53" s="297" t="s">
        <v>479</v>
      </c>
      <c r="I53" s="297" t="s">
        <v>419</v>
      </c>
      <c r="J53" s="297" t="s">
        <v>480</v>
      </c>
      <c r="K53" s="297"/>
      <c r="L53" s="297"/>
      <c r="M53" s="297"/>
      <c r="N53" s="297"/>
      <c r="O53" s="298">
        <f t="shared" si="0"/>
        <v>5</v>
      </c>
      <c r="P53" s="297"/>
      <c r="Q53" s="297"/>
      <c r="R53" s="297"/>
      <c r="S53" s="295">
        <v>17</v>
      </c>
      <c r="T53" s="297">
        <v>14</v>
      </c>
      <c r="U53" s="297" t="s">
        <v>476</v>
      </c>
      <c r="V53" s="297">
        <v>54</v>
      </c>
      <c r="W53" s="295">
        <v>17</v>
      </c>
      <c r="X53" s="297">
        <v>14</v>
      </c>
      <c r="Y53" s="297" t="s">
        <v>476</v>
      </c>
      <c r="Z53" s="297">
        <v>54</v>
      </c>
    </row>
    <row r="54" spans="1:26" x14ac:dyDescent="0.25">
      <c r="A54" s="50" t="s">
        <v>12</v>
      </c>
      <c r="B54" s="50" t="s">
        <v>468</v>
      </c>
      <c r="C54" s="50" t="s">
        <v>469</v>
      </c>
      <c r="D54" s="50" t="s">
        <v>470</v>
      </c>
      <c r="E54" s="295">
        <v>18</v>
      </c>
      <c r="F54" s="297">
        <v>17</v>
      </c>
      <c r="G54" s="297">
        <v>32</v>
      </c>
      <c r="H54" s="297">
        <v>47</v>
      </c>
      <c r="I54" s="297"/>
      <c r="J54" s="297"/>
      <c r="K54" s="297"/>
      <c r="L54" s="297"/>
      <c r="M54" s="297"/>
      <c r="N54" s="297"/>
      <c r="O54" s="298">
        <f t="shared" si="0"/>
        <v>3</v>
      </c>
      <c r="P54" s="297"/>
      <c r="Q54" s="297"/>
      <c r="R54" s="297"/>
      <c r="S54" s="295">
        <v>18</v>
      </c>
      <c r="T54" s="297">
        <v>14</v>
      </c>
      <c r="U54" s="297">
        <v>34</v>
      </c>
      <c r="V54" s="297" t="s">
        <v>477</v>
      </c>
      <c r="W54" s="295">
        <v>18</v>
      </c>
      <c r="X54" s="297">
        <v>14</v>
      </c>
      <c r="Y54" s="297">
        <v>34</v>
      </c>
      <c r="Z54" s="297" t="s">
        <v>477</v>
      </c>
    </row>
    <row r="55" spans="1:26" x14ac:dyDescent="0.25">
      <c r="A55" s="50" t="s">
        <v>12</v>
      </c>
      <c r="B55" s="50" t="s">
        <v>468</v>
      </c>
      <c r="C55" s="50" t="s">
        <v>469</v>
      </c>
      <c r="D55" s="50" t="s">
        <v>470</v>
      </c>
      <c r="E55" s="295">
        <v>19</v>
      </c>
      <c r="F55" s="297" t="s">
        <v>426</v>
      </c>
      <c r="G55" s="297" t="s">
        <v>481</v>
      </c>
      <c r="H55" s="297" t="s">
        <v>471</v>
      </c>
      <c r="I55" s="297" t="s">
        <v>419</v>
      </c>
      <c r="J55" s="297"/>
      <c r="K55" s="297"/>
      <c r="L55" s="297"/>
      <c r="M55" s="297"/>
      <c r="N55" s="297"/>
      <c r="O55" s="298">
        <f t="shared" si="0"/>
        <v>4</v>
      </c>
      <c r="P55" s="297"/>
      <c r="Q55" s="297"/>
      <c r="R55" s="297"/>
      <c r="S55" s="295">
        <v>19</v>
      </c>
      <c r="T55" s="297">
        <v>14</v>
      </c>
      <c r="U55" s="297">
        <v>34</v>
      </c>
      <c r="V55" s="297" t="s">
        <v>477</v>
      </c>
      <c r="W55" s="295">
        <v>19</v>
      </c>
      <c r="X55" s="297">
        <v>14</v>
      </c>
      <c r="Y55" s="297">
        <v>34</v>
      </c>
      <c r="Z55" s="297" t="s">
        <v>477</v>
      </c>
    </row>
    <row r="56" spans="1:26" x14ac:dyDescent="0.25">
      <c r="A56" s="50" t="s">
        <v>12</v>
      </c>
      <c r="B56" s="50" t="s">
        <v>468</v>
      </c>
      <c r="C56" s="50" t="s">
        <v>469</v>
      </c>
      <c r="D56" s="50" t="s">
        <v>470</v>
      </c>
      <c r="E56" s="295">
        <v>20</v>
      </c>
      <c r="F56" s="297">
        <v>2</v>
      </c>
      <c r="G56" s="297">
        <v>14</v>
      </c>
      <c r="H56" s="297">
        <v>34</v>
      </c>
      <c r="I56" s="297" t="s">
        <v>482</v>
      </c>
      <c r="J56" s="297">
        <v>54</v>
      </c>
      <c r="K56" s="297"/>
      <c r="L56" s="297"/>
      <c r="M56" s="297"/>
      <c r="N56" s="297"/>
      <c r="O56" s="298">
        <f t="shared" si="0"/>
        <v>5</v>
      </c>
      <c r="P56" s="297"/>
      <c r="Q56" s="297"/>
      <c r="R56" s="297"/>
      <c r="S56" s="295">
        <v>20</v>
      </c>
      <c r="T56" s="297">
        <v>14</v>
      </c>
      <c r="U56" s="297" t="s">
        <v>476</v>
      </c>
      <c r="V56" s="297">
        <v>54</v>
      </c>
      <c r="W56" s="295">
        <v>20</v>
      </c>
      <c r="X56" s="297">
        <v>14</v>
      </c>
      <c r="Y56" s="297" t="s">
        <v>476</v>
      </c>
      <c r="Z56" s="297">
        <v>54</v>
      </c>
    </row>
    <row r="57" spans="1:26" x14ac:dyDescent="0.25">
      <c r="A57" s="50" t="s">
        <v>12</v>
      </c>
      <c r="B57" s="50" t="s">
        <v>468</v>
      </c>
      <c r="C57" s="50" t="s">
        <v>469</v>
      </c>
      <c r="D57" s="50" t="s">
        <v>470</v>
      </c>
      <c r="E57" s="295">
        <v>21</v>
      </c>
      <c r="F57" s="297" t="s">
        <v>473</v>
      </c>
      <c r="G57" s="297">
        <v>34</v>
      </c>
      <c r="H57" s="297" t="s">
        <v>477</v>
      </c>
      <c r="I57" s="297"/>
      <c r="J57" s="297"/>
      <c r="K57" s="297"/>
      <c r="L57" s="297"/>
      <c r="M57" s="297"/>
      <c r="N57" s="297"/>
      <c r="O57" s="298">
        <f t="shared" si="0"/>
        <v>3</v>
      </c>
      <c r="P57" s="297"/>
      <c r="Q57" s="297"/>
      <c r="R57" s="297"/>
      <c r="S57" s="295">
        <v>21</v>
      </c>
      <c r="T57" s="297">
        <v>14</v>
      </c>
      <c r="U57" s="297">
        <v>34</v>
      </c>
      <c r="V57" s="297" t="s">
        <v>477</v>
      </c>
      <c r="W57" s="295">
        <v>21</v>
      </c>
      <c r="X57" s="297">
        <v>14</v>
      </c>
      <c r="Y57" s="297">
        <v>34</v>
      </c>
      <c r="Z57" s="297" t="s">
        <v>477</v>
      </c>
    </row>
    <row r="58" spans="1:26" x14ac:dyDescent="0.25">
      <c r="A58" s="50" t="s">
        <v>12</v>
      </c>
      <c r="B58" s="50" t="s">
        <v>468</v>
      </c>
      <c r="C58" s="50" t="s">
        <v>469</v>
      </c>
      <c r="D58" s="50" t="s">
        <v>470</v>
      </c>
      <c r="E58" s="295">
        <v>22</v>
      </c>
      <c r="F58" s="297">
        <v>14</v>
      </c>
      <c r="G58" s="297">
        <v>34</v>
      </c>
      <c r="H58" s="297"/>
      <c r="I58" s="297"/>
      <c r="J58" s="297"/>
      <c r="K58" s="297"/>
      <c r="L58" s="297"/>
      <c r="M58" s="297"/>
      <c r="N58" s="297"/>
      <c r="O58" s="298">
        <f t="shared" si="0"/>
        <v>2</v>
      </c>
      <c r="P58" s="297"/>
      <c r="Q58" s="297"/>
      <c r="R58" s="297"/>
      <c r="S58" s="295">
        <v>22</v>
      </c>
      <c r="T58" s="297">
        <v>14</v>
      </c>
      <c r="U58" s="297">
        <v>34</v>
      </c>
      <c r="V58" s="297"/>
      <c r="W58" s="295">
        <v>22</v>
      </c>
      <c r="X58" s="297">
        <v>14</v>
      </c>
      <c r="Y58" s="297">
        <v>34</v>
      </c>
      <c r="Z58" s="297"/>
    </row>
    <row r="59" spans="1:26" x14ac:dyDescent="0.25">
      <c r="A59" s="50" t="s">
        <v>12</v>
      </c>
      <c r="B59" s="50" t="s">
        <v>468</v>
      </c>
      <c r="C59" s="50" t="s">
        <v>469</v>
      </c>
      <c r="D59" s="50" t="s">
        <v>470</v>
      </c>
      <c r="E59" s="295">
        <v>23</v>
      </c>
      <c r="F59" s="297" t="s">
        <v>452</v>
      </c>
      <c r="G59" s="297"/>
      <c r="H59" s="297"/>
      <c r="I59" s="297"/>
      <c r="J59" s="297"/>
      <c r="K59" s="297"/>
      <c r="L59" s="297"/>
      <c r="M59" s="297"/>
      <c r="N59" s="297"/>
      <c r="O59" s="298">
        <f t="shared" si="0"/>
        <v>1</v>
      </c>
      <c r="P59" s="297"/>
      <c r="Q59" s="297"/>
      <c r="R59" s="297"/>
      <c r="S59" s="295">
        <v>23</v>
      </c>
      <c r="T59" s="297" t="s">
        <v>483</v>
      </c>
      <c r="U59" s="297"/>
      <c r="V59" s="297"/>
      <c r="W59" s="295">
        <v>23</v>
      </c>
      <c r="X59" s="297" t="s">
        <v>483</v>
      </c>
      <c r="Y59" s="297"/>
      <c r="Z59" s="297"/>
    </row>
    <row r="60" spans="1:26" x14ac:dyDescent="0.25">
      <c r="A60" s="50" t="s">
        <v>12</v>
      </c>
      <c r="B60" s="50" t="s">
        <v>484</v>
      </c>
      <c r="C60" s="50" t="s">
        <v>485</v>
      </c>
      <c r="D60" s="50" t="s">
        <v>486</v>
      </c>
      <c r="E60" s="295">
        <v>5</v>
      </c>
      <c r="F60" s="297" t="s">
        <v>416</v>
      </c>
      <c r="G60" s="297"/>
      <c r="H60" s="297"/>
      <c r="I60" s="297"/>
      <c r="J60" s="297"/>
      <c r="K60" s="297"/>
      <c r="L60" s="297"/>
      <c r="M60" s="297"/>
      <c r="N60" s="297"/>
      <c r="O60" s="298">
        <f t="shared" si="0"/>
        <v>1</v>
      </c>
      <c r="P60" s="297"/>
      <c r="Q60" s="297"/>
      <c r="R60" s="297"/>
      <c r="S60" s="295">
        <v>5</v>
      </c>
      <c r="T60" s="297" t="s">
        <v>487</v>
      </c>
      <c r="U60" s="297" t="s">
        <v>457</v>
      </c>
      <c r="V60" s="297" t="s">
        <v>488</v>
      </c>
      <c r="W60" s="295">
        <v>5</v>
      </c>
      <c r="X60" s="297" t="s">
        <v>487</v>
      </c>
      <c r="Y60" s="297" t="s">
        <v>457</v>
      </c>
      <c r="Z60" s="297" t="s">
        <v>488</v>
      </c>
    </row>
    <row r="61" spans="1:26" x14ac:dyDescent="0.25">
      <c r="A61" s="50" t="s">
        <v>12</v>
      </c>
      <c r="B61" s="50" t="s">
        <v>484</v>
      </c>
      <c r="C61" s="50" t="s">
        <v>485</v>
      </c>
      <c r="D61" s="50" t="s">
        <v>486</v>
      </c>
      <c r="E61" s="295">
        <v>6</v>
      </c>
      <c r="F61" s="297" t="s">
        <v>456</v>
      </c>
      <c r="G61" s="297">
        <v>25</v>
      </c>
      <c r="H61" s="297" t="s">
        <v>475</v>
      </c>
      <c r="I61" s="297">
        <v>49</v>
      </c>
      <c r="J61" s="297"/>
      <c r="K61" s="297"/>
      <c r="L61" s="297"/>
      <c r="M61" s="297"/>
      <c r="N61" s="297"/>
      <c r="O61" s="298">
        <f t="shared" si="0"/>
        <v>4</v>
      </c>
      <c r="P61" s="297"/>
      <c r="Q61" s="297"/>
      <c r="R61" s="297"/>
      <c r="S61" s="295">
        <v>6</v>
      </c>
      <c r="T61" s="297" t="s">
        <v>489</v>
      </c>
      <c r="U61" s="297" t="s">
        <v>457</v>
      </c>
      <c r="V61" s="297" t="s">
        <v>488</v>
      </c>
      <c r="W61" s="295">
        <v>6</v>
      </c>
      <c r="X61" s="297" t="s">
        <v>489</v>
      </c>
      <c r="Y61" s="297" t="s">
        <v>457</v>
      </c>
      <c r="Z61" s="297" t="s">
        <v>488</v>
      </c>
    </row>
    <row r="62" spans="1:26" x14ac:dyDescent="0.25">
      <c r="A62" s="50" t="s">
        <v>12</v>
      </c>
      <c r="B62" s="50" t="s">
        <v>484</v>
      </c>
      <c r="C62" s="50" t="s">
        <v>485</v>
      </c>
      <c r="D62" s="50" t="s">
        <v>486</v>
      </c>
      <c r="E62" s="295">
        <v>7</v>
      </c>
      <c r="F62" s="297">
        <v>1</v>
      </c>
      <c r="G62" s="297" t="s">
        <v>490</v>
      </c>
      <c r="H62" s="297" t="s">
        <v>457</v>
      </c>
      <c r="I62" s="297">
        <v>37</v>
      </c>
      <c r="J62" s="297" t="s">
        <v>414</v>
      </c>
      <c r="K62" s="297"/>
      <c r="L62" s="297"/>
      <c r="M62" s="297"/>
      <c r="N62" s="297"/>
      <c r="O62" s="298">
        <f t="shared" si="0"/>
        <v>5</v>
      </c>
      <c r="P62" s="297"/>
      <c r="Q62" s="297"/>
      <c r="R62" s="297"/>
      <c r="S62" s="295">
        <v>7</v>
      </c>
      <c r="T62" s="297" t="s">
        <v>489</v>
      </c>
      <c r="U62" s="297" t="s">
        <v>457</v>
      </c>
      <c r="V62" s="297" t="s">
        <v>488</v>
      </c>
      <c r="W62" s="295">
        <v>7</v>
      </c>
      <c r="X62" s="297" t="s">
        <v>489</v>
      </c>
      <c r="Y62" s="297" t="s">
        <v>457</v>
      </c>
      <c r="Z62" s="297" t="s">
        <v>488</v>
      </c>
    </row>
    <row r="63" spans="1:26" x14ac:dyDescent="0.25">
      <c r="A63" s="50" t="s">
        <v>12</v>
      </c>
      <c r="B63" s="50" t="s">
        <v>484</v>
      </c>
      <c r="C63" s="50" t="s">
        <v>485</v>
      </c>
      <c r="D63" s="50" t="s">
        <v>486</v>
      </c>
      <c r="E63" s="295">
        <v>8</v>
      </c>
      <c r="F63" s="297">
        <v>1</v>
      </c>
      <c r="G63" s="297">
        <v>13</v>
      </c>
      <c r="H63" s="297" t="s">
        <v>457</v>
      </c>
      <c r="I63" s="297">
        <v>37</v>
      </c>
      <c r="J63" s="297">
        <v>49</v>
      </c>
      <c r="K63" s="297"/>
      <c r="L63" s="297"/>
      <c r="M63" s="297"/>
      <c r="N63" s="297"/>
      <c r="O63" s="298">
        <f t="shared" si="0"/>
        <v>5</v>
      </c>
      <c r="P63" s="297"/>
      <c r="Q63" s="297"/>
      <c r="R63" s="297"/>
      <c r="S63" s="295">
        <v>8</v>
      </c>
      <c r="T63" s="297" t="s">
        <v>489</v>
      </c>
      <c r="U63" s="297" t="s">
        <v>457</v>
      </c>
      <c r="V63" s="297" t="s">
        <v>488</v>
      </c>
      <c r="W63" s="295">
        <v>8</v>
      </c>
      <c r="X63" s="297" t="s">
        <v>489</v>
      </c>
      <c r="Y63" s="297" t="s">
        <v>457</v>
      </c>
      <c r="Z63" s="297" t="s">
        <v>488</v>
      </c>
    </row>
    <row r="64" spans="1:26" x14ac:dyDescent="0.25">
      <c r="A64" s="50" t="s">
        <v>12</v>
      </c>
      <c r="B64" s="50" t="s">
        <v>484</v>
      </c>
      <c r="C64" s="50" t="s">
        <v>485</v>
      </c>
      <c r="D64" s="50" t="s">
        <v>486</v>
      </c>
      <c r="E64" s="295">
        <v>9</v>
      </c>
      <c r="F64" s="297" t="s">
        <v>487</v>
      </c>
      <c r="G64" s="297" t="s">
        <v>490</v>
      </c>
      <c r="H64" s="297" t="s">
        <v>476</v>
      </c>
      <c r="I64" s="297">
        <v>49</v>
      </c>
      <c r="J64" s="297"/>
      <c r="K64" s="297"/>
      <c r="L64" s="297"/>
      <c r="M64" s="297"/>
      <c r="N64" s="297"/>
      <c r="O64" s="298">
        <f t="shared" si="0"/>
        <v>4</v>
      </c>
      <c r="P64" s="297"/>
      <c r="Q64" s="297"/>
      <c r="R64" s="297"/>
      <c r="S64" s="295">
        <v>9</v>
      </c>
      <c r="T64" s="297" t="s">
        <v>489</v>
      </c>
      <c r="U64" s="297" t="s">
        <v>422</v>
      </c>
      <c r="V64" s="297" t="s">
        <v>419</v>
      </c>
      <c r="W64" s="295">
        <v>9</v>
      </c>
      <c r="X64" s="297" t="s">
        <v>489</v>
      </c>
      <c r="Y64" s="297" t="s">
        <v>422</v>
      </c>
      <c r="Z64" s="297" t="s">
        <v>419</v>
      </c>
    </row>
    <row r="65" spans="1:26" x14ac:dyDescent="0.25">
      <c r="A65" s="50" t="s">
        <v>12</v>
      </c>
      <c r="B65" s="50" t="s">
        <v>484</v>
      </c>
      <c r="C65" s="50" t="s">
        <v>485</v>
      </c>
      <c r="D65" s="50" t="s">
        <v>486</v>
      </c>
      <c r="E65" s="295">
        <v>10</v>
      </c>
      <c r="F65" s="297">
        <v>4</v>
      </c>
      <c r="G65" s="297" t="s">
        <v>441</v>
      </c>
      <c r="H65" s="297">
        <v>34</v>
      </c>
      <c r="I65" s="297" t="s">
        <v>414</v>
      </c>
      <c r="J65" s="297"/>
      <c r="K65" s="297"/>
      <c r="L65" s="297"/>
      <c r="M65" s="297"/>
      <c r="N65" s="297"/>
      <c r="O65" s="298">
        <f t="shared" si="0"/>
        <v>4</v>
      </c>
      <c r="P65" s="297"/>
      <c r="Q65" s="297"/>
      <c r="R65" s="297"/>
      <c r="S65" s="295">
        <v>10</v>
      </c>
      <c r="T65" s="297" t="s">
        <v>418</v>
      </c>
      <c r="U65" s="297" t="s">
        <v>422</v>
      </c>
      <c r="V65" s="297">
        <v>47</v>
      </c>
      <c r="W65" s="295">
        <v>10</v>
      </c>
      <c r="X65" s="297" t="s">
        <v>418</v>
      </c>
      <c r="Y65" s="297" t="s">
        <v>422</v>
      </c>
      <c r="Z65" s="297">
        <v>47</v>
      </c>
    </row>
    <row r="66" spans="1:26" x14ac:dyDescent="0.25">
      <c r="A66" s="50" t="s">
        <v>12</v>
      </c>
      <c r="B66" s="50" t="s">
        <v>484</v>
      </c>
      <c r="C66" s="50" t="s">
        <v>485</v>
      </c>
      <c r="D66" s="50" t="s">
        <v>486</v>
      </c>
      <c r="E66" s="295">
        <v>11</v>
      </c>
      <c r="F66" s="297">
        <v>4</v>
      </c>
      <c r="G66" s="297">
        <v>19</v>
      </c>
      <c r="H66" s="297">
        <v>34</v>
      </c>
      <c r="I66" s="297">
        <v>49</v>
      </c>
      <c r="J66" s="297"/>
      <c r="K66" s="297"/>
      <c r="L66" s="297"/>
      <c r="M66" s="297"/>
      <c r="N66" s="297"/>
      <c r="O66" s="298">
        <f t="shared" si="0"/>
        <v>4</v>
      </c>
      <c r="P66" s="297"/>
      <c r="Q66" s="297"/>
      <c r="R66" s="297"/>
      <c r="S66" s="295">
        <v>11</v>
      </c>
      <c r="T66" s="297" t="s">
        <v>418</v>
      </c>
      <c r="U66" s="297" t="s">
        <v>422</v>
      </c>
      <c r="V66" s="297" t="s">
        <v>419</v>
      </c>
      <c r="W66" s="295">
        <v>11</v>
      </c>
      <c r="X66" s="297" t="s">
        <v>418</v>
      </c>
      <c r="Y66" s="297" t="s">
        <v>422</v>
      </c>
      <c r="Z66" s="297" t="s">
        <v>419</v>
      </c>
    </row>
    <row r="67" spans="1:26" x14ac:dyDescent="0.25">
      <c r="A67" s="50" t="s">
        <v>12</v>
      </c>
      <c r="B67" s="50" t="s">
        <v>484</v>
      </c>
      <c r="C67" s="50" t="s">
        <v>485</v>
      </c>
      <c r="D67" s="50" t="s">
        <v>486</v>
      </c>
      <c r="E67" s="295">
        <v>12</v>
      </c>
      <c r="F67" s="297" t="s">
        <v>415</v>
      </c>
      <c r="G67" s="297" t="s">
        <v>441</v>
      </c>
      <c r="H67" s="297" t="s">
        <v>476</v>
      </c>
      <c r="I67" s="297" t="s">
        <v>414</v>
      </c>
      <c r="J67" s="297"/>
      <c r="K67" s="297"/>
      <c r="L67" s="297"/>
      <c r="M67" s="297"/>
      <c r="N67" s="297"/>
      <c r="O67" s="298">
        <f t="shared" ref="O67:O130" si="1">COUNTA(F67:N67)</f>
        <v>4</v>
      </c>
      <c r="P67" s="297"/>
      <c r="Q67" s="297"/>
      <c r="R67" s="297"/>
      <c r="S67" s="295">
        <v>12</v>
      </c>
      <c r="T67" s="297" t="s">
        <v>418</v>
      </c>
      <c r="U67" s="297" t="s">
        <v>422</v>
      </c>
      <c r="V67" s="297" t="s">
        <v>419</v>
      </c>
      <c r="W67" s="295">
        <v>12</v>
      </c>
      <c r="X67" s="297" t="s">
        <v>418</v>
      </c>
      <c r="Y67" s="297" t="s">
        <v>422</v>
      </c>
      <c r="Z67" s="297" t="s">
        <v>419</v>
      </c>
    </row>
    <row r="68" spans="1:26" x14ac:dyDescent="0.25">
      <c r="A68" s="50" t="s">
        <v>12</v>
      </c>
      <c r="B68" s="50" t="s">
        <v>484</v>
      </c>
      <c r="C68" s="50" t="s">
        <v>485</v>
      </c>
      <c r="D68" s="50" t="s">
        <v>486</v>
      </c>
      <c r="E68" s="295">
        <v>13</v>
      </c>
      <c r="F68" s="297">
        <v>4</v>
      </c>
      <c r="G68" s="297">
        <v>19</v>
      </c>
      <c r="H68" s="297" t="s">
        <v>476</v>
      </c>
      <c r="I68" s="297" t="s">
        <v>414</v>
      </c>
      <c r="J68" s="297"/>
      <c r="K68" s="297"/>
      <c r="L68" s="297"/>
      <c r="M68" s="297"/>
      <c r="N68" s="297"/>
      <c r="O68" s="298">
        <f t="shared" si="1"/>
        <v>4</v>
      </c>
      <c r="P68" s="297"/>
      <c r="Q68" s="297"/>
      <c r="R68" s="297"/>
      <c r="S68" s="295">
        <v>13</v>
      </c>
      <c r="T68" s="297" t="s">
        <v>418</v>
      </c>
      <c r="U68" s="297" t="s">
        <v>422</v>
      </c>
      <c r="V68" s="297" t="s">
        <v>419</v>
      </c>
      <c r="W68" s="295">
        <v>13</v>
      </c>
      <c r="X68" s="297" t="s">
        <v>418</v>
      </c>
      <c r="Y68" s="297" t="s">
        <v>422</v>
      </c>
      <c r="Z68" s="297" t="s">
        <v>419</v>
      </c>
    </row>
    <row r="69" spans="1:26" x14ac:dyDescent="0.25">
      <c r="A69" s="50" t="s">
        <v>12</v>
      </c>
      <c r="B69" s="50" t="s">
        <v>484</v>
      </c>
      <c r="C69" s="50" t="s">
        <v>485</v>
      </c>
      <c r="D69" s="50" t="s">
        <v>486</v>
      </c>
      <c r="E69" s="295">
        <v>14</v>
      </c>
      <c r="F69" s="297">
        <v>4</v>
      </c>
      <c r="G69" s="297">
        <v>20</v>
      </c>
      <c r="H69" s="297">
        <v>35</v>
      </c>
      <c r="I69" s="297">
        <v>47</v>
      </c>
      <c r="J69" s="297">
        <v>59</v>
      </c>
      <c r="K69" s="297"/>
      <c r="L69" s="297"/>
      <c r="M69" s="297"/>
      <c r="N69" s="297"/>
      <c r="O69" s="298">
        <f t="shared" si="1"/>
        <v>5</v>
      </c>
      <c r="P69" s="297"/>
      <c r="Q69" s="297"/>
      <c r="R69" s="297"/>
      <c r="S69" s="295">
        <v>14</v>
      </c>
      <c r="T69" s="297" t="s">
        <v>418</v>
      </c>
      <c r="U69" s="297" t="s">
        <v>422</v>
      </c>
      <c r="V69" s="297" t="s">
        <v>419</v>
      </c>
      <c r="W69" s="295">
        <v>14</v>
      </c>
      <c r="X69" s="297" t="s">
        <v>418</v>
      </c>
      <c r="Y69" s="297" t="s">
        <v>422</v>
      </c>
      <c r="Z69" s="297" t="s">
        <v>419</v>
      </c>
    </row>
    <row r="70" spans="1:26" x14ac:dyDescent="0.25">
      <c r="A70" s="50" t="s">
        <v>12</v>
      </c>
      <c r="B70" s="50" t="s">
        <v>484</v>
      </c>
      <c r="C70" s="50" t="s">
        <v>485</v>
      </c>
      <c r="D70" s="50" t="s">
        <v>486</v>
      </c>
      <c r="E70" s="295">
        <v>15</v>
      </c>
      <c r="F70" s="297" t="s">
        <v>448</v>
      </c>
      <c r="G70" s="297" t="s">
        <v>478</v>
      </c>
      <c r="H70" s="297" t="s">
        <v>479</v>
      </c>
      <c r="I70" s="297" t="s">
        <v>419</v>
      </c>
      <c r="J70" s="297">
        <v>59</v>
      </c>
      <c r="K70" s="297"/>
      <c r="L70" s="297"/>
      <c r="M70" s="297"/>
      <c r="N70" s="297"/>
      <c r="O70" s="298">
        <f t="shared" si="1"/>
        <v>5</v>
      </c>
      <c r="P70" s="297"/>
      <c r="Q70" s="297"/>
      <c r="R70" s="297"/>
      <c r="S70" s="295">
        <v>15</v>
      </c>
      <c r="T70" s="297" t="s">
        <v>418</v>
      </c>
      <c r="U70" s="297" t="s">
        <v>422</v>
      </c>
      <c r="V70" s="297" t="s">
        <v>419</v>
      </c>
      <c r="W70" s="295">
        <v>15</v>
      </c>
      <c r="X70" s="297" t="s">
        <v>418</v>
      </c>
      <c r="Y70" s="297" t="s">
        <v>422</v>
      </c>
      <c r="Z70" s="297" t="s">
        <v>419</v>
      </c>
    </row>
    <row r="71" spans="1:26" x14ac:dyDescent="0.25">
      <c r="A71" s="50" t="s">
        <v>12</v>
      </c>
      <c r="B71" s="50" t="s">
        <v>484</v>
      </c>
      <c r="C71" s="50" t="s">
        <v>485</v>
      </c>
      <c r="D71" s="50" t="s">
        <v>486</v>
      </c>
      <c r="E71" s="295">
        <v>16</v>
      </c>
      <c r="F71" s="297" t="s">
        <v>448</v>
      </c>
      <c r="G71" s="297">
        <v>23</v>
      </c>
      <c r="H71" s="297">
        <v>35</v>
      </c>
      <c r="I71" s="297">
        <v>47</v>
      </c>
      <c r="J71" s="297">
        <v>59</v>
      </c>
      <c r="K71" s="297"/>
      <c r="L71" s="297"/>
      <c r="M71" s="297"/>
      <c r="N71" s="297"/>
      <c r="O71" s="298">
        <f t="shared" si="1"/>
        <v>5</v>
      </c>
      <c r="P71" s="297"/>
      <c r="Q71" s="297"/>
      <c r="R71" s="297"/>
      <c r="S71" s="295">
        <v>16</v>
      </c>
      <c r="T71" s="297" t="s">
        <v>418</v>
      </c>
      <c r="U71" s="297" t="s">
        <v>422</v>
      </c>
      <c r="V71" s="297" t="s">
        <v>419</v>
      </c>
      <c r="W71" s="295">
        <v>16</v>
      </c>
      <c r="X71" s="297" t="s">
        <v>418</v>
      </c>
      <c r="Y71" s="297" t="s">
        <v>422</v>
      </c>
      <c r="Z71" s="297" t="s">
        <v>419</v>
      </c>
    </row>
    <row r="72" spans="1:26" x14ac:dyDescent="0.25">
      <c r="A72" s="50" t="s">
        <v>12</v>
      </c>
      <c r="B72" s="50" t="s">
        <v>484</v>
      </c>
      <c r="C72" s="50" t="s">
        <v>485</v>
      </c>
      <c r="D72" s="50" t="s">
        <v>486</v>
      </c>
      <c r="E72" s="295">
        <v>17</v>
      </c>
      <c r="F72" s="297" t="s">
        <v>448</v>
      </c>
      <c r="G72" s="297">
        <v>23</v>
      </c>
      <c r="H72" s="297" t="s">
        <v>479</v>
      </c>
      <c r="I72" s="297" t="s">
        <v>419</v>
      </c>
      <c r="J72" s="297">
        <v>59</v>
      </c>
      <c r="K72" s="297"/>
      <c r="L72" s="297"/>
      <c r="M72" s="297"/>
      <c r="N72" s="297"/>
      <c r="O72" s="298">
        <f t="shared" si="1"/>
        <v>5</v>
      </c>
      <c r="P72" s="297"/>
      <c r="Q72" s="297"/>
      <c r="R72" s="297"/>
      <c r="S72" s="295">
        <v>17</v>
      </c>
      <c r="T72" s="297" t="s">
        <v>418</v>
      </c>
      <c r="U72" s="297" t="s">
        <v>422</v>
      </c>
      <c r="V72" s="297" t="s">
        <v>419</v>
      </c>
      <c r="W72" s="295">
        <v>17</v>
      </c>
      <c r="X72" s="297" t="s">
        <v>418</v>
      </c>
      <c r="Y72" s="297" t="s">
        <v>422</v>
      </c>
      <c r="Z72" s="297" t="s">
        <v>419</v>
      </c>
    </row>
    <row r="73" spans="1:26" x14ac:dyDescent="0.25">
      <c r="A73" s="50" t="s">
        <v>12</v>
      </c>
      <c r="B73" s="50" t="s">
        <v>484</v>
      </c>
      <c r="C73" s="50" t="s">
        <v>485</v>
      </c>
      <c r="D73" s="50" t="s">
        <v>486</v>
      </c>
      <c r="E73" s="295">
        <v>18</v>
      </c>
      <c r="F73" s="297" t="s">
        <v>444</v>
      </c>
      <c r="G73" s="297" t="s">
        <v>424</v>
      </c>
      <c r="H73" s="297" t="s">
        <v>423</v>
      </c>
      <c r="I73" s="297"/>
      <c r="J73" s="297"/>
      <c r="K73" s="297"/>
      <c r="L73" s="297"/>
      <c r="M73" s="297"/>
      <c r="N73" s="297"/>
      <c r="O73" s="298">
        <f t="shared" si="1"/>
        <v>3</v>
      </c>
      <c r="P73" s="297"/>
      <c r="Q73" s="297"/>
      <c r="R73" s="297"/>
      <c r="S73" s="295">
        <v>18</v>
      </c>
      <c r="T73" s="297" t="s">
        <v>418</v>
      </c>
      <c r="U73" s="297" t="s">
        <v>422</v>
      </c>
      <c r="V73" s="297" t="s">
        <v>419</v>
      </c>
      <c r="W73" s="295">
        <v>18</v>
      </c>
      <c r="X73" s="297" t="s">
        <v>418</v>
      </c>
      <c r="Y73" s="297" t="s">
        <v>422</v>
      </c>
      <c r="Z73" s="297" t="s">
        <v>419</v>
      </c>
    </row>
    <row r="74" spans="1:26" x14ac:dyDescent="0.25">
      <c r="A74" s="50" t="s">
        <v>12</v>
      </c>
      <c r="B74" s="50" t="s">
        <v>484</v>
      </c>
      <c r="C74" s="50" t="s">
        <v>485</v>
      </c>
      <c r="D74" s="50" t="s">
        <v>486</v>
      </c>
      <c r="E74" s="295">
        <v>19</v>
      </c>
      <c r="F74" s="297" t="s">
        <v>420</v>
      </c>
      <c r="G74" s="297">
        <v>18</v>
      </c>
      <c r="H74" s="297" t="s">
        <v>424</v>
      </c>
      <c r="I74" s="297" t="s">
        <v>423</v>
      </c>
      <c r="J74" s="297"/>
      <c r="K74" s="297"/>
      <c r="L74" s="297"/>
      <c r="M74" s="297"/>
      <c r="N74" s="297"/>
      <c r="O74" s="298">
        <f t="shared" si="1"/>
        <v>4</v>
      </c>
      <c r="P74" s="297"/>
      <c r="Q74" s="297"/>
      <c r="R74" s="297"/>
      <c r="S74" s="295">
        <v>19</v>
      </c>
      <c r="T74" s="297" t="s">
        <v>418</v>
      </c>
      <c r="U74" s="297" t="s">
        <v>422</v>
      </c>
      <c r="V74" s="297" t="s">
        <v>419</v>
      </c>
      <c r="W74" s="295">
        <v>19</v>
      </c>
      <c r="X74" s="297" t="s">
        <v>418</v>
      </c>
      <c r="Y74" s="297" t="s">
        <v>422</v>
      </c>
      <c r="Z74" s="297" t="s">
        <v>419</v>
      </c>
    </row>
    <row r="75" spans="1:26" x14ac:dyDescent="0.25">
      <c r="A75" s="50" t="s">
        <v>12</v>
      </c>
      <c r="B75" s="50" t="s">
        <v>484</v>
      </c>
      <c r="C75" s="50" t="s">
        <v>485</v>
      </c>
      <c r="D75" s="50" t="s">
        <v>486</v>
      </c>
      <c r="E75" s="295">
        <v>20</v>
      </c>
      <c r="F75" s="297" t="s">
        <v>489</v>
      </c>
      <c r="G75" s="297">
        <v>14</v>
      </c>
      <c r="H75" s="297" t="s">
        <v>422</v>
      </c>
      <c r="I75" s="297" t="s">
        <v>419</v>
      </c>
      <c r="J75" s="297"/>
      <c r="K75" s="297"/>
      <c r="L75" s="297"/>
      <c r="M75" s="297"/>
      <c r="N75" s="297"/>
      <c r="O75" s="298">
        <f t="shared" si="1"/>
        <v>4</v>
      </c>
      <c r="P75" s="297"/>
      <c r="Q75" s="297"/>
      <c r="R75" s="297"/>
      <c r="S75" s="295">
        <v>20</v>
      </c>
      <c r="T75" s="297" t="s">
        <v>418</v>
      </c>
      <c r="U75" s="297" t="s">
        <v>422</v>
      </c>
      <c r="V75" s="297" t="s">
        <v>419</v>
      </c>
      <c r="W75" s="295">
        <v>20</v>
      </c>
      <c r="X75" s="297" t="s">
        <v>418</v>
      </c>
      <c r="Y75" s="297" t="s">
        <v>422</v>
      </c>
      <c r="Z75" s="297" t="s">
        <v>419</v>
      </c>
    </row>
    <row r="76" spans="1:26" x14ac:dyDescent="0.25">
      <c r="A76" s="50" t="s">
        <v>12</v>
      </c>
      <c r="B76" s="50" t="s">
        <v>484</v>
      </c>
      <c r="C76" s="50" t="s">
        <v>485</v>
      </c>
      <c r="D76" s="50" t="s">
        <v>486</v>
      </c>
      <c r="E76" s="295">
        <v>21</v>
      </c>
      <c r="F76" s="297">
        <v>7</v>
      </c>
      <c r="G76" s="297" t="s">
        <v>422</v>
      </c>
      <c r="H76" s="297" t="s">
        <v>419</v>
      </c>
      <c r="I76" s="297"/>
      <c r="J76" s="297"/>
      <c r="K76" s="297"/>
      <c r="L76" s="297"/>
      <c r="M76" s="297"/>
      <c r="N76" s="297"/>
      <c r="O76" s="298">
        <f t="shared" si="1"/>
        <v>3</v>
      </c>
      <c r="P76" s="297"/>
      <c r="Q76" s="297"/>
      <c r="R76" s="297"/>
      <c r="S76" s="295">
        <v>21</v>
      </c>
      <c r="T76" s="297" t="s">
        <v>418</v>
      </c>
      <c r="U76" s="297" t="s">
        <v>422</v>
      </c>
      <c r="V76" s="297" t="s">
        <v>419</v>
      </c>
      <c r="W76" s="295">
        <v>21</v>
      </c>
      <c r="X76" s="297" t="s">
        <v>418</v>
      </c>
      <c r="Y76" s="297" t="s">
        <v>422</v>
      </c>
      <c r="Z76" s="297" t="s">
        <v>419</v>
      </c>
    </row>
    <row r="77" spans="1:26" x14ac:dyDescent="0.25">
      <c r="A77" s="50" t="s">
        <v>12</v>
      </c>
      <c r="B77" s="50" t="s">
        <v>484</v>
      </c>
      <c r="C77" s="50" t="s">
        <v>485</v>
      </c>
      <c r="D77" s="50" t="s">
        <v>486</v>
      </c>
      <c r="E77" s="295">
        <v>22</v>
      </c>
      <c r="F77" s="297" t="s">
        <v>418</v>
      </c>
      <c r="G77" s="297" t="s">
        <v>422</v>
      </c>
      <c r="H77" s="297">
        <v>47</v>
      </c>
      <c r="I77" s="297"/>
      <c r="J77" s="297"/>
      <c r="K77" s="297"/>
      <c r="L77" s="297"/>
      <c r="M77" s="297"/>
      <c r="N77" s="297"/>
      <c r="O77" s="298">
        <f t="shared" si="1"/>
        <v>3</v>
      </c>
      <c r="P77" s="297"/>
      <c r="Q77" s="297"/>
      <c r="R77" s="297"/>
      <c r="S77" s="295">
        <v>22</v>
      </c>
      <c r="T77" s="297" t="s">
        <v>418</v>
      </c>
      <c r="U77" s="297" t="s">
        <v>422</v>
      </c>
      <c r="V77" s="297" t="s">
        <v>419</v>
      </c>
      <c r="W77" s="295">
        <v>22</v>
      </c>
      <c r="X77" s="297" t="s">
        <v>418</v>
      </c>
      <c r="Y77" s="297" t="s">
        <v>422</v>
      </c>
      <c r="Z77" s="297" t="s">
        <v>419</v>
      </c>
    </row>
    <row r="78" spans="1:26" x14ac:dyDescent="0.25">
      <c r="A78" s="50" t="s">
        <v>12</v>
      </c>
      <c r="B78" s="50" t="s">
        <v>491</v>
      </c>
      <c r="C78" s="50" t="s">
        <v>492</v>
      </c>
      <c r="D78" s="50" t="s">
        <v>493</v>
      </c>
      <c r="E78" s="295">
        <v>5</v>
      </c>
      <c r="F78" s="297" t="s">
        <v>456</v>
      </c>
      <c r="G78" s="297" t="s">
        <v>435</v>
      </c>
      <c r="H78" s="297" t="s">
        <v>416</v>
      </c>
      <c r="I78" s="297"/>
      <c r="J78" s="297"/>
      <c r="K78" s="297"/>
      <c r="L78" s="297"/>
      <c r="M78" s="297"/>
      <c r="N78" s="297"/>
      <c r="O78" s="298">
        <f t="shared" si="1"/>
        <v>3</v>
      </c>
      <c r="P78" s="297"/>
      <c r="Q78" s="297"/>
      <c r="R78" s="297"/>
      <c r="S78" s="295">
        <v>5</v>
      </c>
      <c r="T78" s="297" t="s">
        <v>449</v>
      </c>
      <c r="U78" s="297" t="s">
        <v>494</v>
      </c>
      <c r="V78" s="297"/>
      <c r="W78" s="295">
        <v>5</v>
      </c>
      <c r="X78" s="297" t="s">
        <v>449</v>
      </c>
      <c r="Y78" s="297" t="s">
        <v>494</v>
      </c>
      <c r="Z78" s="297"/>
    </row>
    <row r="79" spans="1:26" x14ac:dyDescent="0.25">
      <c r="A79" s="50" t="s">
        <v>12</v>
      </c>
      <c r="B79" s="50" t="s">
        <v>491</v>
      </c>
      <c r="C79" s="50" t="s">
        <v>492</v>
      </c>
      <c r="D79" s="50" t="s">
        <v>493</v>
      </c>
      <c r="E79" s="295">
        <v>6</v>
      </c>
      <c r="F79" s="297">
        <v>0</v>
      </c>
      <c r="G79" s="297" t="s">
        <v>449</v>
      </c>
      <c r="H79" s="297">
        <v>38</v>
      </c>
      <c r="I79" s="297" t="s">
        <v>446</v>
      </c>
      <c r="J79" s="297"/>
      <c r="K79" s="297"/>
      <c r="L79" s="297"/>
      <c r="M79" s="297"/>
      <c r="N79" s="297"/>
      <c r="O79" s="298">
        <f t="shared" si="1"/>
        <v>4</v>
      </c>
      <c r="P79" s="297"/>
      <c r="Q79" s="297"/>
      <c r="R79" s="297"/>
      <c r="S79" s="295">
        <v>6</v>
      </c>
      <c r="T79" s="297" t="s">
        <v>495</v>
      </c>
      <c r="U79" s="297" t="s">
        <v>449</v>
      </c>
      <c r="V79" s="297">
        <v>46</v>
      </c>
      <c r="W79" s="295">
        <v>6</v>
      </c>
      <c r="X79" s="297" t="s">
        <v>495</v>
      </c>
      <c r="Y79" s="297" t="s">
        <v>449</v>
      </c>
      <c r="Z79" s="297">
        <v>46</v>
      </c>
    </row>
    <row r="80" spans="1:26" x14ac:dyDescent="0.25">
      <c r="A80" s="50" t="s">
        <v>12</v>
      </c>
      <c r="B80" s="50" t="s">
        <v>491</v>
      </c>
      <c r="C80" s="50" t="s">
        <v>492</v>
      </c>
      <c r="D80" s="50" t="s">
        <v>493</v>
      </c>
      <c r="E80" s="295">
        <v>7</v>
      </c>
      <c r="F80" s="297" t="s">
        <v>426</v>
      </c>
      <c r="G80" s="297">
        <v>14</v>
      </c>
      <c r="H80" s="297" t="s">
        <v>449</v>
      </c>
      <c r="I80" s="297" t="s">
        <v>472</v>
      </c>
      <c r="J80" s="297">
        <v>50</v>
      </c>
      <c r="K80" s="297"/>
      <c r="L80" s="297"/>
      <c r="M80" s="297"/>
      <c r="N80" s="297"/>
      <c r="O80" s="298">
        <f t="shared" si="1"/>
        <v>5</v>
      </c>
      <c r="P80" s="297"/>
      <c r="Q80" s="297"/>
      <c r="R80" s="297"/>
      <c r="S80" s="295">
        <v>7</v>
      </c>
      <c r="T80" s="297" t="s">
        <v>495</v>
      </c>
      <c r="U80" s="297" t="s">
        <v>449</v>
      </c>
      <c r="V80" s="297" t="s">
        <v>494</v>
      </c>
      <c r="W80" s="295">
        <v>7</v>
      </c>
      <c r="X80" s="297" t="s">
        <v>495</v>
      </c>
      <c r="Y80" s="297" t="s">
        <v>449</v>
      </c>
      <c r="Z80" s="297" t="s">
        <v>494</v>
      </c>
    </row>
    <row r="81" spans="1:26" x14ac:dyDescent="0.25">
      <c r="A81" s="50" t="s">
        <v>12</v>
      </c>
      <c r="B81" s="50" t="s">
        <v>491</v>
      </c>
      <c r="C81" s="50" t="s">
        <v>492</v>
      </c>
      <c r="D81" s="50" t="s">
        <v>493</v>
      </c>
      <c r="E81" s="295">
        <v>8</v>
      </c>
      <c r="F81" s="297" t="s">
        <v>426</v>
      </c>
      <c r="G81" s="297" t="s">
        <v>473</v>
      </c>
      <c r="H81" s="297" t="s">
        <v>449</v>
      </c>
      <c r="I81" s="297">
        <v>38</v>
      </c>
      <c r="J81" s="297" t="s">
        <v>446</v>
      </c>
      <c r="K81" s="297"/>
      <c r="L81" s="297"/>
      <c r="M81" s="297"/>
      <c r="N81" s="297"/>
      <c r="O81" s="298">
        <f t="shared" si="1"/>
        <v>5</v>
      </c>
      <c r="P81" s="297"/>
      <c r="Q81" s="297"/>
      <c r="R81" s="297"/>
      <c r="S81" s="295">
        <v>8</v>
      </c>
      <c r="T81" s="297">
        <v>6</v>
      </c>
      <c r="U81" s="297">
        <v>26</v>
      </c>
      <c r="V81" s="297" t="s">
        <v>494</v>
      </c>
      <c r="W81" s="295">
        <v>8</v>
      </c>
      <c r="X81" s="297">
        <v>6</v>
      </c>
      <c r="Y81" s="297">
        <v>26</v>
      </c>
      <c r="Z81" s="297" t="s">
        <v>494</v>
      </c>
    </row>
    <row r="82" spans="1:26" x14ac:dyDescent="0.25">
      <c r="A82" s="50" t="s">
        <v>12</v>
      </c>
      <c r="B82" s="50" t="s">
        <v>491</v>
      </c>
      <c r="C82" s="50" t="s">
        <v>492</v>
      </c>
      <c r="D82" s="50" t="s">
        <v>493</v>
      </c>
      <c r="E82" s="295">
        <v>9</v>
      </c>
      <c r="F82" s="297">
        <v>2</v>
      </c>
      <c r="G82" s="297">
        <v>22</v>
      </c>
      <c r="H82" s="297">
        <v>37</v>
      </c>
      <c r="I82" s="297" t="s">
        <v>412</v>
      </c>
      <c r="J82" s="297"/>
      <c r="K82" s="297"/>
      <c r="L82" s="297"/>
      <c r="M82" s="297"/>
      <c r="N82" s="297"/>
      <c r="O82" s="298">
        <f t="shared" si="1"/>
        <v>4</v>
      </c>
      <c r="P82" s="297"/>
      <c r="Q82" s="297"/>
      <c r="R82" s="297"/>
      <c r="S82" s="295">
        <v>9</v>
      </c>
      <c r="T82" s="297">
        <v>6</v>
      </c>
      <c r="U82" s="297" t="s">
        <v>422</v>
      </c>
      <c r="V82" s="297" t="s">
        <v>419</v>
      </c>
      <c r="W82" s="295">
        <v>9</v>
      </c>
      <c r="X82" s="297">
        <v>6</v>
      </c>
      <c r="Y82" s="297" t="s">
        <v>422</v>
      </c>
      <c r="Z82" s="297" t="s">
        <v>419</v>
      </c>
    </row>
    <row r="83" spans="1:26" x14ac:dyDescent="0.25">
      <c r="A83" s="50" t="s">
        <v>12</v>
      </c>
      <c r="B83" s="50" t="s">
        <v>491</v>
      </c>
      <c r="C83" s="50" t="s">
        <v>492</v>
      </c>
      <c r="D83" s="50" t="s">
        <v>493</v>
      </c>
      <c r="E83" s="295">
        <v>10</v>
      </c>
      <c r="F83" s="297" t="s">
        <v>418</v>
      </c>
      <c r="G83" s="297">
        <v>22</v>
      </c>
      <c r="H83" s="297" t="s">
        <v>475</v>
      </c>
      <c r="I83" s="297">
        <v>52</v>
      </c>
      <c r="J83" s="297"/>
      <c r="K83" s="297"/>
      <c r="L83" s="297"/>
      <c r="M83" s="297"/>
      <c r="N83" s="297"/>
      <c r="O83" s="298">
        <f t="shared" si="1"/>
        <v>4</v>
      </c>
      <c r="P83" s="297"/>
      <c r="Q83" s="297"/>
      <c r="R83" s="297"/>
      <c r="S83" s="295">
        <v>10</v>
      </c>
      <c r="T83" s="297">
        <v>7</v>
      </c>
      <c r="U83" s="297">
        <v>27</v>
      </c>
      <c r="V83" s="297" t="s">
        <v>419</v>
      </c>
      <c r="W83" s="295">
        <v>10</v>
      </c>
      <c r="X83" s="297">
        <v>7</v>
      </c>
      <c r="Y83" s="297">
        <v>27</v>
      </c>
      <c r="Z83" s="297" t="s">
        <v>419</v>
      </c>
    </row>
    <row r="84" spans="1:26" x14ac:dyDescent="0.25">
      <c r="A84" s="50" t="s">
        <v>12</v>
      </c>
      <c r="B84" s="50" t="s">
        <v>491</v>
      </c>
      <c r="C84" s="50" t="s">
        <v>492</v>
      </c>
      <c r="D84" s="50" t="s">
        <v>493</v>
      </c>
      <c r="E84" s="295">
        <v>11</v>
      </c>
      <c r="F84" s="297">
        <v>7</v>
      </c>
      <c r="G84" s="297">
        <v>22</v>
      </c>
      <c r="H84" s="297">
        <v>37</v>
      </c>
      <c r="I84" s="297" t="s">
        <v>412</v>
      </c>
      <c r="J84" s="297"/>
      <c r="K84" s="297"/>
      <c r="L84" s="297"/>
      <c r="M84" s="297"/>
      <c r="N84" s="297"/>
      <c r="O84" s="298">
        <f t="shared" si="1"/>
        <v>4</v>
      </c>
      <c r="P84" s="297"/>
      <c r="Q84" s="297"/>
      <c r="R84" s="297"/>
      <c r="S84" s="295">
        <v>11</v>
      </c>
      <c r="T84" s="297">
        <v>7</v>
      </c>
      <c r="U84" s="297">
        <v>27</v>
      </c>
      <c r="V84" s="297" t="s">
        <v>419</v>
      </c>
      <c r="W84" s="295">
        <v>11</v>
      </c>
      <c r="X84" s="297">
        <v>7</v>
      </c>
      <c r="Y84" s="297">
        <v>27</v>
      </c>
      <c r="Z84" s="297" t="s">
        <v>419</v>
      </c>
    </row>
    <row r="85" spans="1:26" x14ac:dyDescent="0.25">
      <c r="A85" s="50" t="s">
        <v>12</v>
      </c>
      <c r="B85" s="50" t="s">
        <v>491</v>
      </c>
      <c r="C85" s="50" t="s">
        <v>492</v>
      </c>
      <c r="D85" s="50" t="s">
        <v>493</v>
      </c>
      <c r="E85" s="295">
        <v>12</v>
      </c>
      <c r="F85" s="297" t="s">
        <v>418</v>
      </c>
      <c r="G85" s="297">
        <v>22</v>
      </c>
      <c r="H85" s="297">
        <v>37</v>
      </c>
      <c r="I85" s="297" t="s">
        <v>412</v>
      </c>
      <c r="J85" s="297"/>
      <c r="K85" s="297"/>
      <c r="L85" s="297"/>
      <c r="M85" s="297"/>
      <c r="N85" s="297"/>
      <c r="O85" s="298">
        <f t="shared" si="1"/>
        <v>4</v>
      </c>
      <c r="P85" s="297"/>
      <c r="Q85" s="297"/>
      <c r="R85" s="297"/>
      <c r="S85" s="295">
        <v>12</v>
      </c>
      <c r="T85" s="297">
        <v>7</v>
      </c>
      <c r="U85" s="297">
        <v>27</v>
      </c>
      <c r="V85" s="297" t="s">
        <v>419</v>
      </c>
      <c r="W85" s="295">
        <v>12</v>
      </c>
      <c r="X85" s="297">
        <v>7</v>
      </c>
      <c r="Y85" s="297">
        <v>27</v>
      </c>
      <c r="Z85" s="297" t="s">
        <v>419</v>
      </c>
    </row>
    <row r="86" spans="1:26" x14ac:dyDescent="0.25">
      <c r="A86" s="50" t="s">
        <v>12</v>
      </c>
      <c r="B86" s="50" t="s">
        <v>491</v>
      </c>
      <c r="C86" s="50" t="s">
        <v>492</v>
      </c>
      <c r="D86" s="50" t="s">
        <v>493</v>
      </c>
      <c r="E86" s="295">
        <v>13</v>
      </c>
      <c r="F86" s="297">
        <v>7</v>
      </c>
      <c r="G86" s="297">
        <v>22</v>
      </c>
      <c r="H86" s="297">
        <v>37</v>
      </c>
      <c r="I86" s="297" t="s">
        <v>412</v>
      </c>
      <c r="J86" s="297"/>
      <c r="K86" s="297"/>
      <c r="L86" s="297"/>
      <c r="M86" s="297"/>
      <c r="N86" s="297"/>
      <c r="O86" s="298">
        <f t="shared" si="1"/>
        <v>4</v>
      </c>
      <c r="P86" s="297"/>
      <c r="Q86" s="297"/>
      <c r="R86" s="297"/>
      <c r="S86" s="295">
        <v>13</v>
      </c>
      <c r="T86" s="297">
        <v>7</v>
      </c>
      <c r="U86" s="297">
        <v>27</v>
      </c>
      <c r="V86" s="297" t="s">
        <v>419</v>
      </c>
      <c r="W86" s="295">
        <v>13</v>
      </c>
      <c r="X86" s="297">
        <v>7</v>
      </c>
      <c r="Y86" s="297">
        <v>27</v>
      </c>
      <c r="Z86" s="297" t="s">
        <v>419</v>
      </c>
    </row>
    <row r="87" spans="1:26" x14ac:dyDescent="0.25">
      <c r="A87" s="50" t="s">
        <v>12</v>
      </c>
      <c r="B87" s="50" t="s">
        <v>491</v>
      </c>
      <c r="C87" s="50" t="s">
        <v>492</v>
      </c>
      <c r="D87" s="50" t="s">
        <v>493</v>
      </c>
      <c r="E87" s="295">
        <v>14</v>
      </c>
      <c r="F87" s="297" t="s">
        <v>418</v>
      </c>
      <c r="G87" s="297">
        <v>19</v>
      </c>
      <c r="H87" s="297">
        <v>31</v>
      </c>
      <c r="I87" s="297">
        <v>43</v>
      </c>
      <c r="J87" s="297">
        <v>55</v>
      </c>
      <c r="K87" s="297"/>
      <c r="L87" s="297"/>
      <c r="M87" s="297"/>
      <c r="N87" s="297"/>
      <c r="O87" s="298">
        <f t="shared" si="1"/>
        <v>5</v>
      </c>
      <c r="P87" s="297"/>
      <c r="Q87" s="297"/>
      <c r="R87" s="297"/>
      <c r="S87" s="295">
        <v>14</v>
      </c>
      <c r="T87" s="297">
        <v>7</v>
      </c>
      <c r="U87" s="297" t="s">
        <v>422</v>
      </c>
      <c r="V87" s="297">
        <v>47</v>
      </c>
      <c r="W87" s="295">
        <v>14</v>
      </c>
      <c r="X87" s="297">
        <v>7</v>
      </c>
      <c r="Y87" s="297" t="s">
        <v>422</v>
      </c>
      <c r="Z87" s="297">
        <v>47</v>
      </c>
    </row>
    <row r="88" spans="1:26" x14ac:dyDescent="0.25">
      <c r="A88" s="50" t="s">
        <v>12</v>
      </c>
      <c r="B88" s="50" t="s">
        <v>491</v>
      </c>
      <c r="C88" s="50" t="s">
        <v>492</v>
      </c>
      <c r="D88" s="50" t="s">
        <v>493</v>
      </c>
      <c r="E88" s="295">
        <v>15</v>
      </c>
      <c r="F88" s="297">
        <v>7</v>
      </c>
      <c r="G88" s="297">
        <v>19</v>
      </c>
      <c r="H88" s="297">
        <v>31</v>
      </c>
      <c r="I88" s="297" t="s">
        <v>442</v>
      </c>
      <c r="J88" s="297" t="s">
        <v>443</v>
      </c>
      <c r="K88" s="297"/>
      <c r="L88" s="297"/>
      <c r="M88" s="297"/>
      <c r="N88" s="297"/>
      <c r="O88" s="298">
        <f t="shared" si="1"/>
        <v>5</v>
      </c>
      <c r="P88" s="297"/>
      <c r="Q88" s="297"/>
      <c r="R88" s="297"/>
      <c r="S88" s="295">
        <v>15</v>
      </c>
      <c r="T88" s="297">
        <v>7</v>
      </c>
      <c r="U88" s="297" t="s">
        <v>422</v>
      </c>
      <c r="V88" s="297">
        <v>47</v>
      </c>
      <c r="W88" s="295">
        <v>15</v>
      </c>
      <c r="X88" s="297">
        <v>7</v>
      </c>
      <c r="Y88" s="297" t="s">
        <v>422</v>
      </c>
      <c r="Z88" s="297">
        <v>47</v>
      </c>
    </row>
    <row r="89" spans="1:26" x14ac:dyDescent="0.25">
      <c r="A89" s="50" t="s">
        <v>12</v>
      </c>
      <c r="B89" s="50" t="s">
        <v>491</v>
      </c>
      <c r="C89" s="50" t="s">
        <v>492</v>
      </c>
      <c r="D89" s="50" t="s">
        <v>493</v>
      </c>
      <c r="E89" s="295">
        <v>16</v>
      </c>
      <c r="F89" s="297">
        <v>7</v>
      </c>
      <c r="G89" s="297">
        <v>19</v>
      </c>
      <c r="H89" s="297">
        <v>31</v>
      </c>
      <c r="I89" s="297">
        <v>43</v>
      </c>
      <c r="J89" s="297">
        <v>55</v>
      </c>
      <c r="K89" s="297"/>
      <c r="L89" s="297"/>
      <c r="M89" s="297"/>
      <c r="N89" s="297"/>
      <c r="O89" s="298">
        <f t="shared" si="1"/>
        <v>5</v>
      </c>
      <c r="P89" s="297"/>
      <c r="Q89" s="297"/>
      <c r="R89" s="297"/>
      <c r="S89" s="295">
        <v>16</v>
      </c>
      <c r="T89" s="297" t="s">
        <v>418</v>
      </c>
      <c r="U89" s="297">
        <v>27</v>
      </c>
      <c r="V89" s="297">
        <v>47</v>
      </c>
      <c r="W89" s="295">
        <v>16</v>
      </c>
      <c r="X89" s="297" t="s">
        <v>418</v>
      </c>
      <c r="Y89" s="297">
        <v>27</v>
      </c>
      <c r="Z89" s="297">
        <v>47</v>
      </c>
    </row>
    <row r="90" spans="1:26" x14ac:dyDescent="0.25">
      <c r="A90" s="50" t="s">
        <v>12</v>
      </c>
      <c r="B90" s="50" t="s">
        <v>491</v>
      </c>
      <c r="C90" s="50" t="s">
        <v>492</v>
      </c>
      <c r="D90" s="50" t="s">
        <v>493</v>
      </c>
      <c r="E90" s="295">
        <v>17</v>
      </c>
      <c r="F90" s="297">
        <v>7</v>
      </c>
      <c r="G90" s="297">
        <v>19</v>
      </c>
      <c r="H90" s="297" t="s">
        <v>447</v>
      </c>
      <c r="I90" s="297" t="s">
        <v>442</v>
      </c>
      <c r="J90" s="297">
        <v>55</v>
      </c>
      <c r="K90" s="297"/>
      <c r="L90" s="297"/>
      <c r="M90" s="297"/>
      <c r="N90" s="297"/>
      <c r="O90" s="298">
        <f t="shared" si="1"/>
        <v>5</v>
      </c>
      <c r="P90" s="297"/>
      <c r="Q90" s="297"/>
      <c r="R90" s="297"/>
      <c r="S90" s="295">
        <v>17</v>
      </c>
      <c r="T90" s="297" t="s">
        <v>418</v>
      </c>
      <c r="U90" s="297">
        <v>27</v>
      </c>
      <c r="V90" s="297" t="s">
        <v>419</v>
      </c>
      <c r="W90" s="295">
        <v>17</v>
      </c>
      <c r="X90" s="297" t="s">
        <v>418</v>
      </c>
      <c r="Y90" s="297">
        <v>27</v>
      </c>
      <c r="Z90" s="297" t="s">
        <v>419</v>
      </c>
    </row>
    <row r="91" spans="1:26" x14ac:dyDescent="0.25">
      <c r="A91" s="50" t="s">
        <v>12</v>
      </c>
      <c r="B91" s="50" t="s">
        <v>491</v>
      </c>
      <c r="C91" s="50" t="s">
        <v>492</v>
      </c>
      <c r="D91" s="50" t="s">
        <v>493</v>
      </c>
      <c r="E91" s="295">
        <v>18</v>
      </c>
      <c r="F91" s="297">
        <v>7</v>
      </c>
      <c r="G91" s="297">
        <v>16</v>
      </c>
      <c r="H91" s="297">
        <v>30</v>
      </c>
      <c r="I91" s="297">
        <v>45</v>
      </c>
      <c r="J91" s="297"/>
      <c r="K91" s="297"/>
      <c r="L91" s="297"/>
      <c r="M91" s="297"/>
      <c r="N91" s="297"/>
      <c r="O91" s="298">
        <f t="shared" si="1"/>
        <v>4</v>
      </c>
      <c r="P91" s="297"/>
      <c r="Q91" s="297"/>
      <c r="R91" s="297"/>
      <c r="S91" s="295">
        <v>18</v>
      </c>
      <c r="T91" s="297">
        <v>7</v>
      </c>
      <c r="U91" s="297">
        <v>27</v>
      </c>
      <c r="V91" s="297" t="s">
        <v>419</v>
      </c>
      <c r="W91" s="295">
        <v>18</v>
      </c>
      <c r="X91" s="297">
        <v>7</v>
      </c>
      <c r="Y91" s="297">
        <v>27</v>
      </c>
      <c r="Z91" s="297" t="s">
        <v>419</v>
      </c>
    </row>
    <row r="92" spans="1:26" x14ac:dyDescent="0.25">
      <c r="A92" s="50" t="s">
        <v>12</v>
      </c>
      <c r="B92" s="50" t="s">
        <v>491</v>
      </c>
      <c r="C92" s="50" t="s">
        <v>492</v>
      </c>
      <c r="D92" s="50" t="s">
        <v>493</v>
      </c>
      <c r="E92" s="295">
        <v>19</v>
      </c>
      <c r="F92" s="297">
        <v>0</v>
      </c>
      <c r="G92" s="297">
        <v>15</v>
      </c>
      <c r="H92" s="297" t="s">
        <v>445</v>
      </c>
      <c r="I92" s="297" t="s">
        <v>488</v>
      </c>
      <c r="J92" s="297"/>
      <c r="K92" s="297"/>
      <c r="L92" s="297"/>
      <c r="M92" s="297"/>
      <c r="N92" s="297"/>
      <c r="O92" s="298">
        <f t="shared" si="1"/>
        <v>4</v>
      </c>
      <c r="P92" s="297"/>
      <c r="Q92" s="297"/>
      <c r="R92" s="297"/>
      <c r="S92" s="295">
        <v>19</v>
      </c>
      <c r="T92" s="297">
        <v>7</v>
      </c>
      <c r="U92" s="297">
        <v>27</v>
      </c>
      <c r="V92" s="297" t="s">
        <v>419</v>
      </c>
      <c r="W92" s="295">
        <v>19</v>
      </c>
      <c r="X92" s="297">
        <v>7</v>
      </c>
      <c r="Y92" s="297">
        <v>27</v>
      </c>
      <c r="Z92" s="297" t="s">
        <v>419</v>
      </c>
    </row>
    <row r="93" spans="1:26" x14ac:dyDescent="0.25">
      <c r="A93" s="50" t="s">
        <v>12</v>
      </c>
      <c r="B93" s="50" t="s">
        <v>491</v>
      </c>
      <c r="C93" s="50" t="s">
        <v>492</v>
      </c>
      <c r="D93" s="50" t="s">
        <v>493</v>
      </c>
      <c r="E93" s="295">
        <v>20</v>
      </c>
      <c r="F93" s="297">
        <v>0</v>
      </c>
      <c r="G93" s="297">
        <v>14</v>
      </c>
      <c r="H93" s="297">
        <v>27</v>
      </c>
      <c r="I93" s="297" t="s">
        <v>419</v>
      </c>
      <c r="J93" s="297"/>
      <c r="K93" s="297"/>
      <c r="L93" s="297"/>
      <c r="M93" s="297"/>
      <c r="N93" s="297"/>
      <c r="O93" s="298">
        <f t="shared" si="1"/>
        <v>4</v>
      </c>
      <c r="P93" s="297"/>
      <c r="Q93" s="297"/>
      <c r="R93" s="297"/>
      <c r="S93" s="295">
        <v>20</v>
      </c>
      <c r="T93" s="297">
        <v>7</v>
      </c>
      <c r="U93" s="297">
        <v>27</v>
      </c>
      <c r="V93" s="297" t="s">
        <v>419</v>
      </c>
      <c r="W93" s="295">
        <v>20</v>
      </c>
      <c r="X93" s="297">
        <v>7</v>
      </c>
      <c r="Y93" s="297">
        <v>27</v>
      </c>
      <c r="Z93" s="297" t="s">
        <v>419</v>
      </c>
    </row>
    <row r="94" spans="1:26" x14ac:dyDescent="0.25">
      <c r="A94" s="50" t="s">
        <v>12</v>
      </c>
      <c r="B94" s="50" t="s">
        <v>491</v>
      </c>
      <c r="C94" s="50" t="s">
        <v>492</v>
      </c>
      <c r="D94" s="50" t="s">
        <v>493</v>
      </c>
      <c r="E94" s="295">
        <v>21</v>
      </c>
      <c r="F94" s="297">
        <v>7</v>
      </c>
      <c r="G94" s="297" t="s">
        <v>422</v>
      </c>
      <c r="H94" s="297" t="s">
        <v>494</v>
      </c>
      <c r="I94" s="297"/>
      <c r="J94" s="297"/>
      <c r="K94" s="297"/>
      <c r="L94" s="297"/>
      <c r="M94" s="297"/>
      <c r="N94" s="297"/>
      <c r="O94" s="298">
        <f t="shared" si="1"/>
        <v>3</v>
      </c>
      <c r="P94" s="297"/>
      <c r="Q94" s="297"/>
      <c r="R94" s="297"/>
      <c r="S94" s="295">
        <v>21</v>
      </c>
      <c r="T94" s="297">
        <v>7</v>
      </c>
      <c r="U94" s="297">
        <v>27</v>
      </c>
      <c r="V94" s="297" t="s">
        <v>419</v>
      </c>
      <c r="W94" s="295">
        <v>21</v>
      </c>
      <c r="X94" s="297">
        <v>7</v>
      </c>
      <c r="Y94" s="297">
        <v>27</v>
      </c>
      <c r="Z94" s="297" t="s">
        <v>419</v>
      </c>
    </row>
    <row r="95" spans="1:26" x14ac:dyDescent="0.25">
      <c r="A95" s="50" t="s">
        <v>12</v>
      </c>
      <c r="B95" s="50" t="s">
        <v>491</v>
      </c>
      <c r="C95" s="50" t="s">
        <v>492</v>
      </c>
      <c r="D95" s="50" t="s">
        <v>493</v>
      </c>
      <c r="E95" s="295">
        <v>22</v>
      </c>
      <c r="F95" s="297">
        <v>7</v>
      </c>
      <c r="G95" s="297">
        <v>27</v>
      </c>
      <c r="H95" s="297"/>
      <c r="I95" s="297"/>
      <c r="J95" s="297"/>
      <c r="K95" s="297"/>
      <c r="L95" s="297"/>
      <c r="M95" s="297"/>
      <c r="N95" s="297"/>
      <c r="O95" s="298">
        <f t="shared" si="1"/>
        <v>2</v>
      </c>
      <c r="P95" s="297"/>
      <c r="Q95" s="297"/>
      <c r="R95" s="297"/>
      <c r="S95" s="295">
        <v>22</v>
      </c>
      <c r="T95" s="297">
        <v>7</v>
      </c>
      <c r="U95" s="297">
        <v>27</v>
      </c>
      <c r="V95" s="297"/>
      <c r="W95" s="295">
        <v>22</v>
      </c>
      <c r="X95" s="297">
        <v>7</v>
      </c>
      <c r="Y95" s="297">
        <v>27</v>
      </c>
      <c r="Z95" s="297"/>
    </row>
    <row r="96" spans="1:26" x14ac:dyDescent="0.25">
      <c r="A96" s="50" t="s">
        <v>12</v>
      </c>
      <c r="B96" s="50" t="s">
        <v>496</v>
      </c>
      <c r="C96" s="50" t="s">
        <v>497</v>
      </c>
      <c r="D96" s="50" t="s">
        <v>498</v>
      </c>
      <c r="E96" s="295">
        <v>4</v>
      </c>
      <c r="F96" s="297"/>
      <c r="G96" s="297"/>
      <c r="H96" s="297"/>
      <c r="I96" s="297"/>
      <c r="J96" s="297"/>
      <c r="K96" s="297"/>
      <c r="L96" s="297"/>
      <c r="M96" s="297"/>
      <c r="N96" s="297"/>
      <c r="O96" s="298">
        <f t="shared" si="1"/>
        <v>0</v>
      </c>
      <c r="P96" s="297"/>
      <c r="Q96" s="297"/>
      <c r="R96" s="297"/>
      <c r="S96" s="295">
        <v>4</v>
      </c>
      <c r="T96" s="297" t="s">
        <v>494</v>
      </c>
      <c r="U96" s="297"/>
      <c r="V96" s="297"/>
      <c r="W96" s="295">
        <v>4</v>
      </c>
      <c r="X96" s="297" t="s">
        <v>494</v>
      </c>
      <c r="Y96" s="297"/>
      <c r="Z96" s="297"/>
    </row>
    <row r="97" spans="1:26" x14ac:dyDescent="0.25">
      <c r="A97" s="50" t="s">
        <v>12</v>
      </c>
      <c r="B97" s="50" t="s">
        <v>496</v>
      </c>
      <c r="C97" s="50" t="s">
        <v>497</v>
      </c>
      <c r="D97" s="50" t="s">
        <v>498</v>
      </c>
      <c r="E97" s="295">
        <v>5</v>
      </c>
      <c r="F97" s="297">
        <v>14</v>
      </c>
      <c r="G97" s="297">
        <v>34</v>
      </c>
      <c r="H97" s="297" t="s">
        <v>477</v>
      </c>
      <c r="I97" s="297"/>
      <c r="J97" s="297"/>
      <c r="K97" s="297"/>
      <c r="L97" s="297"/>
      <c r="M97" s="297"/>
      <c r="N97" s="297"/>
      <c r="O97" s="298">
        <f t="shared" si="1"/>
        <v>3</v>
      </c>
      <c r="P97" s="297"/>
      <c r="Q97" s="297"/>
      <c r="R97" s="297"/>
      <c r="S97" s="295">
        <v>5</v>
      </c>
      <c r="T97" s="297">
        <v>18</v>
      </c>
      <c r="U97" s="297" t="s">
        <v>472</v>
      </c>
      <c r="V97" s="297">
        <v>58</v>
      </c>
      <c r="W97" s="295">
        <v>5</v>
      </c>
      <c r="X97" s="297">
        <v>18</v>
      </c>
      <c r="Y97" s="297" t="s">
        <v>472</v>
      </c>
      <c r="Z97" s="297">
        <v>58</v>
      </c>
    </row>
    <row r="98" spans="1:26" x14ac:dyDescent="0.25">
      <c r="A98" s="50" t="s">
        <v>12</v>
      </c>
      <c r="B98" s="50" t="s">
        <v>496</v>
      </c>
      <c r="C98" s="50" t="s">
        <v>497</v>
      </c>
      <c r="D98" s="50" t="s">
        <v>498</v>
      </c>
      <c r="E98" s="295">
        <v>6</v>
      </c>
      <c r="F98" s="297" t="s">
        <v>411</v>
      </c>
      <c r="G98" s="297">
        <v>37</v>
      </c>
      <c r="H98" s="297">
        <v>49</v>
      </c>
      <c r="I98" s="297"/>
      <c r="J98" s="297"/>
      <c r="K98" s="297"/>
      <c r="L98" s="297"/>
      <c r="M98" s="297"/>
      <c r="N98" s="297"/>
      <c r="O98" s="298">
        <f t="shared" si="1"/>
        <v>3</v>
      </c>
      <c r="P98" s="297"/>
      <c r="Q98" s="297"/>
      <c r="R98" s="297"/>
      <c r="S98" s="295">
        <v>6</v>
      </c>
      <c r="T98" s="297">
        <v>20</v>
      </c>
      <c r="U98" s="297" t="s">
        <v>416</v>
      </c>
      <c r="V98" s="297"/>
      <c r="W98" s="295">
        <v>6</v>
      </c>
      <c r="X98" s="297">
        <v>20</v>
      </c>
      <c r="Y98" s="297" t="s">
        <v>416</v>
      </c>
      <c r="Z98" s="297"/>
    </row>
    <row r="99" spans="1:26" x14ac:dyDescent="0.25">
      <c r="A99" s="50" t="s">
        <v>12</v>
      </c>
      <c r="B99" s="50" t="s">
        <v>496</v>
      </c>
      <c r="C99" s="50" t="s">
        <v>497</v>
      </c>
      <c r="D99" s="50" t="s">
        <v>498</v>
      </c>
      <c r="E99" s="295">
        <v>7</v>
      </c>
      <c r="F99" s="297">
        <v>1</v>
      </c>
      <c r="G99" s="297" t="s">
        <v>490</v>
      </c>
      <c r="H99" s="297" t="s">
        <v>457</v>
      </c>
      <c r="I99" s="297">
        <v>37</v>
      </c>
      <c r="J99" s="297">
        <v>49</v>
      </c>
      <c r="K99" s="297"/>
      <c r="L99" s="297"/>
      <c r="M99" s="297"/>
      <c r="N99" s="297"/>
      <c r="O99" s="298">
        <f t="shared" si="1"/>
        <v>5</v>
      </c>
      <c r="P99" s="297"/>
      <c r="Q99" s="297"/>
      <c r="R99" s="297"/>
      <c r="S99" s="295">
        <v>7</v>
      </c>
      <c r="T99" s="297">
        <v>0</v>
      </c>
      <c r="U99" s="297" t="s">
        <v>435</v>
      </c>
      <c r="V99" s="297" t="s">
        <v>416</v>
      </c>
      <c r="W99" s="295">
        <v>7</v>
      </c>
      <c r="X99" s="297">
        <v>0</v>
      </c>
      <c r="Y99" s="297" t="s">
        <v>435</v>
      </c>
      <c r="Z99" s="297" t="s">
        <v>416</v>
      </c>
    </row>
    <row r="100" spans="1:26" x14ac:dyDescent="0.25">
      <c r="A100" s="50" t="s">
        <v>12</v>
      </c>
      <c r="B100" s="50" t="s">
        <v>496</v>
      </c>
      <c r="C100" s="50" t="s">
        <v>497</v>
      </c>
      <c r="D100" s="50" t="s">
        <v>498</v>
      </c>
      <c r="E100" s="295">
        <v>8</v>
      </c>
      <c r="F100" s="297">
        <v>1</v>
      </c>
      <c r="G100" s="297" t="s">
        <v>490</v>
      </c>
      <c r="H100" s="297">
        <v>25</v>
      </c>
      <c r="I100" s="297">
        <v>37</v>
      </c>
      <c r="J100" s="297">
        <v>49</v>
      </c>
      <c r="K100" s="297"/>
      <c r="L100" s="297"/>
      <c r="M100" s="297"/>
      <c r="N100" s="297"/>
      <c r="O100" s="298">
        <f t="shared" si="1"/>
        <v>5</v>
      </c>
      <c r="P100" s="297"/>
      <c r="Q100" s="297"/>
      <c r="R100" s="297"/>
      <c r="S100" s="295">
        <v>8</v>
      </c>
      <c r="T100" s="297" t="s">
        <v>456</v>
      </c>
      <c r="U100" s="297" t="s">
        <v>435</v>
      </c>
      <c r="V100" s="297" t="s">
        <v>416</v>
      </c>
      <c r="W100" s="295">
        <v>8</v>
      </c>
      <c r="X100" s="297" t="s">
        <v>456</v>
      </c>
      <c r="Y100" s="297" t="s">
        <v>435</v>
      </c>
      <c r="Z100" s="297" t="s">
        <v>416</v>
      </c>
    </row>
    <row r="101" spans="1:26" x14ac:dyDescent="0.25">
      <c r="A101" s="50" t="s">
        <v>12</v>
      </c>
      <c r="B101" s="50" t="s">
        <v>496</v>
      </c>
      <c r="C101" s="50" t="s">
        <v>497</v>
      </c>
      <c r="D101" s="50" t="s">
        <v>498</v>
      </c>
      <c r="E101" s="295">
        <v>9</v>
      </c>
      <c r="F101" s="297">
        <v>2</v>
      </c>
      <c r="G101" s="297">
        <v>14</v>
      </c>
      <c r="H101" s="297" t="s">
        <v>449</v>
      </c>
      <c r="I101" s="297" t="s">
        <v>451</v>
      </c>
      <c r="J101" s="297">
        <v>56</v>
      </c>
      <c r="K101" s="297"/>
      <c r="L101" s="297"/>
      <c r="M101" s="297"/>
      <c r="N101" s="297"/>
      <c r="O101" s="298">
        <f t="shared" si="1"/>
        <v>5</v>
      </c>
      <c r="P101" s="297"/>
      <c r="Q101" s="297"/>
      <c r="R101" s="297"/>
      <c r="S101" s="295">
        <v>9</v>
      </c>
      <c r="T101" s="297" t="s">
        <v>456</v>
      </c>
      <c r="U101" s="297">
        <v>22</v>
      </c>
      <c r="V101" s="297" t="s">
        <v>499</v>
      </c>
      <c r="W101" s="295">
        <v>9</v>
      </c>
      <c r="X101" s="297" t="s">
        <v>456</v>
      </c>
      <c r="Y101" s="297">
        <v>22</v>
      </c>
      <c r="Z101" s="297" t="s">
        <v>499</v>
      </c>
    </row>
    <row r="102" spans="1:26" x14ac:dyDescent="0.25">
      <c r="A102" s="50" t="s">
        <v>12</v>
      </c>
      <c r="B102" s="50" t="s">
        <v>496</v>
      </c>
      <c r="C102" s="50" t="s">
        <v>497</v>
      </c>
      <c r="D102" s="50" t="s">
        <v>498</v>
      </c>
      <c r="E102" s="295">
        <v>10</v>
      </c>
      <c r="F102" s="297">
        <v>11</v>
      </c>
      <c r="G102" s="297" t="s">
        <v>449</v>
      </c>
      <c r="H102" s="297">
        <v>41</v>
      </c>
      <c r="I102" s="297">
        <v>56</v>
      </c>
      <c r="J102" s="297"/>
      <c r="K102" s="297"/>
      <c r="L102" s="297"/>
      <c r="M102" s="297"/>
      <c r="N102" s="297"/>
      <c r="O102" s="298">
        <f t="shared" si="1"/>
        <v>4</v>
      </c>
      <c r="P102" s="297"/>
      <c r="Q102" s="297"/>
      <c r="R102" s="297"/>
      <c r="S102" s="295">
        <v>10</v>
      </c>
      <c r="T102" s="297" t="s">
        <v>426</v>
      </c>
      <c r="U102" s="297" t="s">
        <v>474</v>
      </c>
      <c r="V102" s="297">
        <v>42</v>
      </c>
      <c r="W102" s="295">
        <v>10</v>
      </c>
      <c r="X102" s="297" t="s">
        <v>426</v>
      </c>
      <c r="Y102" s="297" t="s">
        <v>474</v>
      </c>
      <c r="Z102" s="297">
        <v>42</v>
      </c>
    </row>
    <row r="103" spans="1:26" x14ac:dyDescent="0.25">
      <c r="A103" s="50" t="s">
        <v>12</v>
      </c>
      <c r="B103" s="50" t="s">
        <v>496</v>
      </c>
      <c r="C103" s="50" t="s">
        <v>497</v>
      </c>
      <c r="D103" s="50" t="s">
        <v>498</v>
      </c>
      <c r="E103" s="295">
        <v>11</v>
      </c>
      <c r="F103" s="297" t="s">
        <v>448</v>
      </c>
      <c r="G103" s="297" t="s">
        <v>449</v>
      </c>
      <c r="H103" s="297" t="s">
        <v>451</v>
      </c>
      <c r="I103" s="297">
        <v>56</v>
      </c>
      <c r="J103" s="297"/>
      <c r="K103" s="297"/>
      <c r="L103" s="297"/>
      <c r="M103" s="297"/>
      <c r="N103" s="297"/>
      <c r="O103" s="298">
        <f t="shared" si="1"/>
        <v>4</v>
      </c>
      <c r="P103" s="297"/>
      <c r="Q103" s="297"/>
      <c r="R103" s="297"/>
      <c r="S103" s="295">
        <v>11</v>
      </c>
      <c r="T103" s="297" t="s">
        <v>426</v>
      </c>
      <c r="U103" s="297" t="s">
        <v>474</v>
      </c>
      <c r="V103" s="297">
        <v>42</v>
      </c>
      <c r="W103" s="295">
        <v>11</v>
      </c>
      <c r="X103" s="297" t="s">
        <v>426</v>
      </c>
      <c r="Y103" s="297" t="s">
        <v>474</v>
      </c>
      <c r="Z103" s="297">
        <v>42</v>
      </c>
    </row>
    <row r="104" spans="1:26" x14ac:dyDescent="0.25">
      <c r="A104" s="50" t="s">
        <v>12</v>
      </c>
      <c r="B104" s="50" t="s">
        <v>496</v>
      </c>
      <c r="C104" s="50" t="s">
        <v>497</v>
      </c>
      <c r="D104" s="50" t="s">
        <v>498</v>
      </c>
      <c r="E104" s="295">
        <v>12</v>
      </c>
      <c r="F104" s="297">
        <v>11</v>
      </c>
      <c r="G104" s="297" t="s">
        <v>449</v>
      </c>
      <c r="H104" s="297">
        <v>41</v>
      </c>
      <c r="I104" s="297">
        <v>56</v>
      </c>
      <c r="J104" s="297"/>
      <c r="K104" s="297"/>
      <c r="L104" s="297"/>
      <c r="M104" s="297"/>
      <c r="N104" s="297"/>
      <c r="O104" s="298">
        <f t="shared" si="1"/>
        <v>4</v>
      </c>
      <c r="P104" s="297"/>
      <c r="Q104" s="297"/>
      <c r="R104" s="297"/>
      <c r="S104" s="295">
        <v>12</v>
      </c>
      <c r="T104" s="297">
        <v>2</v>
      </c>
      <c r="U104" s="297" t="s">
        <v>474</v>
      </c>
      <c r="V104" s="297" t="s">
        <v>499</v>
      </c>
      <c r="W104" s="295">
        <v>12</v>
      </c>
      <c r="X104" s="297">
        <v>2</v>
      </c>
      <c r="Y104" s="297" t="s">
        <v>474</v>
      </c>
      <c r="Z104" s="297" t="s">
        <v>499</v>
      </c>
    </row>
    <row r="105" spans="1:26" x14ac:dyDescent="0.25">
      <c r="A105" s="50" t="s">
        <v>12</v>
      </c>
      <c r="B105" s="50" t="s">
        <v>496</v>
      </c>
      <c r="C105" s="50" t="s">
        <v>497</v>
      </c>
      <c r="D105" s="50" t="s">
        <v>498</v>
      </c>
      <c r="E105" s="295">
        <v>13</v>
      </c>
      <c r="F105" s="297" t="s">
        <v>448</v>
      </c>
      <c r="G105" s="297" t="s">
        <v>449</v>
      </c>
      <c r="H105" s="297" t="s">
        <v>451</v>
      </c>
      <c r="I105" s="297">
        <v>56</v>
      </c>
      <c r="J105" s="297"/>
      <c r="K105" s="297"/>
      <c r="L105" s="297"/>
      <c r="M105" s="297"/>
      <c r="N105" s="297"/>
      <c r="O105" s="298">
        <f t="shared" si="1"/>
        <v>4</v>
      </c>
      <c r="P105" s="297"/>
      <c r="Q105" s="297"/>
      <c r="R105" s="297"/>
      <c r="S105" s="295">
        <v>13</v>
      </c>
      <c r="T105" s="297">
        <v>2</v>
      </c>
      <c r="U105" s="297" t="s">
        <v>474</v>
      </c>
      <c r="V105" s="297" t="s">
        <v>499</v>
      </c>
      <c r="W105" s="295">
        <v>13</v>
      </c>
      <c r="X105" s="297">
        <v>2</v>
      </c>
      <c r="Y105" s="297" t="s">
        <v>474</v>
      </c>
      <c r="Z105" s="297" t="s">
        <v>499</v>
      </c>
    </row>
    <row r="106" spans="1:26" x14ac:dyDescent="0.25">
      <c r="A106" s="50" t="s">
        <v>12</v>
      </c>
      <c r="B106" s="50" t="s">
        <v>496</v>
      </c>
      <c r="C106" s="50" t="s">
        <v>497</v>
      </c>
      <c r="D106" s="50" t="s">
        <v>498</v>
      </c>
      <c r="E106" s="295">
        <v>14</v>
      </c>
      <c r="F106" s="297">
        <v>11</v>
      </c>
      <c r="G106" s="297" t="s">
        <v>422</v>
      </c>
      <c r="H106" s="297">
        <v>42</v>
      </c>
      <c r="I106" s="297">
        <v>54</v>
      </c>
      <c r="J106" s="297"/>
      <c r="K106" s="297"/>
      <c r="L106" s="297"/>
      <c r="M106" s="297"/>
      <c r="N106" s="297"/>
      <c r="O106" s="298">
        <f t="shared" si="1"/>
        <v>4</v>
      </c>
      <c r="P106" s="297"/>
      <c r="Q106" s="297"/>
      <c r="R106" s="297"/>
      <c r="S106" s="295">
        <v>14</v>
      </c>
      <c r="T106" s="297">
        <v>2</v>
      </c>
      <c r="U106" s="297" t="s">
        <v>474</v>
      </c>
      <c r="V106" s="297" t="s">
        <v>499</v>
      </c>
      <c r="W106" s="295">
        <v>14</v>
      </c>
      <c r="X106" s="297">
        <v>2</v>
      </c>
      <c r="Y106" s="297" t="s">
        <v>474</v>
      </c>
      <c r="Z106" s="297" t="s">
        <v>499</v>
      </c>
    </row>
    <row r="107" spans="1:26" x14ac:dyDescent="0.25">
      <c r="A107" s="50" t="s">
        <v>12</v>
      </c>
      <c r="B107" s="50" t="s">
        <v>496</v>
      </c>
      <c r="C107" s="50" t="s">
        <v>497</v>
      </c>
      <c r="D107" s="50" t="s">
        <v>498</v>
      </c>
      <c r="E107" s="295">
        <v>15</v>
      </c>
      <c r="F107" s="297">
        <v>6</v>
      </c>
      <c r="G107" s="297" t="s">
        <v>421</v>
      </c>
      <c r="H107" s="297">
        <v>30</v>
      </c>
      <c r="I107" s="297">
        <v>42</v>
      </c>
      <c r="J107" s="297">
        <v>54</v>
      </c>
      <c r="K107" s="297"/>
      <c r="L107" s="297"/>
      <c r="M107" s="297"/>
      <c r="N107" s="297"/>
      <c r="O107" s="298">
        <f t="shared" si="1"/>
        <v>5</v>
      </c>
      <c r="P107" s="297"/>
      <c r="Q107" s="297"/>
      <c r="R107" s="297"/>
      <c r="S107" s="295">
        <v>15</v>
      </c>
      <c r="T107" s="297" t="s">
        <v>426</v>
      </c>
      <c r="U107" s="297" t="s">
        <v>474</v>
      </c>
      <c r="V107" s="297">
        <v>42</v>
      </c>
      <c r="W107" s="295">
        <v>15</v>
      </c>
      <c r="X107" s="297" t="s">
        <v>426</v>
      </c>
      <c r="Y107" s="297" t="s">
        <v>474</v>
      </c>
      <c r="Z107" s="297">
        <v>42</v>
      </c>
    </row>
    <row r="108" spans="1:26" x14ac:dyDescent="0.25">
      <c r="A108" s="50" t="s">
        <v>12</v>
      </c>
      <c r="B108" s="50" t="s">
        <v>496</v>
      </c>
      <c r="C108" s="50" t="s">
        <v>497</v>
      </c>
      <c r="D108" s="50" t="s">
        <v>498</v>
      </c>
      <c r="E108" s="295">
        <v>16</v>
      </c>
      <c r="F108" s="297">
        <v>6</v>
      </c>
      <c r="G108" s="297" t="s">
        <v>421</v>
      </c>
      <c r="H108" s="297">
        <v>30</v>
      </c>
      <c r="I108" s="297">
        <v>42</v>
      </c>
      <c r="J108" s="297">
        <v>54</v>
      </c>
      <c r="K108" s="297"/>
      <c r="L108" s="297"/>
      <c r="M108" s="297"/>
      <c r="N108" s="297"/>
      <c r="O108" s="298">
        <f t="shared" si="1"/>
        <v>5</v>
      </c>
      <c r="P108" s="297"/>
      <c r="Q108" s="297"/>
      <c r="R108" s="297"/>
      <c r="S108" s="295">
        <v>16</v>
      </c>
      <c r="T108" s="297" t="s">
        <v>426</v>
      </c>
      <c r="U108" s="297" t="s">
        <v>474</v>
      </c>
      <c r="V108" s="297" t="s">
        <v>499</v>
      </c>
      <c r="W108" s="295">
        <v>16</v>
      </c>
      <c r="X108" s="297" t="s">
        <v>426</v>
      </c>
      <c r="Y108" s="297" t="s">
        <v>474</v>
      </c>
      <c r="Z108" s="297" t="s">
        <v>499</v>
      </c>
    </row>
    <row r="109" spans="1:26" x14ac:dyDescent="0.25">
      <c r="A109" s="50" t="s">
        <v>12</v>
      </c>
      <c r="B109" s="50" t="s">
        <v>496</v>
      </c>
      <c r="C109" s="50" t="s">
        <v>497</v>
      </c>
      <c r="D109" s="50" t="s">
        <v>498</v>
      </c>
      <c r="E109" s="295">
        <v>17</v>
      </c>
      <c r="F109" s="297" t="s">
        <v>495</v>
      </c>
      <c r="G109" s="297" t="s">
        <v>421</v>
      </c>
      <c r="H109" s="297">
        <v>30</v>
      </c>
      <c r="I109" s="297">
        <v>42</v>
      </c>
      <c r="J109" s="297" t="s">
        <v>477</v>
      </c>
      <c r="K109" s="297"/>
      <c r="L109" s="297"/>
      <c r="M109" s="297"/>
      <c r="N109" s="297"/>
      <c r="O109" s="298">
        <f t="shared" si="1"/>
        <v>5</v>
      </c>
      <c r="P109" s="297"/>
      <c r="Q109" s="297"/>
      <c r="R109" s="297"/>
      <c r="S109" s="295">
        <v>17</v>
      </c>
      <c r="T109" s="297" t="s">
        <v>426</v>
      </c>
      <c r="U109" s="297">
        <v>22</v>
      </c>
      <c r="V109" s="297" t="s">
        <v>499</v>
      </c>
      <c r="W109" s="295">
        <v>17</v>
      </c>
      <c r="X109" s="297" t="s">
        <v>426</v>
      </c>
      <c r="Y109" s="297">
        <v>22</v>
      </c>
      <c r="Z109" s="297" t="s">
        <v>499</v>
      </c>
    </row>
    <row r="110" spans="1:26" x14ac:dyDescent="0.25">
      <c r="A110" s="50" t="s">
        <v>12</v>
      </c>
      <c r="B110" s="50" t="s">
        <v>496</v>
      </c>
      <c r="C110" s="50" t="s">
        <v>497</v>
      </c>
      <c r="D110" s="50" t="s">
        <v>498</v>
      </c>
      <c r="E110" s="295">
        <v>18</v>
      </c>
      <c r="F110" s="297" t="s">
        <v>489</v>
      </c>
      <c r="G110" s="297">
        <v>17</v>
      </c>
      <c r="H110" s="297">
        <v>28</v>
      </c>
      <c r="I110" s="297" t="s">
        <v>455</v>
      </c>
      <c r="J110" s="297" t="s">
        <v>440</v>
      </c>
      <c r="K110" s="297"/>
      <c r="L110" s="297"/>
      <c r="M110" s="297"/>
      <c r="N110" s="297"/>
      <c r="O110" s="298">
        <f t="shared" si="1"/>
        <v>5</v>
      </c>
      <c r="P110" s="297"/>
      <c r="Q110" s="297"/>
      <c r="R110" s="297"/>
      <c r="S110" s="295">
        <v>18</v>
      </c>
      <c r="T110" s="297" t="s">
        <v>426</v>
      </c>
      <c r="U110" s="297">
        <v>22</v>
      </c>
      <c r="V110" s="297">
        <v>42</v>
      </c>
      <c r="W110" s="295">
        <v>18</v>
      </c>
      <c r="X110" s="297" t="s">
        <v>426</v>
      </c>
      <c r="Y110" s="297">
        <v>22</v>
      </c>
      <c r="Z110" s="297">
        <v>42</v>
      </c>
    </row>
    <row r="111" spans="1:26" x14ac:dyDescent="0.25">
      <c r="A111" s="50" t="s">
        <v>12</v>
      </c>
      <c r="B111" s="50" t="s">
        <v>496</v>
      </c>
      <c r="C111" s="50" t="s">
        <v>497</v>
      </c>
      <c r="D111" s="50" t="s">
        <v>498</v>
      </c>
      <c r="E111" s="295">
        <v>19</v>
      </c>
      <c r="F111" s="297" t="s">
        <v>495</v>
      </c>
      <c r="G111" s="297" t="s">
        <v>500</v>
      </c>
      <c r="H111" s="297">
        <v>36</v>
      </c>
      <c r="I111" s="297">
        <v>51</v>
      </c>
      <c r="J111" s="297"/>
      <c r="K111" s="297"/>
      <c r="L111" s="297"/>
      <c r="M111" s="297"/>
      <c r="N111" s="297"/>
      <c r="O111" s="298">
        <f t="shared" si="1"/>
        <v>4</v>
      </c>
      <c r="P111" s="297"/>
      <c r="Q111" s="297"/>
      <c r="R111" s="297"/>
      <c r="S111" s="295">
        <v>19</v>
      </c>
      <c r="T111" s="297" t="s">
        <v>426</v>
      </c>
      <c r="U111" s="297" t="s">
        <v>474</v>
      </c>
      <c r="V111" s="297">
        <v>42</v>
      </c>
      <c r="W111" s="295">
        <v>19</v>
      </c>
      <c r="X111" s="297" t="s">
        <v>426</v>
      </c>
      <c r="Y111" s="297" t="s">
        <v>474</v>
      </c>
      <c r="Z111" s="297">
        <v>42</v>
      </c>
    </row>
    <row r="112" spans="1:26" x14ac:dyDescent="0.25">
      <c r="A112" s="50" t="s">
        <v>12</v>
      </c>
      <c r="B112" s="50" t="s">
        <v>496</v>
      </c>
      <c r="C112" s="50" t="s">
        <v>497</v>
      </c>
      <c r="D112" s="50" t="s">
        <v>498</v>
      </c>
      <c r="E112" s="295">
        <v>20</v>
      </c>
      <c r="F112" s="297">
        <v>6</v>
      </c>
      <c r="G112" s="297">
        <v>18</v>
      </c>
      <c r="H112" s="297" t="s">
        <v>424</v>
      </c>
      <c r="I112" s="297">
        <v>42</v>
      </c>
      <c r="J112" s="297"/>
      <c r="K112" s="297"/>
      <c r="L112" s="297"/>
      <c r="M112" s="297"/>
      <c r="N112" s="297"/>
      <c r="O112" s="298">
        <f t="shared" si="1"/>
        <v>4</v>
      </c>
      <c r="P112" s="297"/>
      <c r="Q112" s="297"/>
      <c r="R112" s="297"/>
      <c r="S112" s="295">
        <v>20</v>
      </c>
      <c r="T112" s="297" t="s">
        <v>426</v>
      </c>
      <c r="U112" s="297">
        <v>22</v>
      </c>
      <c r="V112" s="297">
        <v>42</v>
      </c>
      <c r="W112" s="295">
        <v>20</v>
      </c>
      <c r="X112" s="297" t="s">
        <v>426</v>
      </c>
      <c r="Y112" s="297">
        <v>22</v>
      </c>
      <c r="Z112" s="297">
        <v>42</v>
      </c>
    </row>
    <row r="113" spans="1:26" x14ac:dyDescent="0.25">
      <c r="A113" s="50" t="s">
        <v>12</v>
      </c>
      <c r="B113" s="50" t="s">
        <v>496</v>
      </c>
      <c r="C113" s="50" t="s">
        <v>497</v>
      </c>
      <c r="D113" s="50" t="s">
        <v>498</v>
      </c>
      <c r="E113" s="295">
        <v>21</v>
      </c>
      <c r="F113" s="297" t="s">
        <v>426</v>
      </c>
      <c r="G113" s="297" t="s">
        <v>474</v>
      </c>
      <c r="H113" s="297">
        <v>42</v>
      </c>
      <c r="I113" s="297"/>
      <c r="J113" s="297"/>
      <c r="K113" s="297"/>
      <c r="L113" s="297"/>
      <c r="M113" s="297"/>
      <c r="N113" s="297"/>
      <c r="O113" s="298">
        <f t="shared" si="1"/>
        <v>3</v>
      </c>
      <c r="P113" s="297"/>
      <c r="Q113" s="297"/>
      <c r="R113" s="297"/>
      <c r="S113" s="295">
        <v>21</v>
      </c>
      <c r="T113" s="297" t="s">
        <v>426</v>
      </c>
      <c r="U113" s="297" t="s">
        <v>474</v>
      </c>
      <c r="V113" s="297" t="s">
        <v>499</v>
      </c>
      <c r="W113" s="295">
        <v>21</v>
      </c>
      <c r="X113" s="297" t="s">
        <v>426</v>
      </c>
      <c r="Y113" s="297" t="s">
        <v>474</v>
      </c>
      <c r="Z113" s="297" t="s">
        <v>499</v>
      </c>
    </row>
    <row r="114" spans="1:26" x14ac:dyDescent="0.25">
      <c r="A114" s="50" t="s">
        <v>12</v>
      </c>
      <c r="B114" s="50" t="s">
        <v>496</v>
      </c>
      <c r="C114" s="50" t="s">
        <v>497</v>
      </c>
      <c r="D114" s="50" t="s">
        <v>498</v>
      </c>
      <c r="E114" s="295">
        <v>22</v>
      </c>
      <c r="F114" s="297">
        <v>2</v>
      </c>
      <c r="G114" s="297">
        <v>22</v>
      </c>
      <c r="H114" s="297" t="s">
        <v>499</v>
      </c>
      <c r="I114" s="297"/>
      <c r="J114" s="297"/>
      <c r="K114" s="297"/>
      <c r="L114" s="297"/>
      <c r="M114" s="297"/>
      <c r="N114" s="297"/>
      <c r="O114" s="298">
        <f t="shared" si="1"/>
        <v>3</v>
      </c>
      <c r="P114" s="297"/>
      <c r="Q114" s="297"/>
      <c r="R114" s="297"/>
      <c r="S114" s="295">
        <v>22</v>
      </c>
      <c r="T114" s="297">
        <v>2</v>
      </c>
      <c r="U114" s="297">
        <v>22</v>
      </c>
      <c r="V114" s="297" t="s">
        <v>499</v>
      </c>
      <c r="W114" s="295">
        <v>22</v>
      </c>
      <c r="X114" s="297">
        <v>2</v>
      </c>
      <c r="Y114" s="297">
        <v>22</v>
      </c>
      <c r="Z114" s="297" t="s">
        <v>499</v>
      </c>
    </row>
    <row r="115" spans="1:26" x14ac:dyDescent="0.25">
      <c r="A115" s="50" t="s">
        <v>12</v>
      </c>
      <c r="B115" s="50" t="s">
        <v>496</v>
      </c>
      <c r="C115" s="50" t="s">
        <v>497</v>
      </c>
      <c r="D115" s="50" t="s">
        <v>498</v>
      </c>
      <c r="E115" s="295">
        <v>23</v>
      </c>
      <c r="F115" s="297" t="s">
        <v>487</v>
      </c>
      <c r="G115" s="297">
        <v>25</v>
      </c>
      <c r="H115" s="297"/>
      <c r="I115" s="297"/>
      <c r="J115" s="297"/>
      <c r="K115" s="297"/>
      <c r="L115" s="297"/>
      <c r="M115" s="297"/>
      <c r="N115" s="297"/>
      <c r="O115" s="298">
        <f t="shared" si="1"/>
        <v>2</v>
      </c>
      <c r="P115" s="297"/>
      <c r="Q115" s="297"/>
      <c r="R115" s="297"/>
      <c r="S115" s="295">
        <v>23</v>
      </c>
      <c r="T115" s="297" t="s">
        <v>487</v>
      </c>
      <c r="U115" s="297" t="s">
        <v>457</v>
      </c>
      <c r="V115" s="297"/>
      <c r="W115" s="295">
        <v>23</v>
      </c>
      <c r="X115" s="297" t="s">
        <v>487</v>
      </c>
      <c r="Y115" s="297" t="s">
        <v>457</v>
      </c>
      <c r="Z115" s="297"/>
    </row>
    <row r="116" spans="1:26" x14ac:dyDescent="0.25">
      <c r="A116" s="50" t="s">
        <v>12</v>
      </c>
      <c r="B116" s="50" t="s">
        <v>501</v>
      </c>
      <c r="C116" s="50" t="s">
        <v>502</v>
      </c>
      <c r="D116" s="50" t="s">
        <v>503</v>
      </c>
      <c r="E116" s="295">
        <v>5</v>
      </c>
      <c r="F116" s="297">
        <v>17</v>
      </c>
      <c r="G116" s="297" t="s">
        <v>475</v>
      </c>
      <c r="H116" s="297">
        <v>57</v>
      </c>
      <c r="I116" s="297"/>
      <c r="J116" s="297"/>
      <c r="K116" s="297"/>
      <c r="L116" s="297"/>
      <c r="M116" s="297"/>
      <c r="N116" s="297"/>
      <c r="O116" s="298">
        <f t="shared" si="1"/>
        <v>3</v>
      </c>
      <c r="P116" s="297"/>
      <c r="Q116" s="297"/>
      <c r="R116" s="297"/>
      <c r="S116" s="295">
        <v>5</v>
      </c>
      <c r="T116" s="297">
        <v>23</v>
      </c>
      <c r="U116" s="297">
        <v>43</v>
      </c>
      <c r="V116" s="297"/>
      <c r="W116" s="295">
        <v>5</v>
      </c>
      <c r="X116" s="297">
        <v>23</v>
      </c>
      <c r="Y116" s="297">
        <v>43</v>
      </c>
      <c r="Z116" s="297"/>
    </row>
    <row r="117" spans="1:26" x14ac:dyDescent="0.25">
      <c r="A117" s="50" t="s">
        <v>12</v>
      </c>
      <c r="B117" s="50" t="s">
        <v>501</v>
      </c>
      <c r="C117" s="50" t="s">
        <v>502</v>
      </c>
      <c r="D117" s="50" t="s">
        <v>503</v>
      </c>
      <c r="E117" s="295">
        <v>6</v>
      </c>
      <c r="F117" s="297" t="s">
        <v>490</v>
      </c>
      <c r="G117" s="297">
        <v>25</v>
      </c>
      <c r="H117" s="297" t="s">
        <v>475</v>
      </c>
      <c r="I117" s="297">
        <v>49</v>
      </c>
      <c r="J117" s="297"/>
      <c r="K117" s="297"/>
      <c r="L117" s="297"/>
      <c r="M117" s="297"/>
      <c r="N117" s="297"/>
      <c r="O117" s="298">
        <f t="shared" si="1"/>
        <v>4</v>
      </c>
      <c r="P117" s="297"/>
      <c r="Q117" s="297"/>
      <c r="R117" s="297"/>
      <c r="S117" s="295">
        <v>6</v>
      </c>
      <c r="T117" s="297" t="s">
        <v>430</v>
      </c>
      <c r="U117" s="297" t="s">
        <v>454</v>
      </c>
      <c r="V117" s="297" t="s">
        <v>504</v>
      </c>
      <c r="W117" s="295">
        <v>6</v>
      </c>
      <c r="X117" s="297" t="s">
        <v>430</v>
      </c>
      <c r="Y117" s="297" t="s">
        <v>454</v>
      </c>
      <c r="Z117" s="297" t="s">
        <v>504</v>
      </c>
    </row>
    <row r="118" spans="1:26" x14ac:dyDescent="0.25">
      <c r="A118" s="50" t="s">
        <v>12</v>
      </c>
      <c r="B118" s="50" t="s">
        <v>501</v>
      </c>
      <c r="C118" s="50" t="s">
        <v>502</v>
      </c>
      <c r="D118" s="50" t="s">
        <v>503</v>
      </c>
      <c r="E118" s="295">
        <v>7</v>
      </c>
      <c r="F118" s="297">
        <v>1</v>
      </c>
      <c r="G118" s="297" t="s">
        <v>490</v>
      </c>
      <c r="H118" s="297">
        <v>25</v>
      </c>
      <c r="I118" s="297" t="s">
        <v>475</v>
      </c>
      <c r="J118" s="297">
        <v>49</v>
      </c>
      <c r="K118" s="297"/>
      <c r="L118" s="297"/>
      <c r="M118" s="297"/>
      <c r="N118" s="297"/>
      <c r="O118" s="298">
        <f t="shared" si="1"/>
        <v>5</v>
      </c>
      <c r="P118" s="297"/>
      <c r="Q118" s="297"/>
      <c r="R118" s="297"/>
      <c r="S118" s="295">
        <v>7</v>
      </c>
      <c r="T118" s="297">
        <v>4</v>
      </c>
      <c r="U118" s="297" t="s">
        <v>454</v>
      </c>
      <c r="V118" s="297" t="s">
        <v>504</v>
      </c>
      <c r="W118" s="295">
        <v>7</v>
      </c>
      <c r="X118" s="297">
        <v>4</v>
      </c>
      <c r="Y118" s="297" t="s">
        <v>454</v>
      </c>
      <c r="Z118" s="297" t="s">
        <v>504</v>
      </c>
    </row>
    <row r="119" spans="1:26" x14ac:dyDescent="0.25">
      <c r="A119" s="50" t="s">
        <v>12</v>
      </c>
      <c r="B119" s="50" t="s">
        <v>501</v>
      </c>
      <c r="C119" s="50" t="s">
        <v>502</v>
      </c>
      <c r="D119" s="50" t="s">
        <v>503</v>
      </c>
      <c r="E119" s="295">
        <v>8</v>
      </c>
      <c r="F119" s="297" t="s">
        <v>487</v>
      </c>
      <c r="G119" s="297">
        <v>13</v>
      </c>
      <c r="H119" s="297">
        <v>25</v>
      </c>
      <c r="I119" s="297" t="s">
        <v>475</v>
      </c>
      <c r="J119" s="297">
        <v>49</v>
      </c>
      <c r="K119" s="297"/>
      <c r="L119" s="297"/>
      <c r="M119" s="297"/>
      <c r="N119" s="297"/>
      <c r="O119" s="298">
        <f t="shared" si="1"/>
        <v>5</v>
      </c>
      <c r="P119" s="297"/>
      <c r="Q119" s="297"/>
      <c r="R119" s="297"/>
      <c r="S119" s="295">
        <v>8</v>
      </c>
      <c r="T119" s="297" t="s">
        <v>415</v>
      </c>
      <c r="U119" s="297">
        <v>24</v>
      </c>
      <c r="V119" s="297">
        <v>44</v>
      </c>
      <c r="W119" s="295">
        <v>8</v>
      </c>
      <c r="X119" s="297" t="s">
        <v>415</v>
      </c>
      <c r="Y119" s="297">
        <v>24</v>
      </c>
      <c r="Z119" s="297">
        <v>44</v>
      </c>
    </row>
    <row r="120" spans="1:26" x14ac:dyDescent="0.25">
      <c r="A120" s="50" t="s">
        <v>12</v>
      </c>
      <c r="B120" s="50" t="s">
        <v>501</v>
      </c>
      <c r="C120" s="50" t="s">
        <v>502</v>
      </c>
      <c r="D120" s="50" t="s">
        <v>503</v>
      </c>
      <c r="E120" s="295">
        <v>9</v>
      </c>
      <c r="F120" s="297" t="s">
        <v>487</v>
      </c>
      <c r="G120" s="297">
        <v>18</v>
      </c>
      <c r="H120" s="297">
        <v>33</v>
      </c>
      <c r="I120" s="297">
        <v>48</v>
      </c>
      <c r="J120" s="297"/>
      <c r="K120" s="297"/>
      <c r="L120" s="297"/>
      <c r="M120" s="297"/>
      <c r="N120" s="297"/>
      <c r="O120" s="298">
        <f t="shared" si="1"/>
        <v>4</v>
      </c>
      <c r="P120" s="297"/>
      <c r="Q120" s="297"/>
      <c r="R120" s="297"/>
      <c r="S120" s="295">
        <v>9</v>
      </c>
      <c r="T120" s="297">
        <v>4</v>
      </c>
      <c r="U120" s="297">
        <v>24</v>
      </c>
      <c r="V120" s="297" t="s">
        <v>504</v>
      </c>
      <c r="W120" s="295">
        <v>9</v>
      </c>
      <c r="X120" s="297">
        <v>4</v>
      </c>
      <c r="Y120" s="297">
        <v>24</v>
      </c>
      <c r="Z120" s="297" t="s">
        <v>504</v>
      </c>
    </row>
    <row r="121" spans="1:26" x14ac:dyDescent="0.25">
      <c r="A121" s="50" t="s">
        <v>12</v>
      </c>
      <c r="B121" s="50" t="s">
        <v>501</v>
      </c>
      <c r="C121" s="50" t="s">
        <v>502</v>
      </c>
      <c r="D121" s="50" t="s">
        <v>503</v>
      </c>
      <c r="E121" s="295">
        <v>10</v>
      </c>
      <c r="F121" s="297" t="s">
        <v>420</v>
      </c>
      <c r="G121" s="297">
        <v>18</v>
      </c>
      <c r="H121" s="297" t="s">
        <v>424</v>
      </c>
      <c r="I121" s="297" t="s">
        <v>423</v>
      </c>
      <c r="J121" s="297"/>
      <c r="K121" s="297"/>
      <c r="L121" s="297"/>
      <c r="M121" s="297"/>
      <c r="N121" s="297"/>
      <c r="O121" s="298">
        <f t="shared" si="1"/>
        <v>4</v>
      </c>
      <c r="P121" s="297"/>
      <c r="Q121" s="297"/>
      <c r="R121" s="297"/>
      <c r="S121" s="295">
        <v>10</v>
      </c>
      <c r="T121" s="297">
        <v>4</v>
      </c>
      <c r="U121" s="297" t="s">
        <v>454</v>
      </c>
      <c r="V121" s="297" t="s">
        <v>504</v>
      </c>
      <c r="W121" s="295">
        <v>10</v>
      </c>
      <c r="X121" s="297">
        <v>4</v>
      </c>
      <c r="Y121" s="297" t="s">
        <v>454</v>
      </c>
      <c r="Z121" s="297" t="s">
        <v>504</v>
      </c>
    </row>
    <row r="122" spans="1:26" x14ac:dyDescent="0.25">
      <c r="A122" s="50" t="s">
        <v>12</v>
      </c>
      <c r="B122" s="50" t="s">
        <v>501</v>
      </c>
      <c r="C122" s="50" t="s">
        <v>502</v>
      </c>
      <c r="D122" s="50" t="s">
        <v>503</v>
      </c>
      <c r="E122" s="295">
        <v>11</v>
      </c>
      <c r="F122" s="297" t="s">
        <v>420</v>
      </c>
      <c r="G122" s="297" t="s">
        <v>421</v>
      </c>
      <c r="H122" s="297" t="s">
        <v>424</v>
      </c>
      <c r="I122" s="297" t="s">
        <v>423</v>
      </c>
      <c r="J122" s="297"/>
      <c r="K122" s="297"/>
      <c r="L122" s="297"/>
      <c r="M122" s="297"/>
      <c r="N122" s="297"/>
      <c r="O122" s="298">
        <f t="shared" si="1"/>
        <v>4</v>
      </c>
      <c r="P122" s="297"/>
      <c r="Q122" s="297"/>
      <c r="R122" s="297"/>
      <c r="S122" s="295">
        <v>11</v>
      </c>
      <c r="T122" s="297" t="s">
        <v>415</v>
      </c>
      <c r="U122" s="297">
        <v>24</v>
      </c>
      <c r="V122" s="297" t="s">
        <v>504</v>
      </c>
      <c r="W122" s="295">
        <v>11</v>
      </c>
      <c r="X122" s="297" t="s">
        <v>415</v>
      </c>
      <c r="Y122" s="297">
        <v>24</v>
      </c>
      <c r="Z122" s="297" t="s">
        <v>504</v>
      </c>
    </row>
    <row r="123" spans="1:26" x14ac:dyDescent="0.25">
      <c r="A123" s="50" t="s">
        <v>12</v>
      </c>
      <c r="B123" s="50" t="s">
        <v>501</v>
      </c>
      <c r="C123" s="50" t="s">
        <v>502</v>
      </c>
      <c r="D123" s="50" t="s">
        <v>503</v>
      </c>
      <c r="E123" s="295">
        <v>12</v>
      </c>
      <c r="F123" s="297" t="s">
        <v>420</v>
      </c>
      <c r="G123" s="297" t="s">
        <v>421</v>
      </c>
      <c r="H123" s="297" t="s">
        <v>424</v>
      </c>
      <c r="I123" s="297" t="s">
        <v>423</v>
      </c>
      <c r="J123" s="297"/>
      <c r="K123" s="297"/>
      <c r="L123" s="297"/>
      <c r="M123" s="297"/>
      <c r="N123" s="297"/>
      <c r="O123" s="298">
        <f t="shared" si="1"/>
        <v>4</v>
      </c>
      <c r="P123" s="297"/>
      <c r="Q123" s="297"/>
      <c r="R123" s="297"/>
      <c r="S123" s="295">
        <v>12</v>
      </c>
      <c r="T123" s="297" t="s">
        <v>415</v>
      </c>
      <c r="U123" s="297" t="s">
        <v>454</v>
      </c>
      <c r="V123" s="297">
        <v>44</v>
      </c>
      <c r="W123" s="295">
        <v>12</v>
      </c>
      <c r="X123" s="297" t="s">
        <v>415</v>
      </c>
      <c r="Y123" s="297" t="s">
        <v>454</v>
      </c>
      <c r="Z123" s="297">
        <v>44</v>
      </c>
    </row>
    <row r="124" spans="1:26" x14ac:dyDescent="0.25">
      <c r="A124" s="50" t="s">
        <v>12</v>
      </c>
      <c r="B124" s="50" t="s">
        <v>501</v>
      </c>
      <c r="C124" s="50" t="s">
        <v>502</v>
      </c>
      <c r="D124" s="50" t="s">
        <v>503</v>
      </c>
      <c r="E124" s="295">
        <v>13</v>
      </c>
      <c r="F124" s="297" t="s">
        <v>420</v>
      </c>
      <c r="G124" s="297" t="s">
        <v>421</v>
      </c>
      <c r="H124" s="297" t="s">
        <v>424</v>
      </c>
      <c r="I124" s="297" t="s">
        <v>423</v>
      </c>
      <c r="J124" s="297"/>
      <c r="K124" s="297"/>
      <c r="L124" s="297"/>
      <c r="M124" s="297"/>
      <c r="N124" s="297"/>
      <c r="O124" s="298">
        <f t="shared" si="1"/>
        <v>4</v>
      </c>
      <c r="P124" s="297"/>
      <c r="Q124" s="297"/>
      <c r="R124" s="297"/>
      <c r="S124" s="295">
        <v>13</v>
      </c>
      <c r="T124" s="297" t="s">
        <v>415</v>
      </c>
      <c r="U124" s="297" t="s">
        <v>454</v>
      </c>
      <c r="V124" s="297" t="s">
        <v>504</v>
      </c>
      <c r="W124" s="295">
        <v>13</v>
      </c>
      <c r="X124" s="297" t="s">
        <v>415</v>
      </c>
      <c r="Y124" s="297" t="s">
        <v>454</v>
      </c>
      <c r="Z124" s="297" t="s">
        <v>504</v>
      </c>
    </row>
    <row r="125" spans="1:26" x14ac:dyDescent="0.25">
      <c r="A125" s="50" t="s">
        <v>12</v>
      </c>
      <c r="B125" s="50" t="s">
        <v>501</v>
      </c>
      <c r="C125" s="50" t="s">
        <v>502</v>
      </c>
      <c r="D125" s="50" t="s">
        <v>503</v>
      </c>
      <c r="E125" s="295">
        <v>14</v>
      </c>
      <c r="F125" s="297">
        <v>3</v>
      </c>
      <c r="G125" s="297" t="s">
        <v>435</v>
      </c>
      <c r="H125" s="297">
        <v>32</v>
      </c>
      <c r="I125" s="297" t="s">
        <v>504</v>
      </c>
      <c r="J125" s="297" t="s">
        <v>432</v>
      </c>
      <c r="K125" s="297"/>
      <c r="L125" s="297"/>
      <c r="M125" s="297"/>
      <c r="N125" s="297"/>
      <c r="O125" s="298">
        <f t="shared" si="1"/>
        <v>5</v>
      </c>
      <c r="P125" s="297"/>
      <c r="Q125" s="297"/>
      <c r="R125" s="297"/>
      <c r="S125" s="295">
        <v>14</v>
      </c>
      <c r="T125" s="297">
        <v>4</v>
      </c>
      <c r="U125" s="297" t="s">
        <v>454</v>
      </c>
      <c r="V125" s="297" t="s">
        <v>504</v>
      </c>
      <c r="W125" s="295">
        <v>14</v>
      </c>
      <c r="X125" s="297">
        <v>4</v>
      </c>
      <c r="Y125" s="297" t="s">
        <v>454</v>
      </c>
      <c r="Z125" s="297" t="s">
        <v>504</v>
      </c>
    </row>
    <row r="126" spans="1:26" x14ac:dyDescent="0.25">
      <c r="A126" s="50" t="s">
        <v>12</v>
      </c>
      <c r="B126" s="50" t="s">
        <v>501</v>
      </c>
      <c r="C126" s="50" t="s">
        <v>502</v>
      </c>
      <c r="D126" s="50" t="s">
        <v>503</v>
      </c>
      <c r="E126" s="295">
        <v>15</v>
      </c>
      <c r="F126" s="297" t="s">
        <v>430</v>
      </c>
      <c r="G126" s="297">
        <v>20</v>
      </c>
      <c r="H126" s="297">
        <v>32</v>
      </c>
      <c r="I126" s="297">
        <v>44</v>
      </c>
      <c r="J126" s="297" t="s">
        <v>432</v>
      </c>
      <c r="K126" s="297"/>
      <c r="L126" s="297"/>
      <c r="M126" s="297"/>
      <c r="N126" s="297"/>
      <c r="O126" s="298">
        <f t="shared" si="1"/>
        <v>5</v>
      </c>
      <c r="P126" s="297"/>
      <c r="Q126" s="297"/>
      <c r="R126" s="297"/>
      <c r="S126" s="295">
        <v>15</v>
      </c>
      <c r="T126" s="297" t="s">
        <v>415</v>
      </c>
      <c r="U126" s="297">
        <v>24</v>
      </c>
      <c r="V126" s="297" t="s">
        <v>504</v>
      </c>
      <c r="W126" s="295">
        <v>15</v>
      </c>
      <c r="X126" s="297" t="s">
        <v>415</v>
      </c>
      <c r="Y126" s="297">
        <v>24</v>
      </c>
      <c r="Z126" s="297" t="s">
        <v>504</v>
      </c>
    </row>
    <row r="127" spans="1:26" x14ac:dyDescent="0.25">
      <c r="A127" s="50" t="s">
        <v>12</v>
      </c>
      <c r="B127" s="50" t="s">
        <v>501</v>
      </c>
      <c r="C127" s="50" t="s">
        <v>502</v>
      </c>
      <c r="D127" s="50" t="s">
        <v>503</v>
      </c>
      <c r="E127" s="295">
        <v>16</v>
      </c>
      <c r="F127" s="297">
        <v>8</v>
      </c>
      <c r="G127" s="297" t="s">
        <v>435</v>
      </c>
      <c r="H127" s="297" t="s">
        <v>471</v>
      </c>
      <c r="I127" s="297" t="s">
        <v>504</v>
      </c>
      <c r="J127" s="297">
        <v>56</v>
      </c>
      <c r="K127" s="297"/>
      <c r="L127" s="297"/>
      <c r="M127" s="297"/>
      <c r="N127" s="297"/>
      <c r="O127" s="298">
        <f t="shared" si="1"/>
        <v>5</v>
      </c>
      <c r="P127" s="297"/>
      <c r="Q127" s="297"/>
      <c r="R127" s="297"/>
      <c r="S127" s="295">
        <v>16</v>
      </c>
      <c r="T127" s="297" t="s">
        <v>415</v>
      </c>
      <c r="U127" s="297" t="s">
        <v>454</v>
      </c>
      <c r="V127" s="297">
        <v>44</v>
      </c>
      <c r="W127" s="295">
        <v>16</v>
      </c>
      <c r="X127" s="297" t="s">
        <v>415</v>
      </c>
      <c r="Y127" s="297" t="s">
        <v>454</v>
      </c>
      <c r="Z127" s="297">
        <v>44</v>
      </c>
    </row>
    <row r="128" spans="1:26" x14ac:dyDescent="0.25">
      <c r="A128" s="50" t="s">
        <v>12</v>
      </c>
      <c r="B128" s="50" t="s">
        <v>501</v>
      </c>
      <c r="C128" s="50" t="s">
        <v>502</v>
      </c>
      <c r="D128" s="50" t="s">
        <v>503</v>
      </c>
      <c r="E128" s="295">
        <v>17</v>
      </c>
      <c r="F128" s="297">
        <v>8</v>
      </c>
      <c r="G128" s="297" t="s">
        <v>435</v>
      </c>
      <c r="H128" s="297">
        <v>32</v>
      </c>
      <c r="I128" s="297" t="s">
        <v>504</v>
      </c>
      <c r="J128" s="297" t="s">
        <v>432</v>
      </c>
      <c r="K128" s="297"/>
      <c r="L128" s="297"/>
      <c r="M128" s="297"/>
      <c r="N128" s="297"/>
      <c r="O128" s="298">
        <f t="shared" si="1"/>
        <v>5</v>
      </c>
      <c r="P128" s="297"/>
      <c r="Q128" s="297"/>
      <c r="R128" s="297"/>
      <c r="S128" s="295">
        <v>17</v>
      </c>
      <c r="T128" s="297">
        <v>4</v>
      </c>
      <c r="U128" s="297" t="s">
        <v>454</v>
      </c>
      <c r="V128" s="297">
        <v>44</v>
      </c>
      <c r="W128" s="295">
        <v>17</v>
      </c>
      <c r="X128" s="297">
        <v>4</v>
      </c>
      <c r="Y128" s="297" t="s">
        <v>454</v>
      </c>
      <c r="Z128" s="297">
        <v>44</v>
      </c>
    </row>
    <row r="129" spans="1:26" x14ac:dyDescent="0.25">
      <c r="A129" s="50" t="s">
        <v>12</v>
      </c>
      <c r="B129" s="50" t="s">
        <v>501</v>
      </c>
      <c r="C129" s="50" t="s">
        <v>502</v>
      </c>
      <c r="D129" s="50" t="s">
        <v>503</v>
      </c>
      <c r="E129" s="295">
        <v>18</v>
      </c>
      <c r="F129" s="297" t="s">
        <v>453</v>
      </c>
      <c r="G129" s="297">
        <v>27</v>
      </c>
      <c r="H129" s="297" t="s">
        <v>499</v>
      </c>
      <c r="I129" s="297">
        <v>57</v>
      </c>
      <c r="J129" s="297"/>
      <c r="K129" s="297"/>
      <c r="L129" s="297"/>
      <c r="M129" s="297"/>
      <c r="N129" s="297"/>
      <c r="O129" s="298">
        <f t="shared" si="1"/>
        <v>4</v>
      </c>
      <c r="P129" s="297"/>
      <c r="Q129" s="297"/>
      <c r="R129" s="297"/>
      <c r="S129" s="295">
        <v>18</v>
      </c>
      <c r="T129" s="297" t="s">
        <v>415</v>
      </c>
      <c r="U129" s="297">
        <v>24</v>
      </c>
      <c r="V129" s="297" t="s">
        <v>504</v>
      </c>
      <c r="W129" s="295">
        <v>18</v>
      </c>
      <c r="X129" s="297" t="s">
        <v>415</v>
      </c>
      <c r="Y129" s="297">
        <v>24</v>
      </c>
      <c r="Z129" s="297" t="s">
        <v>504</v>
      </c>
    </row>
    <row r="130" spans="1:26" x14ac:dyDescent="0.25">
      <c r="A130" s="50" t="s">
        <v>12</v>
      </c>
      <c r="B130" s="50" t="s">
        <v>501</v>
      </c>
      <c r="C130" s="50" t="s">
        <v>502</v>
      </c>
      <c r="D130" s="50" t="s">
        <v>503</v>
      </c>
      <c r="E130" s="295">
        <v>19</v>
      </c>
      <c r="F130" s="297">
        <v>12</v>
      </c>
      <c r="G130" s="297" t="s">
        <v>422</v>
      </c>
      <c r="H130" s="297">
        <v>42</v>
      </c>
      <c r="I130" s="297" t="s">
        <v>505</v>
      </c>
      <c r="J130" s="297"/>
      <c r="K130" s="297"/>
      <c r="L130" s="297"/>
      <c r="M130" s="297"/>
      <c r="N130" s="297"/>
      <c r="O130" s="298">
        <f t="shared" si="1"/>
        <v>4</v>
      </c>
      <c r="P130" s="297"/>
      <c r="Q130" s="297"/>
      <c r="R130" s="297"/>
      <c r="S130" s="295">
        <v>19</v>
      </c>
      <c r="T130" s="297">
        <v>4</v>
      </c>
      <c r="U130" s="297" t="s">
        <v>454</v>
      </c>
      <c r="V130" s="297" t="s">
        <v>504</v>
      </c>
      <c r="W130" s="295">
        <v>19</v>
      </c>
      <c r="X130" s="297">
        <v>4</v>
      </c>
      <c r="Y130" s="297" t="s">
        <v>454</v>
      </c>
      <c r="Z130" s="297" t="s">
        <v>504</v>
      </c>
    </row>
    <row r="131" spans="1:26" x14ac:dyDescent="0.25">
      <c r="A131" s="50" t="s">
        <v>12</v>
      </c>
      <c r="B131" s="50" t="s">
        <v>501</v>
      </c>
      <c r="C131" s="50" t="s">
        <v>502</v>
      </c>
      <c r="D131" s="50" t="s">
        <v>503</v>
      </c>
      <c r="E131" s="295">
        <v>20</v>
      </c>
      <c r="F131" s="297">
        <v>24</v>
      </c>
      <c r="G131" s="297" t="s">
        <v>504</v>
      </c>
      <c r="H131" s="297" t="s">
        <v>506</v>
      </c>
      <c r="I131" s="297"/>
      <c r="J131" s="297"/>
      <c r="K131" s="297"/>
      <c r="L131" s="297"/>
      <c r="M131" s="297"/>
      <c r="N131" s="297"/>
      <c r="O131" s="298">
        <f t="shared" ref="O131:O194" si="2">COUNTA(F131:N131)</f>
        <v>3</v>
      </c>
      <c r="P131" s="297"/>
      <c r="Q131" s="297"/>
      <c r="R131" s="297"/>
      <c r="S131" s="295">
        <v>20</v>
      </c>
      <c r="T131" s="297" t="s">
        <v>415</v>
      </c>
      <c r="U131" s="297">
        <v>24</v>
      </c>
      <c r="V131" s="297" t="s">
        <v>504</v>
      </c>
      <c r="W131" s="295">
        <v>20</v>
      </c>
      <c r="X131" s="297" t="s">
        <v>415</v>
      </c>
      <c r="Y131" s="297">
        <v>24</v>
      </c>
      <c r="Z131" s="297" t="s">
        <v>504</v>
      </c>
    </row>
    <row r="132" spans="1:26" x14ac:dyDescent="0.25">
      <c r="A132" s="50" t="s">
        <v>12</v>
      </c>
      <c r="B132" s="50" t="s">
        <v>501</v>
      </c>
      <c r="C132" s="50" t="s">
        <v>502</v>
      </c>
      <c r="D132" s="50" t="s">
        <v>503</v>
      </c>
      <c r="E132" s="295">
        <v>21</v>
      </c>
      <c r="F132" s="297" t="s">
        <v>415</v>
      </c>
      <c r="G132" s="297">
        <v>24</v>
      </c>
      <c r="H132" s="297">
        <v>44</v>
      </c>
      <c r="I132" s="297"/>
      <c r="J132" s="297"/>
      <c r="K132" s="297"/>
      <c r="L132" s="297"/>
      <c r="M132" s="297"/>
      <c r="N132" s="297"/>
      <c r="O132" s="298">
        <f t="shared" si="2"/>
        <v>3</v>
      </c>
      <c r="P132" s="297"/>
      <c r="Q132" s="297"/>
      <c r="R132" s="297"/>
      <c r="S132" s="295">
        <v>21</v>
      </c>
      <c r="T132" s="297" t="s">
        <v>415</v>
      </c>
      <c r="U132" s="297" t="s">
        <v>454</v>
      </c>
      <c r="V132" s="297">
        <v>44</v>
      </c>
      <c r="W132" s="295">
        <v>21</v>
      </c>
      <c r="X132" s="297" t="s">
        <v>415</v>
      </c>
      <c r="Y132" s="297" t="s">
        <v>454</v>
      </c>
      <c r="Z132" s="297">
        <v>44</v>
      </c>
    </row>
    <row r="133" spans="1:26" x14ac:dyDescent="0.25">
      <c r="A133" s="50" t="s">
        <v>12</v>
      </c>
      <c r="B133" s="50" t="s">
        <v>501</v>
      </c>
      <c r="C133" s="50" t="s">
        <v>502</v>
      </c>
      <c r="D133" s="50" t="s">
        <v>503</v>
      </c>
      <c r="E133" s="295">
        <v>22</v>
      </c>
      <c r="F133" s="297">
        <v>4</v>
      </c>
      <c r="G133" s="297" t="s">
        <v>454</v>
      </c>
      <c r="H133" s="297"/>
      <c r="I133" s="297"/>
      <c r="J133" s="297"/>
      <c r="K133" s="297"/>
      <c r="L133" s="297"/>
      <c r="M133" s="297"/>
      <c r="N133" s="297"/>
      <c r="O133" s="298">
        <f t="shared" si="2"/>
        <v>2</v>
      </c>
      <c r="P133" s="297"/>
      <c r="Q133" s="297"/>
      <c r="R133" s="297"/>
      <c r="S133" s="295">
        <v>22</v>
      </c>
      <c r="T133" s="297">
        <v>4</v>
      </c>
      <c r="U133" s="297" t="s">
        <v>454</v>
      </c>
      <c r="V133" s="297"/>
      <c r="W133" s="295">
        <v>22</v>
      </c>
      <c r="X133" s="297">
        <v>4</v>
      </c>
      <c r="Y133" s="297" t="s">
        <v>454</v>
      </c>
      <c r="Z133" s="297"/>
    </row>
    <row r="134" spans="1:26" x14ac:dyDescent="0.25">
      <c r="A134" s="50" t="s">
        <v>507</v>
      </c>
      <c r="B134" s="50" t="s">
        <v>508</v>
      </c>
      <c r="C134" s="50" t="s">
        <v>509</v>
      </c>
      <c r="D134" s="50" t="s">
        <v>510</v>
      </c>
      <c r="E134" s="295">
        <v>4</v>
      </c>
      <c r="F134" s="297">
        <v>7</v>
      </c>
      <c r="G134" s="297">
        <v>39</v>
      </c>
      <c r="H134" s="297"/>
      <c r="I134" s="297"/>
      <c r="J134" s="297"/>
      <c r="K134" s="297"/>
      <c r="L134" s="297"/>
      <c r="M134" s="297"/>
      <c r="N134" s="297"/>
      <c r="O134" s="298">
        <f t="shared" si="2"/>
        <v>2</v>
      </c>
      <c r="P134" s="297"/>
      <c r="Q134" s="297"/>
      <c r="R134" s="297"/>
      <c r="S134" s="295">
        <v>4</v>
      </c>
      <c r="T134" s="297">
        <v>43</v>
      </c>
      <c r="U134" s="297"/>
      <c r="V134" s="295">
        <v>4</v>
      </c>
      <c r="W134" s="297">
        <v>43</v>
      </c>
      <c r="X134" s="297"/>
    </row>
    <row r="135" spans="1:26" x14ac:dyDescent="0.25">
      <c r="A135" s="50" t="s">
        <v>507</v>
      </c>
      <c r="B135" s="50" t="s">
        <v>508</v>
      </c>
      <c r="C135" s="50" t="s">
        <v>509</v>
      </c>
      <c r="D135" s="50" t="s">
        <v>510</v>
      </c>
      <c r="E135" s="295">
        <v>5</v>
      </c>
      <c r="F135" s="297">
        <v>4</v>
      </c>
      <c r="G135" s="297">
        <v>22</v>
      </c>
      <c r="H135" s="297">
        <v>37</v>
      </c>
      <c r="I135" s="297">
        <v>46</v>
      </c>
      <c r="J135" s="297">
        <v>56</v>
      </c>
      <c r="K135" s="297"/>
      <c r="L135" s="297"/>
      <c r="M135" s="297"/>
      <c r="N135" s="297"/>
      <c r="O135" s="298">
        <f t="shared" si="2"/>
        <v>5</v>
      </c>
      <c r="P135" s="297"/>
      <c r="Q135" s="297"/>
      <c r="R135" s="297"/>
      <c r="S135" s="295">
        <v>5</v>
      </c>
      <c r="T135" s="297">
        <v>7</v>
      </c>
      <c r="U135" s="297">
        <v>37</v>
      </c>
      <c r="V135" s="295">
        <v>5</v>
      </c>
      <c r="W135" s="297">
        <v>7</v>
      </c>
      <c r="X135" s="297">
        <v>37</v>
      </c>
    </row>
    <row r="136" spans="1:26" x14ac:dyDescent="0.25">
      <c r="A136" s="50" t="s">
        <v>507</v>
      </c>
      <c r="B136" s="50" t="s">
        <v>508</v>
      </c>
      <c r="C136" s="50" t="s">
        <v>509</v>
      </c>
      <c r="D136" s="50" t="s">
        <v>510</v>
      </c>
      <c r="E136" s="295">
        <v>6</v>
      </c>
      <c r="F136" s="297">
        <v>6</v>
      </c>
      <c r="G136" s="297">
        <v>24</v>
      </c>
      <c r="H136" s="297">
        <v>41</v>
      </c>
      <c r="I136" s="297">
        <v>48</v>
      </c>
      <c r="J136" s="297">
        <v>58</v>
      </c>
      <c r="K136" s="297"/>
      <c r="L136" s="297"/>
      <c r="M136" s="297"/>
      <c r="N136" s="297"/>
      <c r="O136" s="298">
        <f t="shared" si="2"/>
        <v>5</v>
      </c>
      <c r="P136" s="297"/>
      <c r="Q136" s="297"/>
      <c r="R136" s="297"/>
      <c r="S136" s="295">
        <v>6</v>
      </c>
      <c r="T136" s="297">
        <v>7</v>
      </c>
      <c r="U136" s="297">
        <v>38</v>
      </c>
      <c r="V136" s="295">
        <v>6</v>
      </c>
      <c r="W136" s="297">
        <v>7</v>
      </c>
      <c r="X136" s="297">
        <v>38</v>
      </c>
    </row>
    <row r="137" spans="1:26" x14ac:dyDescent="0.25">
      <c r="A137" s="50" t="s">
        <v>507</v>
      </c>
      <c r="B137" s="50" t="s">
        <v>508</v>
      </c>
      <c r="C137" s="50" t="s">
        <v>509</v>
      </c>
      <c r="D137" s="50" t="s">
        <v>510</v>
      </c>
      <c r="E137" s="295">
        <v>7</v>
      </c>
      <c r="F137" s="297">
        <v>14</v>
      </c>
      <c r="G137" s="297">
        <v>29</v>
      </c>
      <c r="H137" s="297">
        <v>44</v>
      </c>
      <c r="I137" s="297">
        <v>59</v>
      </c>
      <c r="J137" s="297"/>
      <c r="K137" s="297"/>
      <c r="L137" s="297"/>
      <c r="M137" s="297"/>
      <c r="N137" s="297"/>
      <c r="O137" s="298">
        <f t="shared" si="2"/>
        <v>4</v>
      </c>
      <c r="P137" s="297"/>
      <c r="Q137" s="297"/>
      <c r="R137" s="297"/>
      <c r="S137" s="295">
        <v>7</v>
      </c>
      <c r="T137" s="297">
        <v>8</v>
      </c>
      <c r="U137" s="297">
        <v>38</v>
      </c>
      <c r="V137" s="295">
        <v>7</v>
      </c>
      <c r="W137" s="297">
        <v>8</v>
      </c>
      <c r="X137" s="297">
        <v>38</v>
      </c>
    </row>
    <row r="138" spans="1:26" x14ac:dyDescent="0.25">
      <c r="A138" s="50" t="s">
        <v>507</v>
      </c>
      <c r="B138" s="50" t="s">
        <v>508</v>
      </c>
      <c r="C138" s="50" t="s">
        <v>509</v>
      </c>
      <c r="D138" s="50" t="s">
        <v>510</v>
      </c>
      <c r="E138" s="295">
        <v>8</v>
      </c>
      <c r="F138" s="297">
        <v>14</v>
      </c>
      <c r="G138" s="297">
        <v>29</v>
      </c>
      <c r="H138" s="297">
        <v>46</v>
      </c>
      <c r="I138" s="297"/>
      <c r="J138" s="297"/>
      <c r="K138" s="297"/>
      <c r="L138" s="297"/>
      <c r="M138" s="297"/>
      <c r="N138" s="297"/>
      <c r="O138" s="298">
        <f t="shared" si="2"/>
        <v>3</v>
      </c>
      <c r="P138" s="297"/>
      <c r="Q138" s="297"/>
      <c r="R138" s="297"/>
      <c r="S138" s="295">
        <v>8</v>
      </c>
      <c r="T138" s="297">
        <v>8</v>
      </c>
      <c r="U138" s="297">
        <v>38</v>
      </c>
      <c r="V138" s="295">
        <v>8</v>
      </c>
      <c r="W138" s="297">
        <v>8</v>
      </c>
      <c r="X138" s="297">
        <v>38</v>
      </c>
    </row>
    <row r="139" spans="1:26" x14ac:dyDescent="0.25">
      <c r="A139" s="50" t="s">
        <v>507</v>
      </c>
      <c r="B139" s="50" t="s">
        <v>508</v>
      </c>
      <c r="C139" s="50" t="s">
        <v>509</v>
      </c>
      <c r="D139" s="50" t="s">
        <v>510</v>
      </c>
      <c r="E139" s="295">
        <v>9</v>
      </c>
      <c r="F139" s="297">
        <v>6</v>
      </c>
      <c r="G139" s="297">
        <v>36</v>
      </c>
      <c r="H139" s="297"/>
      <c r="I139" s="297"/>
      <c r="J139" s="297"/>
      <c r="K139" s="297"/>
      <c r="L139" s="297"/>
      <c r="M139" s="297"/>
      <c r="N139" s="297"/>
      <c r="O139" s="298">
        <f t="shared" si="2"/>
        <v>2</v>
      </c>
      <c r="P139" s="297"/>
      <c r="Q139" s="297"/>
      <c r="R139" s="297"/>
      <c r="S139" s="295">
        <v>9</v>
      </c>
      <c r="T139" s="297">
        <v>9</v>
      </c>
      <c r="U139" s="297">
        <v>44</v>
      </c>
      <c r="V139" s="295">
        <v>9</v>
      </c>
      <c r="W139" s="297">
        <v>9</v>
      </c>
      <c r="X139" s="297">
        <v>44</v>
      </c>
    </row>
    <row r="140" spans="1:26" x14ac:dyDescent="0.25">
      <c r="A140" s="50" t="s">
        <v>507</v>
      </c>
      <c r="B140" s="50" t="s">
        <v>508</v>
      </c>
      <c r="C140" s="50" t="s">
        <v>509</v>
      </c>
      <c r="D140" s="50" t="s">
        <v>510</v>
      </c>
      <c r="E140" s="295">
        <v>10</v>
      </c>
      <c r="F140" s="297">
        <v>6</v>
      </c>
      <c r="G140" s="297">
        <v>36</v>
      </c>
      <c r="H140" s="297"/>
      <c r="I140" s="297"/>
      <c r="J140" s="297"/>
      <c r="K140" s="297"/>
      <c r="L140" s="297"/>
      <c r="M140" s="297"/>
      <c r="N140" s="297"/>
      <c r="O140" s="298">
        <f t="shared" si="2"/>
        <v>2</v>
      </c>
      <c r="P140" s="297"/>
      <c r="Q140" s="297"/>
      <c r="R140" s="297"/>
      <c r="S140" s="295">
        <v>10</v>
      </c>
      <c r="T140" s="297">
        <v>14</v>
      </c>
      <c r="U140" s="297">
        <v>44</v>
      </c>
      <c r="V140" s="295">
        <v>10</v>
      </c>
      <c r="W140" s="297">
        <v>14</v>
      </c>
      <c r="X140" s="297">
        <v>44</v>
      </c>
    </row>
    <row r="141" spans="1:26" x14ac:dyDescent="0.25">
      <c r="A141" s="50" t="s">
        <v>507</v>
      </c>
      <c r="B141" s="50" t="s">
        <v>508</v>
      </c>
      <c r="C141" s="50" t="s">
        <v>509</v>
      </c>
      <c r="D141" s="50" t="s">
        <v>510</v>
      </c>
      <c r="E141" s="295">
        <v>11</v>
      </c>
      <c r="F141" s="297">
        <v>6</v>
      </c>
      <c r="G141" s="297">
        <v>36</v>
      </c>
      <c r="H141" s="297"/>
      <c r="I141" s="297"/>
      <c r="J141" s="297"/>
      <c r="K141" s="297"/>
      <c r="L141" s="297"/>
      <c r="M141" s="297"/>
      <c r="N141" s="297"/>
      <c r="O141" s="298">
        <f t="shared" si="2"/>
        <v>2</v>
      </c>
      <c r="P141" s="297"/>
      <c r="Q141" s="297"/>
      <c r="R141" s="297"/>
      <c r="S141" s="295">
        <v>11</v>
      </c>
      <c r="T141" s="297">
        <v>14</v>
      </c>
      <c r="U141" s="297">
        <v>44</v>
      </c>
      <c r="V141" s="295">
        <v>11</v>
      </c>
      <c r="W141" s="297">
        <v>14</v>
      </c>
      <c r="X141" s="297">
        <v>44</v>
      </c>
    </row>
    <row r="142" spans="1:26" x14ac:dyDescent="0.25">
      <c r="A142" s="50" t="s">
        <v>507</v>
      </c>
      <c r="B142" s="50" t="s">
        <v>508</v>
      </c>
      <c r="C142" s="50" t="s">
        <v>509</v>
      </c>
      <c r="D142" s="50" t="s">
        <v>510</v>
      </c>
      <c r="E142" s="295">
        <v>12</v>
      </c>
      <c r="F142" s="297">
        <v>6</v>
      </c>
      <c r="G142" s="297">
        <v>36</v>
      </c>
      <c r="H142" s="297"/>
      <c r="I142" s="297"/>
      <c r="J142" s="297"/>
      <c r="K142" s="297"/>
      <c r="L142" s="297"/>
      <c r="M142" s="297"/>
      <c r="N142" s="297"/>
      <c r="O142" s="298">
        <f t="shared" si="2"/>
        <v>2</v>
      </c>
      <c r="P142" s="297"/>
      <c r="Q142" s="297"/>
      <c r="R142" s="297"/>
      <c r="S142" s="295">
        <v>12</v>
      </c>
      <c r="T142" s="297">
        <v>14</v>
      </c>
      <c r="U142" s="297">
        <v>44</v>
      </c>
      <c r="V142" s="295">
        <v>12</v>
      </c>
      <c r="W142" s="297">
        <v>14</v>
      </c>
      <c r="X142" s="297">
        <v>44</v>
      </c>
    </row>
    <row r="143" spans="1:26" x14ac:dyDescent="0.25">
      <c r="A143" s="50" t="s">
        <v>507</v>
      </c>
      <c r="B143" s="50" t="s">
        <v>508</v>
      </c>
      <c r="C143" s="50" t="s">
        <v>509</v>
      </c>
      <c r="D143" s="50" t="s">
        <v>510</v>
      </c>
      <c r="E143" s="295">
        <v>13</v>
      </c>
      <c r="F143" s="297">
        <v>6</v>
      </c>
      <c r="G143" s="297">
        <v>35</v>
      </c>
      <c r="H143" s="297">
        <v>57</v>
      </c>
      <c r="I143" s="297"/>
      <c r="J143" s="297"/>
      <c r="K143" s="297"/>
      <c r="L143" s="297"/>
      <c r="M143" s="297"/>
      <c r="N143" s="297"/>
      <c r="O143" s="298">
        <f t="shared" si="2"/>
        <v>3</v>
      </c>
      <c r="P143" s="297"/>
      <c r="Q143" s="297"/>
      <c r="R143" s="297"/>
      <c r="S143" s="295">
        <v>13</v>
      </c>
      <c r="T143" s="297">
        <v>14</v>
      </c>
      <c r="U143" s="297">
        <v>44</v>
      </c>
      <c r="V143" s="295">
        <v>13</v>
      </c>
      <c r="W143" s="297">
        <v>14</v>
      </c>
      <c r="X143" s="297">
        <v>44</v>
      </c>
    </row>
    <row r="144" spans="1:26" x14ac:dyDescent="0.25">
      <c r="A144" s="50" t="s">
        <v>507</v>
      </c>
      <c r="B144" s="50" t="s">
        <v>508</v>
      </c>
      <c r="C144" s="50" t="s">
        <v>509</v>
      </c>
      <c r="D144" s="50" t="s">
        <v>510</v>
      </c>
      <c r="E144" s="295">
        <v>14</v>
      </c>
      <c r="F144" s="297">
        <v>13</v>
      </c>
      <c r="G144" s="297">
        <v>28</v>
      </c>
      <c r="H144" s="297">
        <v>42</v>
      </c>
      <c r="I144" s="297">
        <v>58</v>
      </c>
      <c r="J144" s="297"/>
      <c r="K144" s="297"/>
      <c r="L144" s="297"/>
      <c r="M144" s="297"/>
      <c r="N144" s="297"/>
      <c r="O144" s="298">
        <f t="shared" si="2"/>
        <v>4</v>
      </c>
      <c r="P144" s="297"/>
      <c r="Q144" s="297"/>
      <c r="R144" s="297"/>
      <c r="S144" s="295">
        <v>14</v>
      </c>
      <c r="T144" s="297">
        <v>14</v>
      </c>
      <c r="U144" s="297">
        <v>44</v>
      </c>
      <c r="V144" s="295">
        <v>14</v>
      </c>
      <c r="W144" s="297">
        <v>14</v>
      </c>
      <c r="X144" s="297">
        <v>44</v>
      </c>
    </row>
    <row r="145" spans="1:26" x14ac:dyDescent="0.25">
      <c r="A145" s="50" t="s">
        <v>507</v>
      </c>
      <c r="B145" s="50" t="s">
        <v>508</v>
      </c>
      <c r="C145" s="50" t="s">
        <v>509</v>
      </c>
      <c r="D145" s="50" t="s">
        <v>510</v>
      </c>
      <c r="E145" s="295">
        <v>15</v>
      </c>
      <c r="F145" s="297">
        <v>14</v>
      </c>
      <c r="G145" s="297">
        <v>33</v>
      </c>
      <c r="H145" s="297">
        <v>48</v>
      </c>
      <c r="I145" s="297"/>
      <c r="J145" s="297"/>
      <c r="K145" s="297"/>
      <c r="L145" s="297"/>
      <c r="M145" s="297"/>
      <c r="N145" s="297"/>
      <c r="O145" s="298">
        <f t="shared" si="2"/>
        <v>3</v>
      </c>
      <c r="P145" s="297"/>
      <c r="Q145" s="297"/>
      <c r="R145" s="297"/>
      <c r="S145" s="295">
        <v>15</v>
      </c>
      <c r="T145" s="297">
        <v>14</v>
      </c>
      <c r="U145" s="297">
        <v>44</v>
      </c>
      <c r="V145" s="295">
        <v>15</v>
      </c>
      <c r="W145" s="297">
        <v>14</v>
      </c>
      <c r="X145" s="297">
        <v>44</v>
      </c>
    </row>
    <row r="146" spans="1:26" x14ac:dyDescent="0.25">
      <c r="A146" s="50" t="s">
        <v>507</v>
      </c>
      <c r="B146" s="50" t="s">
        <v>508</v>
      </c>
      <c r="C146" s="50" t="s">
        <v>509</v>
      </c>
      <c r="D146" s="50" t="s">
        <v>510</v>
      </c>
      <c r="E146" s="295">
        <v>16</v>
      </c>
      <c r="F146" s="297">
        <v>2</v>
      </c>
      <c r="G146" s="297">
        <v>18</v>
      </c>
      <c r="H146" s="297">
        <v>33</v>
      </c>
      <c r="I146" s="297">
        <v>48</v>
      </c>
      <c r="J146" s="297"/>
      <c r="K146" s="297"/>
      <c r="L146" s="297"/>
      <c r="M146" s="297"/>
      <c r="N146" s="297"/>
      <c r="O146" s="298">
        <f t="shared" si="2"/>
        <v>4</v>
      </c>
      <c r="P146" s="297"/>
      <c r="Q146" s="297"/>
      <c r="R146" s="297"/>
      <c r="S146" s="295">
        <v>16</v>
      </c>
      <c r="T146" s="297">
        <v>14</v>
      </c>
      <c r="U146" s="297">
        <v>44</v>
      </c>
      <c r="V146" s="295">
        <v>16</v>
      </c>
      <c r="W146" s="297">
        <v>14</v>
      </c>
      <c r="X146" s="297">
        <v>44</v>
      </c>
    </row>
    <row r="147" spans="1:26" x14ac:dyDescent="0.25">
      <c r="A147" s="50" t="s">
        <v>507</v>
      </c>
      <c r="B147" s="50" t="s">
        <v>508</v>
      </c>
      <c r="C147" s="50" t="s">
        <v>509</v>
      </c>
      <c r="D147" s="50" t="s">
        <v>510</v>
      </c>
      <c r="E147" s="295">
        <v>17</v>
      </c>
      <c r="F147" s="297">
        <v>3</v>
      </c>
      <c r="G147" s="297">
        <v>17</v>
      </c>
      <c r="H147" s="297">
        <v>29</v>
      </c>
      <c r="I147" s="297">
        <v>44</v>
      </c>
      <c r="J147" s="297">
        <v>59</v>
      </c>
      <c r="K147" s="297"/>
      <c r="L147" s="297"/>
      <c r="M147" s="297"/>
      <c r="N147" s="297"/>
      <c r="O147" s="298">
        <f t="shared" si="2"/>
        <v>5</v>
      </c>
      <c r="P147" s="297"/>
      <c r="Q147" s="297"/>
      <c r="R147" s="297"/>
      <c r="S147" s="295">
        <v>17</v>
      </c>
      <c r="T147" s="297">
        <v>14</v>
      </c>
      <c r="U147" s="297">
        <v>44</v>
      </c>
      <c r="V147" s="295">
        <v>17</v>
      </c>
      <c r="W147" s="297">
        <v>14</v>
      </c>
      <c r="X147" s="297">
        <v>44</v>
      </c>
    </row>
    <row r="148" spans="1:26" x14ac:dyDescent="0.25">
      <c r="A148" s="50" t="s">
        <v>507</v>
      </c>
      <c r="B148" s="50" t="s">
        <v>508</v>
      </c>
      <c r="C148" s="50" t="s">
        <v>509</v>
      </c>
      <c r="D148" s="50" t="s">
        <v>510</v>
      </c>
      <c r="E148" s="295">
        <v>18</v>
      </c>
      <c r="F148" s="297">
        <v>19</v>
      </c>
      <c r="G148" s="297">
        <v>44</v>
      </c>
      <c r="H148" s="297"/>
      <c r="I148" s="297"/>
      <c r="J148" s="297"/>
      <c r="K148" s="297"/>
      <c r="L148" s="297"/>
      <c r="M148" s="297"/>
      <c r="N148" s="297"/>
      <c r="O148" s="298">
        <f t="shared" si="2"/>
        <v>2</v>
      </c>
      <c r="P148" s="297"/>
      <c r="Q148" s="297"/>
      <c r="R148" s="297"/>
      <c r="S148" s="295">
        <v>18</v>
      </c>
      <c r="T148" s="297">
        <v>14</v>
      </c>
      <c r="U148" s="297">
        <v>44</v>
      </c>
      <c r="V148" s="295">
        <v>18</v>
      </c>
      <c r="W148" s="297">
        <v>14</v>
      </c>
      <c r="X148" s="297">
        <v>44</v>
      </c>
    </row>
    <row r="149" spans="1:26" x14ac:dyDescent="0.25">
      <c r="A149" s="50" t="s">
        <v>507</v>
      </c>
      <c r="B149" s="50" t="s">
        <v>508</v>
      </c>
      <c r="C149" s="50" t="s">
        <v>509</v>
      </c>
      <c r="D149" s="50" t="s">
        <v>510</v>
      </c>
      <c r="E149" s="295">
        <v>19</v>
      </c>
      <c r="F149" s="297">
        <v>14</v>
      </c>
      <c r="G149" s="297">
        <v>44</v>
      </c>
      <c r="H149" s="297"/>
      <c r="I149" s="297"/>
      <c r="J149" s="297"/>
      <c r="K149" s="297"/>
      <c r="L149" s="297"/>
      <c r="M149" s="297"/>
      <c r="N149" s="297"/>
      <c r="O149" s="298">
        <f t="shared" si="2"/>
        <v>2</v>
      </c>
      <c r="P149" s="297"/>
      <c r="Q149" s="297"/>
      <c r="R149" s="297"/>
      <c r="S149" s="295">
        <v>19</v>
      </c>
      <c r="T149" s="297">
        <v>14</v>
      </c>
      <c r="U149" s="297">
        <v>44</v>
      </c>
      <c r="V149" s="295">
        <v>19</v>
      </c>
      <c r="W149" s="297">
        <v>14</v>
      </c>
      <c r="X149" s="297">
        <v>44</v>
      </c>
    </row>
    <row r="150" spans="1:26" x14ac:dyDescent="0.25">
      <c r="A150" s="50" t="s">
        <v>507</v>
      </c>
      <c r="B150" s="50" t="s">
        <v>508</v>
      </c>
      <c r="C150" s="50" t="s">
        <v>509</v>
      </c>
      <c r="D150" s="50" t="s">
        <v>510</v>
      </c>
      <c r="E150" s="295">
        <v>20</v>
      </c>
      <c r="F150" s="297">
        <v>12</v>
      </c>
      <c r="G150" s="297">
        <v>45</v>
      </c>
      <c r="H150" s="297"/>
      <c r="I150" s="297"/>
      <c r="J150" s="297"/>
      <c r="K150" s="297"/>
      <c r="L150" s="297"/>
      <c r="M150" s="297"/>
      <c r="N150" s="297"/>
      <c r="O150" s="298">
        <f t="shared" si="2"/>
        <v>2</v>
      </c>
      <c r="P150" s="297"/>
      <c r="Q150" s="297"/>
      <c r="R150" s="297"/>
      <c r="S150" s="295">
        <v>20</v>
      </c>
      <c r="T150" s="297">
        <v>13</v>
      </c>
      <c r="U150" s="297">
        <v>45</v>
      </c>
      <c r="V150" s="295">
        <v>20</v>
      </c>
      <c r="W150" s="297">
        <v>13</v>
      </c>
      <c r="X150" s="297">
        <v>45</v>
      </c>
    </row>
    <row r="151" spans="1:26" x14ac:dyDescent="0.25">
      <c r="A151" s="50" t="s">
        <v>507</v>
      </c>
      <c r="B151" s="50" t="s">
        <v>508</v>
      </c>
      <c r="C151" s="50" t="s">
        <v>509</v>
      </c>
      <c r="D151" s="50" t="s">
        <v>510</v>
      </c>
      <c r="E151" s="295">
        <v>21</v>
      </c>
      <c r="F151" s="297">
        <v>15</v>
      </c>
      <c r="G151" s="297">
        <v>45</v>
      </c>
      <c r="H151" s="297"/>
      <c r="I151" s="297"/>
      <c r="J151" s="297"/>
      <c r="K151" s="297"/>
      <c r="L151" s="297"/>
      <c r="M151" s="297"/>
      <c r="N151" s="297"/>
      <c r="O151" s="298">
        <f t="shared" si="2"/>
        <v>2</v>
      </c>
      <c r="P151" s="297"/>
      <c r="Q151" s="297"/>
      <c r="R151" s="297"/>
      <c r="S151" s="295">
        <v>21</v>
      </c>
      <c r="T151" s="297">
        <v>15</v>
      </c>
      <c r="U151" s="297">
        <v>45</v>
      </c>
      <c r="V151" s="295">
        <v>21</v>
      </c>
      <c r="W151" s="297">
        <v>15</v>
      </c>
      <c r="X151" s="297">
        <v>45</v>
      </c>
    </row>
    <row r="152" spans="1:26" x14ac:dyDescent="0.25">
      <c r="A152" s="50" t="s">
        <v>507</v>
      </c>
      <c r="B152" s="50" t="s">
        <v>508</v>
      </c>
      <c r="C152" s="50" t="s">
        <v>509</v>
      </c>
      <c r="D152" s="50" t="s">
        <v>510</v>
      </c>
      <c r="E152" s="295">
        <v>22</v>
      </c>
      <c r="F152" s="297">
        <v>15</v>
      </c>
      <c r="G152" s="297">
        <v>45</v>
      </c>
      <c r="H152" s="297"/>
      <c r="I152" s="297"/>
      <c r="J152" s="297"/>
      <c r="K152" s="297"/>
      <c r="L152" s="297"/>
      <c r="M152" s="297"/>
      <c r="N152" s="297"/>
      <c r="O152" s="298">
        <f t="shared" si="2"/>
        <v>2</v>
      </c>
      <c r="P152" s="297"/>
      <c r="Q152" s="297"/>
      <c r="R152" s="297"/>
      <c r="S152" s="295">
        <v>22</v>
      </c>
      <c r="T152" s="297">
        <v>15</v>
      </c>
      <c r="U152" s="297">
        <v>45</v>
      </c>
      <c r="V152" s="295">
        <v>22</v>
      </c>
      <c r="W152" s="297">
        <v>15</v>
      </c>
      <c r="X152" s="297">
        <v>45</v>
      </c>
    </row>
    <row r="153" spans="1:26" x14ac:dyDescent="0.25">
      <c r="A153" s="50" t="s">
        <v>507</v>
      </c>
      <c r="B153" s="50" t="s">
        <v>508</v>
      </c>
      <c r="C153" s="50" t="s">
        <v>509</v>
      </c>
      <c r="D153" s="50" t="s">
        <v>510</v>
      </c>
      <c r="E153" s="295">
        <v>23</v>
      </c>
      <c r="F153" s="297">
        <v>14</v>
      </c>
      <c r="G153" s="297"/>
      <c r="H153" s="297"/>
      <c r="I153" s="297"/>
      <c r="J153" s="297"/>
      <c r="K153" s="297"/>
      <c r="L153" s="297"/>
      <c r="M153" s="297"/>
      <c r="N153" s="297"/>
      <c r="O153" s="298">
        <f t="shared" si="2"/>
        <v>1</v>
      </c>
      <c r="P153" s="297"/>
      <c r="Q153" s="297"/>
      <c r="R153" s="297"/>
      <c r="S153" s="295">
        <v>23</v>
      </c>
      <c r="T153" s="297">
        <v>14</v>
      </c>
      <c r="U153" s="297"/>
      <c r="V153" s="295">
        <v>23</v>
      </c>
      <c r="W153" s="297">
        <v>14</v>
      </c>
      <c r="X153" s="297"/>
    </row>
    <row r="154" spans="1:26" x14ac:dyDescent="0.25">
      <c r="A154" s="50" t="s">
        <v>507</v>
      </c>
      <c r="B154" s="50" t="s">
        <v>511</v>
      </c>
      <c r="C154" s="50" t="s">
        <v>512</v>
      </c>
      <c r="D154" s="50" t="s">
        <v>513</v>
      </c>
      <c r="E154" s="295">
        <v>5</v>
      </c>
      <c r="F154" s="297">
        <v>30</v>
      </c>
      <c r="G154" s="297"/>
      <c r="H154" s="297"/>
      <c r="I154" s="297"/>
      <c r="J154" s="297"/>
      <c r="K154" s="297"/>
      <c r="L154" s="297"/>
      <c r="M154" s="297"/>
      <c r="N154" s="297"/>
      <c r="O154" s="298">
        <f t="shared" si="2"/>
        <v>1</v>
      </c>
      <c r="P154" s="297"/>
      <c r="Q154" s="297"/>
      <c r="R154" s="297"/>
      <c r="S154" s="295">
        <v>5</v>
      </c>
      <c r="T154" s="297">
        <v>5</v>
      </c>
      <c r="U154" s="297">
        <v>35</v>
      </c>
      <c r="V154" s="297"/>
      <c r="W154" s="295">
        <v>5</v>
      </c>
      <c r="X154" s="297">
        <v>35</v>
      </c>
      <c r="Y154" s="297"/>
      <c r="Z154" s="297"/>
    </row>
    <row r="155" spans="1:26" x14ac:dyDescent="0.25">
      <c r="A155" s="50" t="s">
        <v>507</v>
      </c>
      <c r="B155" s="50" t="s">
        <v>511</v>
      </c>
      <c r="C155" s="50" t="s">
        <v>512</v>
      </c>
      <c r="D155" s="50" t="s">
        <v>513</v>
      </c>
      <c r="E155" s="295">
        <v>6</v>
      </c>
      <c r="F155" s="297">
        <v>0</v>
      </c>
      <c r="G155" s="297">
        <v>33</v>
      </c>
      <c r="H155" s="297"/>
      <c r="I155" s="297"/>
      <c r="J155" s="297"/>
      <c r="K155" s="297"/>
      <c r="L155" s="297"/>
      <c r="M155" s="297"/>
      <c r="N155" s="297"/>
      <c r="O155" s="298">
        <f t="shared" si="2"/>
        <v>2</v>
      </c>
      <c r="P155" s="297"/>
      <c r="Q155" s="297"/>
      <c r="R155" s="297"/>
      <c r="S155" s="295">
        <v>6</v>
      </c>
      <c r="T155" s="297">
        <v>5</v>
      </c>
      <c r="U155" s="297">
        <v>40</v>
      </c>
      <c r="V155" s="297"/>
      <c r="W155" s="295">
        <v>6</v>
      </c>
      <c r="X155" s="297">
        <v>5</v>
      </c>
      <c r="Y155" s="297">
        <v>40</v>
      </c>
      <c r="Z155" s="297"/>
    </row>
    <row r="156" spans="1:26" x14ac:dyDescent="0.25">
      <c r="A156" s="50" t="s">
        <v>507</v>
      </c>
      <c r="B156" s="50" t="s">
        <v>511</v>
      </c>
      <c r="C156" s="50" t="s">
        <v>512</v>
      </c>
      <c r="D156" s="50" t="s">
        <v>513</v>
      </c>
      <c r="E156" s="295">
        <v>7</v>
      </c>
      <c r="F156" s="297">
        <v>3</v>
      </c>
      <c r="G156" s="297">
        <v>32</v>
      </c>
      <c r="H156" s="297"/>
      <c r="I156" s="297"/>
      <c r="J156" s="297"/>
      <c r="K156" s="297"/>
      <c r="L156" s="297"/>
      <c r="M156" s="297"/>
      <c r="N156" s="297"/>
      <c r="O156" s="298">
        <f t="shared" si="2"/>
        <v>2</v>
      </c>
      <c r="P156" s="297"/>
      <c r="Q156" s="297"/>
      <c r="R156" s="297"/>
      <c r="S156" s="295">
        <v>7</v>
      </c>
      <c r="T156" s="297">
        <v>10</v>
      </c>
      <c r="U156" s="297">
        <v>40</v>
      </c>
      <c r="V156" s="297">
        <v>55</v>
      </c>
      <c r="W156" s="295">
        <v>7</v>
      </c>
      <c r="X156" s="297">
        <v>10</v>
      </c>
      <c r="Y156" s="297">
        <v>40</v>
      </c>
      <c r="Z156" s="297">
        <v>55</v>
      </c>
    </row>
    <row r="157" spans="1:26" x14ac:dyDescent="0.25">
      <c r="A157" s="50" t="s">
        <v>507</v>
      </c>
      <c r="B157" s="50" t="s">
        <v>511</v>
      </c>
      <c r="C157" s="50" t="s">
        <v>512</v>
      </c>
      <c r="D157" s="50" t="s">
        <v>513</v>
      </c>
      <c r="E157" s="295">
        <v>8</v>
      </c>
      <c r="F157" s="297">
        <v>1</v>
      </c>
      <c r="G157" s="297">
        <v>31</v>
      </c>
      <c r="H157" s="297">
        <v>47</v>
      </c>
      <c r="I157" s="297"/>
      <c r="J157" s="297"/>
      <c r="K157" s="297"/>
      <c r="L157" s="297"/>
      <c r="M157" s="297"/>
      <c r="N157" s="297"/>
      <c r="O157" s="298">
        <f t="shared" si="2"/>
        <v>3</v>
      </c>
      <c r="P157" s="297"/>
      <c r="Q157" s="297"/>
      <c r="R157" s="297"/>
      <c r="S157" s="295">
        <v>8</v>
      </c>
      <c r="T157" s="297">
        <v>25</v>
      </c>
      <c r="U157" s="297">
        <v>41</v>
      </c>
      <c r="V157" s="297"/>
      <c r="W157" s="295">
        <v>8</v>
      </c>
      <c r="X157" s="297">
        <v>25</v>
      </c>
      <c r="Y157" s="297">
        <v>41</v>
      </c>
      <c r="Z157" s="297"/>
    </row>
    <row r="158" spans="1:26" x14ac:dyDescent="0.25">
      <c r="A158" s="50" t="s">
        <v>507</v>
      </c>
      <c r="B158" s="50" t="s">
        <v>511</v>
      </c>
      <c r="C158" s="50" t="s">
        <v>512</v>
      </c>
      <c r="D158" s="50" t="s">
        <v>513</v>
      </c>
      <c r="E158" s="295">
        <v>9</v>
      </c>
      <c r="F158" s="297">
        <v>7</v>
      </c>
      <c r="G158" s="297">
        <v>35</v>
      </c>
      <c r="H158" s="297" t="s">
        <v>425</v>
      </c>
      <c r="I158" s="297"/>
      <c r="J158" s="297"/>
      <c r="K158" s="297"/>
      <c r="L158" s="297"/>
      <c r="M158" s="297"/>
      <c r="N158" s="297"/>
      <c r="O158" s="298">
        <f t="shared" si="2"/>
        <v>3</v>
      </c>
      <c r="P158" s="297"/>
      <c r="Q158" s="297"/>
      <c r="R158" s="297"/>
      <c r="S158" s="295">
        <v>9</v>
      </c>
      <c r="T158" s="297">
        <v>13</v>
      </c>
      <c r="U158" s="297">
        <v>43</v>
      </c>
      <c r="V158" s="297"/>
      <c r="W158" s="295">
        <v>9</v>
      </c>
      <c r="X158" s="297">
        <v>13</v>
      </c>
      <c r="Y158" s="297">
        <v>43</v>
      </c>
      <c r="Z158" s="297"/>
    </row>
    <row r="159" spans="1:26" x14ac:dyDescent="0.25">
      <c r="A159" s="50" t="s">
        <v>507</v>
      </c>
      <c r="B159" s="50" t="s">
        <v>511</v>
      </c>
      <c r="C159" s="50" t="s">
        <v>512</v>
      </c>
      <c r="D159" s="50" t="s">
        <v>513</v>
      </c>
      <c r="E159" s="295">
        <v>10</v>
      </c>
      <c r="F159" s="297">
        <v>5</v>
      </c>
      <c r="G159" s="297">
        <v>35</v>
      </c>
      <c r="H159" s="297"/>
      <c r="I159" s="297"/>
      <c r="J159" s="297"/>
      <c r="K159" s="297"/>
      <c r="L159" s="297"/>
      <c r="M159" s="297"/>
      <c r="N159" s="297"/>
      <c r="O159" s="298">
        <f t="shared" si="2"/>
        <v>2</v>
      </c>
      <c r="P159" s="297"/>
      <c r="Q159" s="297"/>
      <c r="R159" s="297"/>
      <c r="S159" s="295">
        <v>10</v>
      </c>
      <c r="T159" s="297">
        <v>2</v>
      </c>
      <c r="U159" s="297">
        <v>32</v>
      </c>
      <c r="V159" s="297"/>
      <c r="W159" s="295">
        <v>10</v>
      </c>
      <c r="X159" s="297">
        <v>2</v>
      </c>
      <c r="Y159" s="297">
        <v>32</v>
      </c>
      <c r="Z159" s="297"/>
    </row>
    <row r="160" spans="1:26" x14ac:dyDescent="0.25">
      <c r="A160" s="50" t="s">
        <v>507</v>
      </c>
      <c r="B160" s="50" t="s">
        <v>511</v>
      </c>
      <c r="C160" s="50" t="s">
        <v>512</v>
      </c>
      <c r="D160" s="50" t="s">
        <v>513</v>
      </c>
      <c r="E160" s="295">
        <v>11</v>
      </c>
      <c r="F160" s="297">
        <v>5</v>
      </c>
      <c r="G160" s="297">
        <v>35</v>
      </c>
      <c r="H160" s="297"/>
      <c r="I160" s="297"/>
      <c r="J160" s="297"/>
      <c r="K160" s="297"/>
      <c r="L160" s="297"/>
      <c r="M160" s="297"/>
      <c r="N160" s="297"/>
      <c r="O160" s="298">
        <f t="shared" si="2"/>
        <v>2</v>
      </c>
      <c r="P160" s="297"/>
      <c r="Q160" s="297"/>
      <c r="R160" s="297"/>
      <c r="S160" s="295">
        <v>11</v>
      </c>
      <c r="T160" s="297">
        <v>2</v>
      </c>
      <c r="U160" s="297">
        <v>32</v>
      </c>
      <c r="V160" s="297"/>
      <c r="W160" s="295">
        <v>11</v>
      </c>
      <c r="X160" s="297">
        <v>2</v>
      </c>
      <c r="Y160" s="297">
        <v>32</v>
      </c>
      <c r="Z160" s="297"/>
    </row>
    <row r="161" spans="1:26" x14ac:dyDescent="0.25">
      <c r="A161" s="50" t="s">
        <v>507</v>
      </c>
      <c r="B161" s="50" t="s">
        <v>511</v>
      </c>
      <c r="C161" s="50" t="s">
        <v>512</v>
      </c>
      <c r="D161" s="50" t="s">
        <v>513</v>
      </c>
      <c r="E161" s="295">
        <v>12</v>
      </c>
      <c r="F161" s="297">
        <v>5</v>
      </c>
      <c r="G161" s="297">
        <v>35</v>
      </c>
      <c r="H161" s="297"/>
      <c r="I161" s="297"/>
      <c r="J161" s="297"/>
      <c r="K161" s="297"/>
      <c r="L161" s="297"/>
      <c r="M161" s="297"/>
      <c r="N161" s="297"/>
      <c r="O161" s="298">
        <f t="shared" si="2"/>
        <v>2</v>
      </c>
      <c r="P161" s="297"/>
      <c r="Q161" s="297"/>
      <c r="R161" s="297"/>
      <c r="S161" s="295">
        <v>12</v>
      </c>
      <c r="T161" s="297">
        <v>2</v>
      </c>
      <c r="U161" s="297">
        <v>32</v>
      </c>
      <c r="V161" s="297"/>
      <c r="W161" s="295">
        <v>12</v>
      </c>
      <c r="X161" s="297">
        <v>2</v>
      </c>
      <c r="Y161" s="297">
        <v>32</v>
      </c>
      <c r="Z161" s="297"/>
    </row>
    <row r="162" spans="1:26" x14ac:dyDescent="0.25">
      <c r="A162" s="50" t="s">
        <v>507</v>
      </c>
      <c r="B162" s="50" t="s">
        <v>511</v>
      </c>
      <c r="C162" s="50" t="s">
        <v>512</v>
      </c>
      <c r="D162" s="50" t="s">
        <v>513</v>
      </c>
      <c r="E162" s="295">
        <v>13</v>
      </c>
      <c r="F162" s="297">
        <v>5</v>
      </c>
      <c r="G162" s="297">
        <v>35</v>
      </c>
      <c r="H162" s="297"/>
      <c r="I162" s="297"/>
      <c r="J162" s="297"/>
      <c r="K162" s="297"/>
      <c r="L162" s="297"/>
      <c r="M162" s="297"/>
      <c r="N162" s="297"/>
      <c r="O162" s="298">
        <f t="shared" si="2"/>
        <v>2</v>
      </c>
      <c r="P162" s="297"/>
      <c r="Q162" s="297"/>
      <c r="R162" s="297"/>
      <c r="S162" s="295">
        <v>13</v>
      </c>
      <c r="T162" s="297">
        <v>2</v>
      </c>
      <c r="U162" s="297">
        <v>32</v>
      </c>
      <c r="V162" s="297"/>
      <c r="W162" s="295">
        <v>13</v>
      </c>
      <c r="X162" s="297">
        <v>2</v>
      </c>
      <c r="Y162" s="297">
        <v>32</v>
      </c>
      <c r="Z162" s="297"/>
    </row>
    <row r="163" spans="1:26" x14ac:dyDescent="0.25">
      <c r="A163" s="50" t="s">
        <v>507</v>
      </c>
      <c r="B163" s="50" t="s">
        <v>511</v>
      </c>
      <c r="C163" s="50" t="s">
        <v>512</v>
      </c>
      <c r="D163" s="50" t="s">
        <v>513</v>
      </c>
      <c r="E163" s="295">
        <v>14</v>
      </c>
      <c r="F163" s="297">
        <v>6</v>
      </c>
      <c r="G163" s="297">
        <v>32</v>
      </c>
      <c r="H163" s="297"/>
      <c r="I163" s="297"/>
      <c r="J163" s="297"/>
      <c r="K163" s="297"/>
      <c r="L163" s="297"/>
      <c r="M163" s="297"/>
      <c r="N163" s="297"/>
      <c r="O163" s="298">
        <f t="shared" si="2"/>
        <v>2</v>
      </c>
      <c r="P163" s="297"/>
      <c r="Q163" s="297"/>
      <c r="R163" s="297"/>
      <c r="S163" s="295">
        <v>14</v>
      </c>
      <c r="T163" s="297">
        <v>2</v>
      </c>
      <c r="U163" s="297">
        <v>32</v>
      </c>
      <c r="V163" s="297"/>
      <c r="W163" s="295">
        <v>14</v>
      </c>
      <c r="X163" s="297">
        <v>2</v>
      </c>
      <c r="Y163" s="297">
        <v>32</v>
      </c>
      <c r="Z163" s="297"/>
    </row>
    <row r="164" spans="1:26" x14ac:dyDescent="0.25">
      <c r="A164" s="50" t="s">
        <v>507</v>
      </c>
      <c r="B164" s="50" t="s">
        <v>511</v>
      </c>
      <c r="C164" s="50" t="s">
        <v>512</v>
      </c>
      <c r="D164" s="50" t="s">
        <v>513</v>
      </c>
      <c r="E164" s="295">
        <v>15</v>
      </c>
      <c r="F164" s="297">
        <v>2</v>
      </c>
      <c r="G164" s="297">
        <v>33</v>
      </c>
      <c r="H164" s="297"/>
      <c r="I164" s="297"/>
      <c r="J164" s="297"/>
      <c r="K164" s="297"/>
      <c r="L164" s="297"/>
      <c r="M164" s="297"/>
      <c r="N164" s="297"/>
      <c r="O164" s="298">
        <f t="shared" si="2"/>
        <v>2</v>
      </c>
      <c r="P164" s="297"/>
      <c r="Q164" s="297"/>
      <c r="R164" s="297"/>
      <c r="S164" s="295">
        <v>15</v>
      </c>
      <c r="T164" s="297">
        <v>2</v>
      </c>
      <c r="U164" s="297">
        <v>32</v>
      </c>
      <c r="V164" s="297"/>
      <c r="W164" s="295">
        <v>15</v>
      </c>
      <c r="X164" s="297">
        <v>2</v>
      </c>
      <c r="Y164" s="297">
        <v>32</v>
      </c>
      <c r="Z164" s="297"/>
    </row>
    <row r="165" spans="1:26" x14ac:dyDescent="0.25">
      <c r="A165" s="50" t="s">
        <v>507</v>
      </c>
      <c r="B165" s="50" t="s">
        <v>511</v>
      </c>
      <c r="C165" s="50" t="s">
        <v>512</v>
      </c>
      <c r="D165" s="50" t="s">
        <v>513</v>
      </c>
      <c r="E165" s="295">
        <v>16</v>
      </c>
      <c r="F165" s="297">
        <v>3</v>
      </c>
      <c r="G165" s="297">
        <v>33</v>
      </c>
      <c r="H165" s="297"/>
      <c r="I165" s="297"/>
      <c r="J165" s="297"/>
      <c r="K165" s="297"/>
      <c r="L165" s="297"/>
      <c r="M165" s="297"/>
      <c r="N165" s="297"/>
      <c r="O165" s="298">
        <f t="shared" si="2"/>
        <v>2</v>
      </c>
      <c r="P165" s="297"/>
      <c r="Q165" s="297"/>
      <c r="R165" s="297"/>
      <c r="S165" s="295">
        <v>16</v>
      </c>
      <c r="T165" s="297">
        <v>2</v>
      </c>
      <c r="U165" s="297">
        <v>32</v>
      </c>
      <c r="V165" s="297"/>
      <c r="W165" s="295">
        <v>16</v>
      </c>
      <c r="X165" s="297">
        <v>2</v>
      </c>
      <c r="Y165" s="297">
        <v>32</v>
      </c>
      <c r="Z165" s="297"/>
    </row>
    <row r="166" spans="1:26" x14ac:dyDescent="0.25">
      <c r="A166" s="50" t="s">
        <v>507</v>
      </c>
      <c r="B166" s="50" t="s">
        <v>511</v>
      </c>
      <c r="C166" s="50" t="s">
        <v>512</v>
      </c>
      <c r="D166" s="50" t="s">
        <v>513</v>
      </c>
      <c r="E166" s="295">
        <v>17</v>
      </c>
      <c r="F166" s="297">
        <v>3</v>
      </c>
      <c r="G166" s="297">
        <v>33</v>
      </c>
      <c r="H166" s="297"/>
      <c r="I166" s="297"/>
      <c r="J166" s="297"/>
      <c r="K166" s="297"/>
      <c r="L166" s="297"/>
      <c r="M166" s="297"/>
      <c r="N166" s="297"/>
      <c r="O166" s="298">
        <f t="shared" si="2"/>
        <v>2</v>
      </c>
      <c r="P166" s="297"/>
      <c r="Q166" s="297"/>
      <c r="R166" s="297"/>
      <c r="S166" s="295">
        <v>17</v>
      </c>
      <c r="T166" s="297">
        <v>2</v>
      </c>
      <c r="U166" s="297">
        <v>32</v>
      </c>
      <c r="V166" s="297"/>
      <c r="W166" s="295">
        <v>17</v>
      </c>
      <c r="X166" s="297">
        <v>2</v>
      </c>
      <c r="Y166" s="297">
        <v>32</v>
      </c>
      <c r="Z166" s="297"/>
    </row>
    <row r="167" spans="1:26" x14ac:dyDescent="0.25">
      <c r="A167" s="50" t="s">
        <v>507</v>
      </c>
      <c r="B167" s="50" t="s">
        <v>511</v>
      </c>
      <c r="C167" s="50" t="s">
        <v>512</v>
      </c>
      <c r="D167" s="50" t="s">
        <v>513</v>
      </c>
      <c r="E167" s="295">
        <v>18</v>
      </c>
      <c r="F167" s="297">
        <v>1</v>
      </c>
      <c r="G167" s="297">
        <v>31</v>
      </c>
      <c r="H167" s="297"/>
      <c r="I167" s="297"/>
      <c r="J167" s="297"/>
      <c r="K167" s="297"/>
      <c r="L167" s="297"/>
      <c r="M167" s="297"/>
      <c r="N167" s="297"/>
      <c r="O167" s="298">
        <f t="shared" si="2"/>
        <v>2</v>
      </c>
      <c r="P167" s="297"/>
      <c r="Q167" s="297"/>
      <c r="R167" s="297"/>
      <c r="S167" s="295">
        <v>18</v>
      </c>
      <c r="T167" s="297">
        <v>2</v>
      </c>
      <c r="U167" s="297">
        <v>32</v>
      </c>
      <c r="V167" s="297"/>
      <c r="W167" s="295">
        <v>18</v>
      </c>
      <c r="X167" s="297">
        <v>2</v>
      </c>
      <c r="Y167" s="297">
        <v>32</v>
      </c>
      <c r="Z167" s="297"/>
    </row>
    <row r="168" spans="1:26" x14ac:dyDescent="0.25">
      <c r="A168" s="50" t="s">
        <v>507</v>
      </c>
      <c r="B168" s="50" t="s">
        <v>511</v>
      </c>
      <c r="C168" s="50" t="s">
        <v>512</v>
      </c>
      <c r="D168" s="50" t="s">
        <v>513</v>
      </c>
      <c r="E168" s="295">
        <v>19</v>
      </c>
      <c r="F168" s="297">
        <v>6</v>
      </c>
      <c r="G168" s="297">
        <v>36</v>
      </c>
      <c r="H168" s="297"/>
      <c r="I168" s="297"/>
      <c r="J168" s="297"/>
      <c r="K168" s="297"/>
      <c r="L168" s="297"/>
      <c r="M168" s="297"/>
      <c r="N168" s="297"/>
      <c r="O168" s="298">
        <f t="shared" si="2"/>
        <v>2</v>
      </c>
      <c r="P168" s="297"/>
      <c r="Q168" s="297"/>
      <c r="R168" s="297"/>
      <c r="S168" s="295">
        <v>19</v>
      </c>
      <c r="T168" s="297">
        <v>2</v>
      </c>
      <c r="U168" s="297">
        <v>32</v>
      </c>
      <c r="V168" s="297" t="s">
        <v>514</v>
      </c>
      <c r="W168" s="295">
        <v>19</v>
      </c>
      <c r="X168" s="297">
        <v>2</v>
      </c>
      <c r="Y168" s="297">
        <v>32</v>
      </c>
      <c r="Z168" s="297"/>
    </row>
    <row r="169" spans="1:26" x14ac:dyDescent="0.25">
      <c r="A169" s="50" t="s">
        <v>507</v>
      </c>
      <c r="B169" s="50" t="s">
        <v>511</v>
      </c>
      <c r="C169" s="50" t="s">
        <v>512</v>
      </c>
      <c r="D169" s="50" t="s">
        <v>513</v>
      </c>
      <c r="E169" s="295">
        <v>20</v>
      </c>
      <c r="F169" s="297">
        <v>5</v>
      </c>
      <c r="G169" s="297">
        <v>34</v>
      </c>
      <c r="H169" s="297">
        <v>50</v>
      </c>
      <c r="I169" s="297"/>
      <c r="J169" s="297"/>
      <c r="K169" s="297"/>
      <c r="L169" s="297"/>
      <c r="M169" s="297"/>
      <c r="N169" s="297"/>
      <c r="O169" s="298">
        <f t="shared" si="2"/>
        <v>3</v>
      </c>
      <c r="P169" s="297"/>
      <c r="Q169" s="297"/>
      <c r="R169" s="297"/>
      <c r="S169" s="295">
        <v>20</v>
      </c>
      <c r="T169" s="297">
        <v>1</v>
      </c>
      <c r="U169" s="297">
        <v>34</v>
      </c>
      <c r="V169" s="297">
        <v>50</v>
      </c>
      <c r="W169" s="295">
        <v>20</v>
      </c>
      <c r="X169" s="297">
        <v>1</v>
      </c>
      <c r="Y169" s="297">
        <v>34</v>
      </c>
      <c r="Z169" s="297">
        <v>50</v>
      </c>
    </row>
    <row r="170" spans="1:26" x14ac:dyDescent="0.25">
      <c r="A170" s="50" t="s">
        <v>507</v>
      </c>
      <c r="B170" s="50" t="s">
        <v>511</v>
      </c>
      <c r="C170" s="50" t="s">
        <v>512</v>
      </c>
      <c r="D170" s="50" t="s">
        <v>513</v>
      </c>
      <c r="E170" s="295">
        <v>21</v>
      </c>
      <c r="F170" s="297">
        <v>20</v>
      </c>
      <c r="G170" s="297">
        <v>50</v>
      </c>
      <c r="H170" s="297"/>
      <c r="I170" s="297"/>
      <c r="J170" s="297"/>
      <c r="K170" s="297"/>
      <c r="L170" s="297"/>
      <c r="M170" s="297"/>
      <c r="N170" s="297"/>
      <c r="O170" s="298">
        <f t="shared" si="2"/>
        <v>2</v>
      </c>
      <c r="P170" s="297"/>
      <c r="Q170" s="297"/>
      <c r="R170" s="297"/>
      <c r="S170" s="295">
        <v>21</v>
      </c>
      <c r="T170" s="297">
        <v>20</v>
      </c>
      <c r="U170" s="297">
        <v>50</v>
      </c>
      <c r="V170" s="297"/>
      <c r="W170" s="295">
        <v>21</v>
      </c>
      <c r="X170" s="297">
        <v>20</v>
      </c>
      <c r="Y170" s="297">
        <v>50</v>
      </c>
      <c r="Z170" s="297"/>
    </row>
    <row r="171" spans="1:26" x14ac:dyDescent="0.25">
      <c r="A171" s="50" t="s">
        <v>507</v>
      </c>
      <c r="B171" s="50" t="s">
        <v>511</v>
      </c>
      <c r="C171" s="50" t="s">
        <v>512</v>
      </c>
      <c r="D171" s="50" t="s">
        <v>513</v>
      </c>
      <c r="E171" s="295">
        <v>22</v>
      </c>
      <c r="F171" s="297">
        <v>20</v>
      </c>
      <c r="G171" s="297">
        <v>50</v>
      </c>
      <c r="H171" s="297"/>
      <c r="I171" s="297"/>
      <c r="J171" s="297"/>
      <c r="K171" s="297"/>
      <c r="L171" s="297"/>
      <c r="M171" s="297"/>
      <c r="N171" s="297"/>
      <c r="O171" s="298">
        <f t="shared" si="2"/>
        <v>2</v>
      </c>
      <c r="P171" s="297"/>
      <c r="Q171" s="297"/>
      <c r="R171" s="297"/>
      <c r="S171" s="295">
        <v>22</v>
      </c>
      <c r="T171" s="297">
        <v>20</v>
      </c>
      <c r="U171" s="297">
        <v>50</v>
      </c>
      <c r="V171" s="297"/>
      <c r="W171" s="295">
        <v>22</v>
      </c>
      <c r="X171" s="297">
        <v>20</v>
      </c>
      <c r="Y171" s="297">
        <v>50</v>
      </c>
      <c r="Z171" s="297"/>
    </row>
    <row r="172" spans="1:26" x14ac:dyDescent="0.25">
      <c r="A172" s="50" t="s">
        <v>507</v>
      </c>
      <c r="B172" s="50" t="s">
        <v>511</v>
      </c>
      <c r="C172" s="50" t="s">
        <v>512</v>
      </c>
      <c r="D172" s="50" t="s">
        <v>513</v>
      </c>
      <c r="E172" s="295">
        <v>23</v>
      </c>
      <c r="F172" s="297" t="s">
        <v>515</v>
      </c>
      <c r="G172" s="297">
        <v>33</v>
      </c>
      <c r="H172" s="297"/>
      <c r="I172" s="297"/>
      <c r="J172" s="297"/>
      <c r="K172" s="297"/>
      <c r="L172" s="297"/>
      <c r="M172" s="297"/>
      <c r="N172" s="297"/>
      <c r="O172" s="298">
        <f t="shared" si="2"/>
        <v>2</v>
      </c>
      <c r="P172" s="297"/>
      <c r="Q172" s="297"/>
      <c r="R172" s="297"/>
      <c r="S172" s="295">
        <v>23</v>
      </c>
      <c r="T172" s="297" t="s">
        <v>515</v>
      </c>
      <c r="U172" s="297">
        <v>33</v>
      </c>
      <c r="V172" s="297"/>
      <c r="W172" s="295">
        <v>23</v>
      </c>
      <c r="X172" s="297" t="s">
        <v>515</v>
      </c>
      <c r="Y172" s="297">
        <v>33</v>
      </c>
      <c r="Z172" s="297"/>
    </row>
    <row r="173" spans="1:26" x14ac:dyDescent="0.25">
      <c r="A173" s="50" t="s">
        <v>507</v>
      </c>
      <c r="B173" s="50" t="s">
        <v>516</v>
      </c>
      <c r="C173" s="50" t="s">
        <v>517</v>
      </c>
      <c r="D173" s="50" t="s">
        <v>518</v>
      </c>
      <c r="E173" s="295">
        <v>4</v>
      </c>
      <c r="F173" s="297">
        <v>53</v>
      </c>
      <c r="G173" s="297"/>
      <c r="H173" s="297"/>
      <c r="I173" s="297"/>
      <c r="J173" s="297"/>
      <c r="K173" s="297"/>
      <c r="L173" s="297"/>
      <c r="M173" s="297"/>
      <c r="N173" s="297"/>
      <c r="O173" s="298">
        <f t="shared" si="2"/>
        <v>1</v>
      </c>
      <c r="P173" s="297"/>
      <c r="Q173" s="297"/>
      <c r="R173" s="297"/>
      <c r="S173" s="295">
        <v>4</v>
      </c>
      <c r="T173" s="297"/>
      <c r="U173" s="297"/>
      <c r="V173" s="295">
        <v>4</v>
      </c>
      <c r="W173" s="297"/>
      <c r="X173" s="297"/>
    </row>
    <row r="174" spans="1:26" x14ac:dyDescent="0.25">
      <c r="A174" s="50" t="s">
        <v>507</v>
      </c>
      <c r="B174" s="50" t="s">
        <v>516</v>
      </c>
      <c r="C174" s="50" t="s">
        <v>517</v>
      </c>
      <c r="D174" s="50" t="s">
        <v>518</v>
      </c>
      <c r="E174" s="295">
        <v>5</v>
      </c>
      <c r="F174" s="297">
        <v>23</v>
      </c>
      <c r="G174" s="297">
        <v>53</v>
      </c>
      <c r="H174" s="297"/>
      <c r="I174" s="297"/>
      <c r="J174" s="297"/>
      <c r="K174" s="297"/>
      <c r="L174" s="297"/>
      <c r="M174" s="297"/>
      <c r="N174" s="297"/>
      <c r="O174" s="298">
        <f t="shared" si="2"/>
        <v>2</v>
      </c>
      <c r="P174" s="297"/>
      <c r="Q174" s="297"/>
      <c r="R174" s="297"/>
      <c r="S174" s="295">
        <v>5</v>
      </c>
      <c r="T174" s="297">
        <v>21</v>
      </c>
      <c r="U174" s="297"/>
      <c r="V174" s="295">
        <v>5</v>
      </c>
      <c r="W174" s="297">
        <v>21</v>
      </c>
      <c r="X174" s="297"/>
    </row>
    <row r="175" spans="1:26" x14ac:dyDescent="0.25">
      <c r="A175" s="50" t="s">
        <v>507</v>
      </c>
      <c r="B175" s="50" t="s">
        <v>516</v>
      </c>
      <c r="C175" s="50" t="s">
        <v>517</v>
      </c>
      <c r="D175" s="50" t="s">
        <v>518</v>
      </c>
      <c r="E175" s="295">
        <v>6</v>
      </c>
      <c r="F175" s="297">
        <v>17</v>
      </c>
      <c r="G175" s="297">
        <v>32</v>
      </c>
      <c r="H175" s="297">
        <v>52</v>
      </c>
      <c r="I175" s="297"/>
      <c r="J175" s="297"/>
      <c r="K175" s="297"/>
      <c r="L175" s="297"/>
      <c r="M175" s="297"/>
      <c r="N175" s="297"/>
      <c r="O175" s="298">
        <f t="shared" si="2"/>
        <v>3</v>
      </c>
      <c r="P175" s="297"/>
      <c r="Q175" s="297"/>
      <c r="R175" s="297"/>
      <c r="S175" s="295">
        <v>6</v>
      </c>
      <c r="T175" s="297">
        <v>4</v>
      </c>
      <c r="U175" s="297">
        <v>37</v>
      </c>
      <c r="V175" s="295">
        <v>6</v>
      </c>
      <c r="W175" s="297">
        <v>4</v>
      </c>
      <c r="X175" s="297">
        <v>37</v>
      </c>
    </row>
    <row r="176" spans="1:26" x14ac:dyDescent="0.25">
      <c r="A176" s="50" t="s">
        <v>507</v>
      </c>
      <c r="B176" s="50" t="s">
        <v>516</v>
      </c>
      <c r="C176" s="50" t="s">
        <v>517</v>
      </c>
      <c r="D176" s="50" t="s">
        <v>518</v>
      </c>
      <c r="E176" s="295">
        <v>7</v>
      </c>
      <c r="F176" s="297">
        <v>7</v>
      </c>
      <c r="G176" s="297">
        <v>23</v>
      </c>
      <c r="H176" s="297">
        <v>38</v>
      </c>
      <c r="I176" s="297">
        <v>53</v>
      </c>
      <c r="J176" s="297"/>
      <c r="K176" s="297"/>
      <c r="L176" s="297"/>
      <c r="M176" s="297"/>
      <c r="N176" s="297"/>
      <c r="O176" s="298">
        <f t="shared" si="2"/>
        <v>4</v>
      </c>
      <c r="P176" s="297"/>
      <c r="Q176" s="297"/>
      <c r="R176" s="297"/>
      <c r="S176" s="295">
        <v>7</v>
      </c>
      <c r="T176" s="297">
        <v>7</v>
      </c>
      <c r="U176" s="297">
        <v>37</v>
      </c>
      <c r="V176" s="295">
        <v>7</v>
      </c>
      <c r="W176" s="297">
        <v>7</v>
      </c>
      <c r="X176" s="297">
        <v>37</v>
      </c>
    </row>
    <row r="177" spans="1:24" x14ac:dyDescent="0.25">
      <c r="A177" s="50" t="s">
        <v>507</v>
      </c>
      <c r="B177" s="50" t="s">
        <v>516</v>
      </c>
      <c r="C177" s="50" t="s">
        <v>517</v>
      </c>
      <c r="D177" s="50" t="s">
        <v>518</v>
      </c>
      <c r="E177" s="295">
        <v>8</v>
      </c>
      <c r="F177" s="297">
        <v>8</v>
      </c>
      <c r="G177" s="297">
        <v>23</v>
      </c>
      <c r="H177" s="297">
        <v>38</v>
      </c>
      <c r="I177" s="297">
        <v>53</v>
      </c>
      <c r="J177" s="297"/>
      <c r="K177" s="297"/>
      <c r="L177" s="297"/>
      <c r="M177" s="297"/>
      <c r="N177" s="297"/>
      <c r="O177" s="298">
        <f t="shared" si="2"/>
        <v>4</v>
      </c>
      <c r="P177" s="297"/>
      <c r="Q177" s="297"/>
      <c r="R177" s="297"/>
      <c r="S177" s="295">
        <v>8</v>
      </c>
      <c r="T177" s="297">
        <v>7</v>
      </c>
      <c r="U177" s="297">
        <v>36</v>
      </c>
      <c r="V177" s="295">
        <v>8</v>
      </c>
      <c r="W177" s="297">
        <v>7</v>
      </c>
      <c r="X177" s="297">
        <v>36</v>
      </c>
    </row>
    <row r="178" spans="1:24" x14ac:dyDescent="0.25">
      <c r="A178" s="50" t="s">
        <v>507</v>
      </c>
      <c r="B178" s="50" t="s">
        <v>516</v>
      </c>
      <c r="C178" s="50" t="s">
        <v>517</v>
      </c>
      <c r="D178" s="50" t="s">
        <v>518</v>
      </c>
      <c r="E178" s="295">
        <v>9</v>
      </c>
      <c r="F178" s="297">
        <v>7</v>
      </c>
      <c r="G178" s="297">
        <v>22</v>
      </c>
      <c r="H178" s="297">
        <v>37</v>
      </c>
      <c r="I178" s="297">
        <v>52</v>
      </c>
      <c r="J178" s="297"/>
      <c r="K178" s="297"/>
      <c r="L178" s="297"/>
      <c r="M178" s="297"/>
      <c r="N178" s="297"/>
      <c r="O178" s="298">
        <f t="shared" si="2"/>
        <v>4</v>
      </c>
      <c r="P178" s="297"/>
      <c r="Q178" s="297"/>
      <c r="R178" s="297"/>
      <c r="S178" s="295">
        <v>9</v>
      </c>
      <c r="T178" s="297">
        <v>7</v>
      </c>
      <c r="U178" s="297">
        <v>37</v>
      </c>
      <c r="V178" s="295">
        <v>9</v>
      </c>
      <c r="W178" s="297">
        <v>7</v>
      </c>
      <c r="X178" s="297">
        <v>37</v>
      </c>
    </row>
    <row r="179" spans="1:24" x14ac:dyDescent="0.25">
      <c r="A179" s="50" t="s">
        <v>507</v>
      </c>
      <c r="B179" s="50" t="s">
        <v>516</v>
      </c>
      <c r="C179" s="50" t="s">
        <v>517</v>
      </c>
      <c r="D179" s="50" t="s">
        <v>518</v>
      </c>
      <c r="E179" s="295">
        <v>10</v>
      </c>
      <c r="F179" s="297">
        <v>7</v>
      </c>
      <c r="G179" s="297">
        <v>22</v>
      </c>
      <c r="H179" s="297">
        <v>37</v>
      </c>
      <c r="I179" s="297">
        <v>52</v>
      </c>
      <c r="J179" s="297"/>
      <c r="K179" s="297"/>
      <c r="L179" s="297"/>
      <c r="M179" s="297"/>
      <c r="N179" s="297"/>
      <c r="O179" s="298">
        <f t="shared" si="2"/>
        <v>4</v>
      </c>
      <c r="P179" s="297"/>
      <c r="Q179" s="297"/>
      <c r="R179" s="297"/>
      <c r="S179" s="295">
        <v>10</v>
      </c>
      <c r="T179" s="297">
        <v>7</v>
      </c>
      <c r="U179" s="297">
        <v>37</v>
      </c>
      <c r="V179" s="295">
        <v>10</v>
      </c>
      <c r="W179" s="297">
        <v>7</v>
      </c>
      <c r="X179" s="297">
        <v>37</v>
      </c>
    </row>
    <row r="180" spans="1:24" x14ac:dyDescent="0.25">
      <c r="A180" s="50" t="s">
        <v>507</v>
      </c>
      <c r="B180" s="50" t="s">
        <v>516</v>
      </c>
      <c r="C180" s="50" t="s">
        <v>517</v>
      </c>
      <c r="D180" s="50" t="s">
        <v>518</v>
      </c>
      <c r="E180" s="295">
        <v>11</v>
      </c>
      <c r="F180" s="297">
        <v>7</v>
      </c>
      <c r="G180" s="297">
        <v>22</v>
      </c>
      <c r="H180" s="297">
        <v>37</v>
      </c>
      <c r="I180" s="297">
        <v>52</v>
      </c>
      <c r="J180" s="297"/>
      <c r="K180" s="297"/>
      <c r="L180" s="297"/>
      <c r="M180" s="297"/>
      <c r="N180" s="297"/>
      <c r="O180" s="298">
        <f t="shared" si="2"/>
        <v>4</v>
      </c>
      <c r="P180" s="297"/>
      <c r="Q180" s="297"/>
      <c r="R180" s="297"/>
      <c r="S180" s="295">
        <v>11</v>
      </c>
      <c r="T180" s="297">
        <v>7</v>
      </c>
      <c r="U180" s="297">
        <v>37</v>
      </c>
      <c r="V180" s="295">
        <v>11</v>
      </c>
      <c r="W180" s="297">
        <v>7</v>
      </c>
      <c r="X180" s="297">
        <v>37</v>
      </c>
    </row>
    <row r="181" spans="1:24" x14ac:dyDescent="0.25">
      <c r="A181" s="50" t="s">
        <v>507</v>
      </c>
      <c r="B181" s="50" t="s">
        <v>516</v>
      </c>
      <c r="C181" s="50" t="s">
        <v>517</v>
      </c>
      <c r="D181" s="50" t="s">
        <v>518</v>
      </c>
      <c r="E181" s="295">
        <v>12</v>
      </c>
      <c r="F181" s="297">
        <v>7</v>
      </c>
      <c r="G181" s="297">
        <v>22</v>
      </c>
      <c r="H181" s="297">
        <v>37</v>
      </c>
      <c r="I181" s="297">
        <v>52</v>
      </c>
      <c r="J181" s="297"/>
      <c r="K181" s="297"/>
      <c r="L181" s="297"/>
      <c r="M181" s="297"/>
      <c r="N181" s="297"/>
      <c r="O181" s="298">
        <f t="shared" si="2"/>
        <v>4</v>
      </c>
      <c r="P181" s="297"/>
      <c r="Q181" s="297"/>
      <c r="R181" s="297"/>
      <c r="S181" s="295">
        <v>12</v>
      </c>
      <c r="T181" s="297">
        <v>7</v>
      </c>
      <c r="U181" s="297">
        <v>37</v>
      </c>
      <c r="V181" s="295">
        <v>12</v>
      </c>
      <c r="W181" s="297">
        <v>7</v>
      </c>
      <c r="X181" s="297">
        <v>37</v>
      </c>
    </row>
    <row r="182" spans="1:24" x14ac:dyDescent="0.25">
      <c r="A182" s="50" t="s">
        <v>507</v>
      </c>
      <c r="B182" s="50" t="s">
        <v>516</v>
      </c>
      <c r="C182" s="50" t="s">
        <v>517</v>
      </c>
      <c r="D182" s="50" t="s">
        <v>518</v>
      </c>
      <c r="E182" s="295">
        <v>13</v>
      </c>
      <c r="F182" s="297">
        <v>7</v>
      </c>
      <c r="G182" s="297">
        <v>22</v>
      </c>
      <c r="H182" s="297">
        <v>37</v>
      </c>
      <c r="I182" s="297">
        <v>52</v>
      </c>
      <c r="J182" s="297"/>
      <c r="K182" s="297"/>
      <c r="L182" s="297"/>
      <c r="M182" s="297"/>
      <c r="N182" s="297"/>
      <c r="O182" s="298">
        <f t="shared" si="2"/>
        <v>4</v>
      </c>
      <c r="P182" s="297"/>
      <c r="Q182" s="297"/>
      <c r="R182" s="297"/>
      <c r="S182" s="295">
        <v>13</v>
      </c>
      <c r="T182" s="297">
        <v>7</v>
      </c>
      <c r="U182" s="297">
        <v>37</v>
      </c>
      <c r="V182" s="295">
        <v>13</v>
      </c>
      <c r="W182" s="297">
        <v>7</v>
      </c>
      <c r="X182" s="297">
        <v>37</v>
      </c>
    </row>
    <row r="183" spans="1:24" x14ac:dyDescent="0.25">
      <c r="A183" s="50" t="s">
        <v>507</v>
      </c>
      <c r="B183" s="50" t="s">
        <v>516</v>
      </c>
      <c r="C183" s="50" t="s">
        <v>517</v>
      </c>
      <c r="D183" s="50" t="s">
        <v>518</v>
      </c>
      <c r="E183" s="295">
        <v>14</v>
      </c>
      <c r="F183" s="297">
        <v>9</v>
      </c>
      <c r="G183" s="297">
        <v>26</v>
      </c>
      <c r="H183" s="297">
        <v>41</v>
      </c>
      <c r="I183" s="297">
        <v>56</v>
      </c>
      <c r="J183" s="297"/>
      <c r="K183" s="297"/>
      <c r="L183" s="297"/>
      <c r="M183" s="297"/>
      <c r="N183" s="297"/>
      <c r="O183" s="298">
        <f t="shared" si="2"/>
        <v>4</v>
      </c>
      <c r="P183" s="297"/>
      <c r="Q183" s="297"/>
      <c r="R183" s="297"/>
      <c r="S183" s="295">
        <v>14</v>
      </c>
      <c r="T183" s="297">
        <v>7</v>
      </c>
      <c r="U183" s="297">
        <v>37</v>
      </c>
      <c r="V183" s="295">
        <v>14</v>
      </c>
      <c r="W183" s="297">
        <v>7</v>
      </c>
      <c r="X183" s="297">
        <v>37</v>
      </c>
    </row>
    <row r="184" spans="1:24" x14ac:dyDescent="0.25">
      <c r="A184" s="50" t="s">
        <v>507</v>
      </c>
      <c r="B184" s="50" t="s">
        <v>516</v>
      </c>
      <c r="C184" s="50" t="s">
        <v>517</v>
      </c>
      <c r="D184" s="50" t="s">
        <v>518</v>
      </c>
      <c r="E184" s="295">
        <v>15</v>
      </c>
      <c r="F184" s="297">
        <v>15</v>
      </c>
      <c r="G184" s="297">
        <v>31</v>
      </c>
      <c r="H184" s="297">
        <v>46</v>
      </c>
      <c r="I184" s="297"/>
      <c r="J184" s="297"/>
      <c r="K184" s="297"/>
      <c r="L184" s="297"/>
      <c r="M184" s="297"/>
      <c r="N184" s="297"/>
      <c r="O184" s="298">
        <f t="shared" si="2"/>
        <v>3</v>
      </c>
      <c r="P184" s="297"/>
      <c r="Q184" s="297"/>
      <c r="R184" s="297"/>
      <c r="S184" s="295">
        <v>15</v>
      </c>
      <c r="T184" s="297">
        <v>7</v>
      </c>
      <c r="U184" s="297">
        <v>37</v>
      </c>
      <c r="V184" s="295">
        <v>15</v>
      </c>
      <c r="W184" s="297">
        <v>7</v>
      </c>
      <c r="X184" s="297">
        <v>37</v>
      </c>
    </row>
    <row r="185" spans="1:24" x14ac:dyDescent="0.25">
      <c r="A185" s="50" t="s">
        <v>507</v>
      </c>
      <c r="B185" s="50" t="s">
        <v>516</v>
      </c>
      <c r="C185" s="50" t="s">
        <v>517</v>
      </c>
      <c r="D185" s="50" t="s">
        <v>518</v>
      </c>
      <c r="E185" s="295">
        <v>16</v>
      </c>
      <c r="F185" s="297">
        <v>1</v>
      </c>
      <c r="G185" s="297">
        <v>16</v>
      </c>
      <c r="H185" s="297">
        <v>31</v>
      </c>
      <c r="I185" s="297">
        <v>46</v>
      </c>
      <c r="J185" s="297"/>
      <c r="K185" s="297"/>
      <c r="L185" s="297"/>
      <c r="M185" s="297"/>
      <c r="N185" s="297"/>
      <c r="O185" s="298">
        <f t="shared" si="2"/>
        <v>4</v>
      </c>
      <c r="P185" s="297"/>
      <c r="Q185" s="297"/>
      <c r="R185" s="297"/>
      <c r="S185" s="295">
        <v>16</v>
      </c>
      <c r="T185" s="297">
        <v>7</v>
      </c>
      <c r="U185" s="297">
        <v>37</v>
      </c>
      <c r="V185" s="295">
        <v>16</v>
      </c>
      <c r="W185" s="297">
        <v>7</v>
      </c>
      <c r="X185" s="297">
        <v>37</v>
      </c>
    </row>
    <row r="186" spans="1:24" x14ac:dyDescent="0.25">
      <c r="A186" s="50" t="s">
        <v>507</v>
      </c>
      <c r="B186" s="50" t="s">
        <v>516</v>
      </c>
      <c r="C186" s="50" t="s">
        <v>517</v>
      </c>
      <c r="D186" s="50" t="s">
        <v>518</v>
      </c>
      <c r="E186" s="295">
        <v>17</v>
      </c>
      <c r="F186" s="297">
        <v>1</v>
      </c>
      <c r="G186" s="297">
        <v>15</v>
      </c>
      <c r="H186" s="297">
        <v>29</v>
      </c>
      <c r="I186" s="297">
        <v>44</v>
      </c>
      <c r="J186" s="297">
        <v>59</v>
      </c>
      <c r="K186" s="297"/>
      <c r="L186" s="297"/>
      <c r="M186" s="297"/>
      <c r="N186" s="297"/>
      <c r="O186" s="298">
        <f t="shared" si="2"/>
        <v>5</v>
      </c>
      <c r="P186" s="297"/>
      <c r="Q186" s="297"/>
      <c r="R186" s="297"/>
      <c r="S186" s="295">
        <v>17</v>
      </c>
      <c r="T186" s="297">
        <v>7</v>
      </c>
      <c r="U186" s="297">
        <v>37</v>
      </c>
      <c r="V186" s="295">
        <v>17</v>
      </c>
      <c r="W186" s="297">
        <v>7</v>
      </c>
      <c r="X186" s="297">
        <v>37</v>
      </c>
    </row>
    <row r="187" spans="1:24" x14ac:dyDescent="0.25">
      <c r="A187" s="50" t="s">
        <v>507</v>
      </c>
      <c r="B187" s="50" t="s">
        <v>516</v>
      </c>
      <c r="C187" s="50" t="s">
        <v>517</v>
      </c>
      <c r="D187" s="50" t="s">
        <v>518</v>
      </c>
      <c r="E187" s="295">
        <v>18</v>
      </c>
      <c r="F187" s="297">
        <v>10</v>
      </c>
      <c r="G187" s="297">
        <v>25</v>
      </c>
      <c r="H187" s="297">
        <v>40</v>
      </c>
      <c r="I187" s="297">
        <v>55</v>
      </c>
      <c r="J187" s="297"/>
      <c r="K187" s="297"/>
      <c r="L187" s="297"/>
      <c r="M187" s="297"/>
      <c r="N187" s="297"/>
      <c r="O187" s="298">
        <f t="shared" si="2"/>
        <v>4</v>
      </c>
      <c r="P187" s="297"/>
      <c r="Q187" s="297"/>
      <c r="R187" s="297"/>
      <c r="S187" s="295">
        <v>18</v>
      </c>
      <c r="T187" s="297">
        <v>7</v>
      </c>
      <c r="U187" s="297">
        <v>37</v>
      </c>
      <c r="V187" s="295">
        <v>18</v>
      </c>
      <c r="W187" s="297">
        <v>7</v>
      </c>
      <c r="X187" s="297">
        <v>37</v>
      </c>
    </row>
    <row r="188" spans="1:24" x14ac:dyDescent="0.25">
      <c r="A188" s="50" t="s">
        <v>507</v>
      </c>
      <c r="B188" s="50" t="s">
        <v>516</v>
      </c>
      <c r="C188" s="50" t="s">
        <v>517</v>
      </c>
      <c r="D188" s="50" t="s">
        <v>518</v>
      </c>
      <c r="E188" s="295">
        <v>19</v>
      </c>
      <c r="F188" s="297">
        <v>8</v>
      </c>
      <c r="G188" s="297">
        <v>29</v>
      </c>
      <c r="H188" s="297">
        <v>59</v>
      </c>
      <c r="I188" s="297"/>
      <c r="J188" s="297"/>
      <c r="K188" s="297"/>
      <c r="L188" s="297"/>
      <c r="M188" s="297"/>
      <c r="N188" s="297"/>
      <c r="O188" s="298">
        <f t="shared" si="2"/>
        <v>3</v>
      </c>
      <c r="P188" s="297"/>
      <c r="Q188" s="297"/>
      <c r="R188" s="297"/>
      <c r="S188" s="295">
        <v>19</v>
      </c>
      <c r="T188" s="297">
        <v>7</v>
      </c>
      <c r="U188" s="297">
        <v>37</v>
      </c>
      <c r="V188" s="295">
        <v>19</v>
      </c>
      <c r="W188" s="297">
        <v>7</v>
      </c>
      <c r="X188" s="297">
        <v>37</v>
      </c>
    </row>
    <row r="189" spans="1:24" x14ac:dyDescent="0.25">
      <c r="A189" s="50" t="s">
        <v>507</v>
      </c>
      <c r="B189" s="50" t="s">
        <v>516</v>
      </c>
      <c r="C189" s="50" t="s">
        <v>517</v>
      </c>
      <c r="D189" s="50" t="s">
        <v>518</v>
      </c>
      <c r="E189" s="295">
        <v>20</v>
      </c>
      <c r="F189" s="297">
        <v>21</v>
      </c>
      <c r="G189" s="297">
        <v>49</v>
      </c>
      <c r="H189" s="297"/>
      <c r="I189" s="297"/>
      <c r="J189" s="297"/>
      <c r="K189" s="297"/>
      <c r="L189" s="297"/>
      <c r="M189" s="297"/>
      <c r="N189" s="297"/>
      <c r="O189" s="298">
        <f t="shared" si="2"/>
        <v>2</v>
      </c>
      <c r="P189" s="297"/>
      <c r="Q189" s="297"/>
      <c r="R189" s="297"/>
      <c r="S189" s="295">
        <v>20</v>
      </c>
      <c r="T189" s="297">
        <v>6</v>
      </c>
      <c r="U189" s="297">
        <v>49</v>
      </c>
      <c r="V189" s="295">
        <v>20</v>
      </c>
      <c r="W189" s="297">
        <v>6</v>
      </c>
      <c r="X189" s="297">
        <v>49</v>
      </c>
    </row>
    <row r="190" spans="1:24" x14ac:dyDescent="0.25">
      <c r="A190" s="50" t="s">
        <v>507</v>
      </c>
      <c r="B190" s="50" t="s">
        <v>516</v>
      </c>
      <c r="C190" s="50" t="s">
        <v>517</v>
      </c>
      <c r="D190" s="50" t="s">
        <v>518</v>
      </c>
      <c r="E190" s="295">
        <v>21</v>
      </c>
      <c r="F190" s="297">
        <v>19</v>
      </c>
      <c r="G190" s="297">
        <v>49</v>
      </c>
      <c r="H190" s="297"/>
      <c r="I190" s="297"/>
      <c r="J190" s="297"/>
      <c r="K190" s="297"/>
      <c r="L190" s="297"/>
      <c r="M190" s="297"/>
      <c r="N190" s="297"/>
      <c r="O190" s="298">
        <f t="shared" si="2"/>
        <v>2</v>
      </c>
      <c r="P190" s="297"/>
      <c r="Q190" s="297"/>
      <c r="R190" s="297"/>
      <c r="S190" s="295">
        <v>21</v>
      </c>
      <c r="T190" s="297">
        <v>19</v>
      </c>
      <c r="U190" s="297">
        <v>49</v>
      </c>
      <c r="V190" s="295">
        <v>21</v>
      </c>
      <c r="W190" s="297">
        <v>19</v>
      </c>
      <c r="X190" s="297">
        <v>49</v>
      </c>
    </row>
    <row r="191" spans="1:24" x14ac:dyDescent="0.25">
      <c r="A191" s="50" t="s">
        <v>507</v>
      </c>
      <c r="B191" s="50" t="s">
        <v>516</v>
      </c>
      <c r="C191" s="50" t="s">
        <v>517</v>
      </c>
      <c r="D191" s="50" t="s">
        <v>518</v>
      </c>
      <c r="E191" s="295">
        <v>22</v>
      </c>
      <c r="F191" s="297">
        <v>19</v>
      </c>
      <c r="G191" s="297">
        <v>49</v>
      </c>
      <c r="H191" s="297"/>
      <c r="I191" s="297"/>
      <c r="J191" s="297"/>
      <c r="K191" s="297"/>
      <c r="L191" s="297"/>
      <c r="M191" s="297"/>
      <c r="N191" s="297"/>
      <c r="O191" s="298">
        <f t="shared" si="2"/>
        <v>2</v>
      </c>
      <c r="P191" s="297"/>
      <c r="Q191" s="297"/>
      <c r="R191" s="297"/>
      <c r="S191" s="295">
        <v>22</v>
      </c>
      <c r="T191" s="297">
        <v>19</v>
      </c>
      <c r="U191" s="297">
        <v>49</v>
      </c>
      <c r="V191" s="295">
        <v>22</v>
      </c>
      <c r="W191" s="297">
        <v>19</v>
      </c>
      <c r="X191" s="297">
        <v>49</v>
      </c>
    </row>
    <row r="192" spans="1:24" x14ac:dyDescent="0.25">
      <c r="A192" s="50" t="s">
        <v>507</v>
      </c>
      <c r="B192" s="50" t="s">
        <v>519</v>
      </c>
      <c r="C192" s="50" t="s">
        <v>520</v>
      </c>
      <c r="D192" s="50" t="s">
        <v>521</v>
      </c>
      <c r="E192" s="295">
        <v>4</v>
      </c>
      <c r="F192" s="297" t="s">
        <v>522</v>
      </c>
      <c r="G192" s="297">
        <v>53</v>
      </c>
      <c r="H192" s="297"/>
      <c r="I192" s="297"/>
      <c r="J192" s="297"/>
      <c r="K192" s="297"/>
      <c r="L192" s="297"/>
      <c r="M192" s="297"/>
      <c r="N192" s="297"/>
      <c r="O192" s="298">
        <f t="shared" si="2"/>
        <v>2</v>
      </c>
      <c r="P192" s="297"/>
      <c r="Q192" s="297"/>
      <c r="R192" s="297"/>
      <c r="S192" s="295">
        <v>4</v>
      </c>
      <c r="T192" s="297"/>
      <c r="U192" s="297"/>
      <c r="V192" s="295">
        <v>4</v>
      </c>
      <c r="W192" s="297"/>
      <c r="X192" s="297"/>
    </row>
    <row r="193" spans="1:24" x14ac:dyDescent="0.25">
      <c r="A193" s="50" t="s">
        <v>507</v>
      </c>
      <c r="B193" s="50" t="s">
        <v>519</v>
      </c>
      <c r="C193" s="50" t="s">
        <v>520</v>
      </c>
      <c r="D193" s="50" t="s">
        <v>521</v>
      </c>
      <c r="E193" s="295">
        <v>5</v>
      </c>
      <c r="F193" s="297" t="s">
        <v>523</v>
      </c>
      <c r="G193" s="297" t="s">
        <v>524</v>
      </c>
      <c r="H193" s="297" t="s">
        <v>525</v>
      </c>
      <c r="I193" s="297"/>
      <c r="J193" s="297"/>
      <c r="K193" s="297"/>
      <c r="L193" s="297"/>
      <c r="M193" s="297"/>
      <c r="N193" s="297"/>
      <c r="O193" s="298">
        <f t="shared" si="2"/>
        <v>3</v>
      </c>
      <c r="P193" s="297"/>
      <c r="Q193" s="297"/>
      <c r="R193" s="297"/>
      <c r="S193" s="295">
        <v>5</v>
      </c>
      <c r="T193" s="297">
        <v>36</v>
      </c>
      <c r="U193" s="297"/>
      <c r="V193" s="295">
        <v>5</v>
      </c>
      <c r="W193" s="297"/>
      <c r="X193" s="297"/>
    </row>
    <row r="194" spans="1:24" x14ac:dyDescent="0.25">
      <c r="A194" s="50" t="s">
        <v>507</v>
      </c>
      <c r="B194" s="50" t="s">
        <v>519</v>
      </c>
      <c r="C194" s="50" t="s">
        <v>520</v>
      </c>
      <c r="D194" s="50" t="s">
        <v>521</v>
      </c>
      <c r="E194" s="295">
        <v>6</v>
      </c>
      <c r="F194" s="297" t="s">
        <v>526</v>
      </c>
      <c r="G194" s="297" t="s">
        <v>527</v>
      </c>
      <c r="H194" s="297"/>
      <c r="I194" s="297"/>
      <c r="J194" s="297"/>
      <c r="K194" s="297"/>
      <c r="L194" s="297"/>
      <c r="M194" s="297"/>
      <c r="N194" s="297"/>
      <c r="O194" s="298">
        <f t="shared" si="2"/>
        <v>2</v>
      </c>
      <c r="P194" s="297"/>
      <c r="Q194" s="297"/>
      <c r="R194" s="297"/>
      <c r="S194" s="295">
        <v>6</v>
      </c>
      <c r="T194" s="297">
        <v>20</v>
      </c>
      <c r="U194" s="297"/>
      <c r="V194" s="295">
        <v>6</v>
      </c>
      <c r="W194" s="297">
        <v>20</v>
      </c>
      <c r="X194" s="297"/>
    </row>
    <row r="195" spans="1:24" x14ac:dyDescent="0.25">
      <c r="A195" s="50" t="s">
        <v>507</v>
      </c>
      <c r="B195" s="50" t="s">
        <v>519</v>
      </c>
      <c r="C195" s="50" t="s">
        <v>520</v>
      </c>
      <c r="D195" s="50" t="s">
        <v>521</v>
      </c>
      <c r="E195" s="295">
        <v>7</v>
      </c>
      <c r="F195" s="297" t="s">
        <v>528</v>
      </c>
      <c r="G195" s="297" t="s">
        <v>529</v>
      </c>
      <c r="H195" s="297" t="s">
        <v>530</v>
      </c>
      <c r="I195" s="297"/>
      <c r="J195" s="297"/>
      <c r="K195" s="297"/>
      <c r="L195" s="297"/>
      <c r="M195" s="297"/>
      <c r="N195" s="297"/>
      <c r="O195" s="298">
        <f t="shared" ref="O195:O258" si="3">COUNTA(F195:N195)</f>
        <v>3</v>
      </c>
      <c r="P195" s="297"/>
      <c r="Q195" s="297"/>
      <c r="R195" s="297"/>
      <c r="S195" s="295">
        <v>7</v>
      </c>
      <c r="T195" s="297">
        <v>20</v>
      </c>
      <c r="U195" s="297"/>
      <c r="V195" s="295">
        <v>7</v>
      </c>
      <c r="W195" s="297">
        <v>20</v>
      </c>
      <c r="X195" s="297"/>
    </row>
    <row r="196" spans="1:24" x14ac:dyDescent="0.25">
      <c r="A196" s="50" t="s">
        <v>507</v>
      </c>
      <c r="B196" s="50" t="s">
        <v>519</v>
      </c>
      <c r="C196" s="50" t="s">
        <v>520</v>
      </c>
      <c r="D196" s="50" t="s">
        <v>521</v>
      </c>
      <c r="E196" s="295">
        <v>8</v>
      </c>
      <c r="F196" s="297">
        <v>39</v>
      </c>
      <c r="G196" s="297"/>
      <c r="H196" s="297"/>
      <c r="I196" s="297"/>
      <c r="J196" s="297"/>
      <c r="K196" s="297"/>
      <c r="L196" s="297"/>
      <c r="M196" s="297"/>
      <c r="N196" s="297"/>
      <c r="O196" s="298">
        <f t="shared" si="3"/>
        <v>1</v>
      </c>
      <c r="P196" s="297"/>
      <c r="Q196" s="297"/>
      <c r="R196" s="297"/>
      <c r="S196" s="295">
        <v>8</v>
      </c>
      <c r="T196" s="297">
        <v>20</v>
      </c>
      <c r="U196" s="297"/>
      <c r="V196" s="295">
        <v>8</v>
      </c>
      <c r="W196" s="297">
        <v>20</v>
      </c>
      <c r="X196" s="297"/>
    </row>
    <row r="197" spans="1:24" x14ac:dyDescent="0.25">
      <c r="A197" s="50" t="s">
        <v>507</v>
      </c>
      <c r="B197" s="50" t="s">
        <v>519</v>
      </c>
      <c r="C197" s="50" t="s">
        <v>520</v>
      </c>
      <c r="D197" s="50" t="s">
        <v>521</v>
      </c>
      <c r="E197" s="295">
        <v>9</v>
      </c>
      <c r="F197" s="297" t="s">
        <v>531</v>
      </c>
      <c r="G197" s="297">
        <v>38</v>
      </c>
      <c r="H197" s="297"/>
      <c r="I197" s="297"/>
      <c r="J197" s="297"/>
      <c r="K197" s="297"/>
      <c r="L197" s="297"/>
      <c r="M197" s="297"/>
      <c r="N197" s="297"/>
      <c r="O197" s="298">
        <f t="shared" si="3"/>
        <v>2</v>
      </c>
      <c r="P197" s="297"/>
      <c r="Q197" s="297"/>
      <c r="R197" s="297"/>
      <c r="S197" s="295">
        <v>9</v>
      </c>
      <c r="T197" s="297">
        <v>18</v>
      </c>
      <c r="U197" s="297"/>
      <c r="V197" s="295">
        <v>9</v>
      </c>
      <c r="W197" s="297">
        <v>18</v>
      </c>
      <c r="X197" s="297"/>
    </row>
    <row r="198" spans="1:24" x14ac:dyDescent="0.25">
      <c r="A198" s="50" t="s">
        <v>507</v>
      </c>
      <c r="B198" s="50" t="s">
        <v>519</v>
      </c>
      <c r="C198" s="50" t="s">
        <v>520</v>
      </c>
      <c r="D198" s="50" t="s">
        <v>521</v>
      </c>
      <c r="E198" s="295">
        <v>10</v>
      </c>
      <c r="F198" s="297" t="s">
        <v>531</v>
      </c>
      <c r="G198" s="297">
        <v>38</v>
      </c>
      <c r="H198" s="297"/>
      <c r="I198" s="297"/>
      <c r="J198" s="297"/>
      <c r="K198" s="297"/>
      <c r="L198" s="297"/>
      <c r="M198" s="297"/>
      <c r="N198" s="297"/>
      <c r="O198" s="298">
        <f t="shared" si="3"/>
        <v>2</v>
      </c>
      <c r="P198" s="297"/>
      <c r="Q198" s="297"/>
      <c r="R198" s="297"/>
      <c r="S198" s="295">
        <v>10</v>
      </c>
      <c r="T198" s="297">
        <v>2</v>
      </c>
      <c r="U198" s="297"/>
      <c r="V198" s="295">
        <v>10</v>
      </c>
      <c r="W198" s="297">
        <v>18</v>
      </c>
      <c r="X198" s="297"/>
    </row>
    <row r="199" spans="1:24" x14ac:dyDescent="0.25">
      <c r="A199" s="50" t="s">
        <v>507</v>
      </c>
      <c r="B199" s="50" t="s">
        <v>519</v>
      </c>
      <c r="C199" s="50" t="s">
        <v>520</v>
      </c>
      <c r="D199" s="50" t="s">
        <v>521</v>
      </c>
      <c r="E199" s="295">
        <v>11</v>
      </c>
      <c r="F199" s="297" t="s">
        <v>531</v>
      </c>
      <c r="G199" s="297">
        <v>38</v>
      </c>
      <c r="H199" s="297"/>
      <c r="I199" s="297"/>
      <c r="J199" s="297"/>
      <c r="K199" s="297"/>
      <c r="L199" s="297"/>
      <c r="M199" s="297"/>
      <c r="N199" s="297"/>
      <c r="O199" s="298">
        <f t="shared" si="3"/>
        <v>2</v>
      </c>
      <c r="P199" s="297"/>
      <c r="Q199" s="297"/>
      <c r="R199" s="297"/>
      <c r="S199" s="295">
        <v>11</v>
      </c>
      <c r="T199" s="297">
        <v>2</v>
      </c>
      <c r="U199" s="297"/>
      <c r="V199" s="295">
        <v>11</v>
      </c>
      <c r="W199" s="297">
        <v>18</v>
      </c>
      <c r="X199" s="297"/>
    </row>
    <row r="200" spans="1:24" x14ac:dyDescent="0.25">
      <c r="A200" s="50" t="s">
        <v>507</v>
      </c>
      <c r="B200" s="50" t="s">
        <v>519</v>
      </c>
      <c r="C200" s="50" t="s">
        <v>520</v>
      </c>
      <c r="D200" s="50" t="s">
        <v>521</v>
      </c>
      <c r="E200" s="295">
        <v>12</v>
      </c>
      <c r="F200" s="297" t="s">
        <v>531</v>
      </c>
      <c r="G200" s="297">
        <v>38</v>
      </c>
      <c r="H200" s="297"/>
      <c r="I200" s="297"/>
      <c r="J200" s="297"/>
      <c r="K200" s="297"/>
      <c r="L200" s="297"/>
      <c r="M200" s="297"/>
      <c r="N200" s="297"/>
      <c r="O200" s="298">
        <f t="shared" si="3"/>
        <v>2</v>
      </c>
      <c r="P200" s="297"/>
      <c r="Q200" s="297"/>
      <c r="R200" s="297"/>
      <c r="S200" s="295">
        <v>12</v>
      </c>
      <c r="T200" s="297">
        <v>2</v>
      </c>
      <c r="U200" s="297"/>
      <c r="V200" s="295">
        <v>12</v>
      </c>
      <c r="W200" s="297">
        <v>2</v>
      </c>
      <c r="X200" s="297"/>
    </row>
    <row r="201" spans="1:24" x14ac:dyDescent="0.25">
      <c r="A201" s="50" t="s">
        <v>507</v>
      </c>
      <c r="B201" s="50" t="s">
        <v>519</v>
      </c>
      <c r="C201" s="50" t="s">
        <v>520</v>
      </c>
      <c r="D201" s="50" t="s">
        <v>521</v>
      </c>
      <c r="E201" s="295">
        <v>13</v>
      </c>
      <c r="F201" s="297" t="s">
        <v>532</v>
      </c>
      <c r="G201" s="297" t="s">
        <v>533</v>
      </c>
      <c r="H201" s="297" t="s">
        <v>534</v>
      </c>
      <c r="I201" s="297"/>
      <c r="J201" s="297"/>
      <c r="K201" s="297"/>
      <c r="L201" s="297"/>
      <c r="M201" s="297"/>
      <c r="N201" s="297"/>
      <c r="O201" s="298">
        <f t="shared" si="3"/>
        <v>3</v>
      </c>
      <c r="P201" s="297"/>
      <c r="Q201" s="297"/>
      <c r="R201" s="297"/>
      <c r="S201" s="295">
        <v>13</v>
      </c>
      <c r="T201" s="297">
        <v>2</v>
      </c>
      <c r="U201" s="297"/>
      <c r="V201" s="295">
        <v>13</v>
      </c>
      <c r="W201" s="297">
        <v>18</v>
      </c>
      <c r="X201" s="297"/>
    </row>
    <row r="202" spans="1:24" x14ac:dyDescent="0.25">
      <c r="A202" s="50" t="s">
        <v>507</v>
      </c>
      <c r="B202" s="50" t="s">
        <v>519</v>
      </c>
      <c r="C202" s="50" t="s">
        <v>520</v>
      </c>
      <c r="D202" s="50" t="s">
        <v>521</v>
      </c>
      <c r="E202" s="295">
        <v>14</v>
      </c>
      <c r="F202" s="297" t="s">
        <v>535</v>
      </c>
      <c r="G202" s="297">
        <v>46</v>
      </c>
      <c r="H202" s="297"/>
      <c r="I202" s="297"/>
      <c r="J202" s="297"/>
      <c r="K202" s="297"/>
      <c r="L202" s="297"/>
      <c r="M202" s="297"/>
      <c r="N202" s="297"/>
      <c r="O202" s="298">
        <f t="shared" si="3"/>
        <v>2</v>
      </c>
      <c r="P202" s="297"/>
      <c r="Q202" s="297"/>
      <c r="R202" s="297"/>
      <c r="S202" s="295">
        <v>14</v>
      </c>
      <c r="T202" s="297">
        <v>2</v>
      </c>
      <c r="U202" s="297"/>
      <c r="V202" s="295">
        <v>14</v>
      </c>
      <c r="W202" s="297">
        <v>2</v>
      </c>
      <c r="X202" s="297"/>
    </row>
    <row r="203" spans="1:24" x14ac:dyDescent="0.25">
      <c r="A203" s="50" t="s">
        <v>507</v>
      </c>
      <c r="B203" s="50" t="s">
        <v>519</v>
      </c>
      <c r="C203" s="50" t="s">
        <v>520</v>
      </c>
      <c r="D203" s="50" t="s">
        <v>521</v>
      </c>
      <c r="E203" s="295">
        <v>15</v>
      </c>
      <c r="F203" s="297" t="s">
        <v>536</v>
      </c>
      <c r="G203" s="297" t="s">
        <v>537</v>
      </c>
      <c r="H203" s="297"/>
      <c r="I203" s="297"/>
      <c r="J203" s="297"/>
      <c r="K203" s="297"/>
      <c r="L203" s="297"/>
      <c r="M203" s="297"/>
      <c r="N203" s="297"/>
      <c r="O203" s="298">
        <f t="shared" si="3"/>
        <v>2</v>
      </c>
      <c r="P203" s="297"/>
      <c r="Q203" s="297"/>
      <c r="R203" s="297"/>
      <c r="S203" s="295">
        <v>15</v>
      </c>
      <c r="T203" s="297">
        <v>2</v>
      </c>
      <c r="U203" s="297"/>
      <c r="V203" s="295">
        <v>15</v>
      </c>
      <c r="W203" s="297">
        <v>2</v>
      </c>
      <c r="X203" s="297"/>
    </row>
    <row r="204" spans="1:24" x14ac:dyDescent="0.25">
      <c r="A204" s="50" t="s">
        <v>507</v>
      </c>
      <c r="B204" s="50" t="s">
        <v>519</v>
      </c>
      <c r="C204" s="50" t="s">
        <v>520</v>
      </c>
      <c r="D204" s="50" t="s">
        <v>521</v>
      </c>
      <c r="E204" s="295">
        <v>16</v>
      </c>
      <c r="F204" s="297">
        <v>19</v>
      </c>
      <c r="G204" s="297" t="s">
        <v>538</v>
      </c>
      <c r="H204" s="297"/>
      <c r="I204" s="297"/>
      <c r="J204" s="297"/>
      <c r="K204" s="297"/>
      <c r="L204" s="297"/>
      <c r="M204" s="297"/>
      <c r="N204" s="297"/>
      <c r="O204" s="298">
        <f t="shared" si="3"/>
        <v>2</v>
      </c>
      <c r="P204" s="297"/>
      <c r="Q204" s="297"/>
      <c r="R204" s="297"/>
      <c r="S204" s="295">
        <v>16</v>
      </c>
      <c r="T204" s="297">
        <v>2</v>
      </c>
      <c r="U204" s="297"/>
      <c r="V204" s="295">
        <v>16</v>
      </c>
      <c r="W204" s="297">
        <v>2</v>
      </c>
      <c r="X204" s="297"/>
    </row>
    <row r="205" spans="1:24" x14ac:dyDescent="0.25">
      <c r="A205" s="50" t="s">
        <v>507</v>
      </c>
      <c r="B205" s="50" t="s">
        <v>519</v>
      </c>
      <c r="C205" s="50" t="s">
        <v>520</v>
      </c>
      <c r="D205" s="50" t="s">
        <v>521</v>
      </c>
      <c r="E205" s="295">
        <v>17</v>
      </c>
      <c r="F205" s="297">
        <v>15</v>
      </c>
      <c r="G205" s="297" t="s">
        <v>539</v>
      </c>
      <c r="H205" s="297"/>
      <c r="I205" s="297"/>
      <c r="J205" s="297"/>
      <c r="K205" s="297"/>
      <c r="L205" s="297"/>
      <c r="M205" s="297"/>
      <c r="N205" s="297"/>
      <c r="O205" s="298">
        <f t="shared" si="3"/>
        <v>2</v>
      </c>
      <c r="P205" s="297"/>
      <c r="Q205" s="297"/>
      <c r="R205" s="297"/>
      <c r="S205" s="295">
        <v>17</v>
      </c>
      <c r="T205" s="297">
        <v>2</v>
      </c>
      <c r="U205" s="297"/>
      <c r="V205" s="295">
        <v>17</v>
      </c>
      <c r="W205" s="297">
        <v>2</v>
      </c>
      <c r="X205" s="297"/>
    </row>
    <row r="206" spans="1:24" x14ac:dyDescent="0.25">
      <c r="A206" s="50" t="s">
        <v>507</v>
      </c>
      <c r="B206" s="50" t="s">
        <v>519</v>
      </c>
      <c r="C206" s="50" t="s">
        <v>520</v>
      </c>
      <c r="D206" s="50" t="s">
        <v>521</v>
      </c>
      <c r="E206" s="295">
        <v>18</v>
      </c>
      <c r="F206" s="297">
        <v>15</v>
      </c>
      <c r="G206" s="297" t="s">
        <v>540</v>
      </c>
      <c r="H206" s="297"/>
      <c r="I206" s="297"/>
      <c r="J206" s="297"/>
      <c r="K206" s="297"/>
      <c r="L206" s="297"/>
      <c r="M206" s="297"/>
      <c r="N206" s="297"/>
      <c r="O206" s="298">
        <f t="shared" si="3"/>
        <v>2</v>
      </c>
      <c r="P206" s="297"/>
      <c r="Q206" s="297"/>
      <c r="R206" s="297"/>
      <c r="S206" s="295">
        <v>18</v>
      </c>
      <c r="T206" s="297">
        <v>2</v>
      </c>
      <c r="U206" s="297"/>
      <c r="V206" s="295">
        <v>18</v>
      </c>
      <c r="W206" s="297">
        <v>2</v>
      </c>
      <c r="X206" s="297"/>
    </row>
    <row r="207" spans="1:24" x14ac:dyDescent="0.25">
      <c r="A207" s="50" t="s">
        <v>507</v>
      </c>
      <c r="B207" s="50" t="s">
        <v>519</v>
      </c>
      <c r="C207" s="50" t="s">
        <v>520</v>
      </c>
      <c r="D207" s="50" t="s">
        <v>521</v>
      </c>
      <c r="E207" s="295">
        <v>19</v>
      </c>
      <c r="F207" s="297">
        <v>3</v>
      </c>
      <c r="G207" s="297" t="s">
        <v>540</v>
      </c>
      <c r="H207" s="297"/>
      <c r="I207" s="297"/>
      <c r="J207" s="297"/>
      <c r="K207" s="297"/>
      <c r="L207" s="297"/>
      <c r="M207" s="297"/>
      <c r="N207" s="297"/>
      <c r="O207" s="298">
        <f t="shared" si="3"/>
        <v>2</v>
      </c>
      <c r="P207" s="297"/>
      <c r="Q207" s="297"/>
      <c r="R207" s="297"/>
      <c r="S207" s="295">
        <v>19</v>
      </c>
      <c r="T207" s="297">
        <v>2</v>
      </c>
      <c r="U207" s="297"/>
      <c r="V207" s="295">
        <v>19</v>
      </c>
      <c r="W207" s="297">
        <v>2</v>
      </c>
      <c r="X207" s="297"/>
    </row>
    <row r="208" spans="1:24" x14ac:dyDescent="0.25">
      <c r="A208" s="50" t="s">
        <v>507</v>
      </c>
      <c r="B208" s="50" t="s">
        <v>519</v>
      </c>
      <c r="C208" s="50" t="s">
        <v>520</v>
      </c>
      <c r="D208" s="50" t="s">
        <v>521</v>
      </c>
      <c r="E208" s="295">
        <v>20</v>
      </c>
      <c r="F208" s="297">
        <v>2</v>
      </c>
      <c r="G208" s="297"/>
      <c r="H208" s="297"/>
      <c r="I208" s="297"/>
      <c r="J208" s="297"/>
      <c r="K208" s="297"/>
      <c r="L208" s="297"/>
      <c r="M208" s="297"/>
      <c r="N208" s="297"/>
      <c r="O208" s="298">
        <f t="shared" si="3"/>
        <v>1</v>
      </c>
      <c r="P208" s="297"/>
      <c r="Q208" s="297"/>
      <c r="R208" s="297"/>
      <c r="S208" s="295">
        <v>20</v>
      </c>
      <c r="T208" s="297">
        <v>26</v>
      </c>
      <c r="U208" s="297"/>
      <c r="V208" s="295">
        <v>20</v>
      </c>
      <c r="W208" s="297">
        <v>26</v>
      </c>
      <c r="X208" s="297"/>
    </row>
    <row r="209" spans="1:24" x14ac:dyDescent="0.25">
      <c r="A209" s="50" t="s">
        <v>507</v>
      </c>
      <c r="B209" s="50" t="s">
        <v>519</v>
      </c>
      <c r="C209" s="50" t="s">
        <v>520</v>
      </c>
      <c r="D209" s="50" t="s">
        <v>521</v>
      </c>
      <c r="E209" s="295">
        <v>21</v>
      </c>
      <c r="F209" s="297" t="s">
        <v>541</v>
      </c>
      <c r="G209" s="297"/>
      <c r="H209" s="297"/>
      <c r="I209" s="297"/>
      <c r="J209" s="297"/>
      <c r="K209" s="297"/>
      <c r="L209" s="297"/>
      <c r="M209" s="297"/>
      <c r="N209" s="297"/>
      <c r="O209" s="298">
        <f t="shared" si="3"/>
        <v>1</v>
      </c>
      <c r="P209" s="297"/>
      <c r="Q209" s="297"/>
      <c r="R209" s="297"/>
      <c r="S209" s="295">
        <v>21</v>
      </c>
      <c r="T209" s="297">
        <v>9</v>
      </c>
      <c r="U209" s="297"/>
      <c r="V209" s="295">
        <v>21</v>
      </c>
      <c r="W209" s="297">
        <v>9</v>
      </c>
      <c r="X209" s="297"/>
    </row>
    <row r="210" spans="1:24" x14ac:dyDescent="0.25">
      <c r="A210" s="50" t="s">
        <v>507</v>
      </c>
      <c r="B210" s="50" t="s">
        <v>519</v>
      </c>
      <c r="C210" s="50" t="s">
        <v>520</v>
      </c>
      <c r="D210" s="50" t="s">
        <v>521</v>
      </c>
      <c r="E210" s="295">
        <v>22</v>
      </c>
      <c r="F210" s="297" t="s">
        <v>542</v>
      </c>
      <c r="G210" s="297">
        <v>58</v>
      </c>
      <c r="H210" s="297"/>
      <c r="I210" s="297"/>
      <c r="J210" s="297"/>
      <c r="K210" s="297"/>
      <c r="L210" s="297"/>
      <c r="M210" s="297"/>
      <c r="N210" s="297"/>
      <c r="O210" s="298">
        <f t="shared" si="3"/>
        <v>2</v>
      </c>
      <c r="P210" s="297"/>
      <c r="Q210" s="297"/>
      <c r="R210" s="297"/>
      <c r="S210" s="295">
        <v>22</v>
      </c>
      <c r="T210" s="297" t="s">
        <v>542</v>
      </c>
      <c r="U210" s="297">
        <v>58</v>
      </c>
      <c r="V210" s="295">
        <v>22</v>
      </c>
      <c r="W210" s="297" t="s">
        <v>542</v>
      </c>
      <c r="X210" s="297">
        <v>58</v>
      </c>
    </row>
    <row r="211" spans="1:24" x14ac:dyDescent="0.25">
      <c r="A211" s="50" t="s">
        <v>507</v>
      </c>
      <c r="B211" s="50" t="s">
        <v>543</v>
      </c>
      <c r="C211" s="50" t="s">
        <v>544</v>
      </c>
      <c r="D211" s="50" t="s">
        <v>545</v>
      </c>
      <c r="E211" s="295">
        <v>6</v>
      </c>
      <c r="F211" s="297">
        <v>30</v>
      </c>
      <c r="G211" s="297">
        <v>50</v>
      </c>
      <c r="H211" s="297"/>
      <c r="I211" s="297"/>
      <c r="J211" s="297"/>
      <c r="K211" s="297"/>
      <c r="L211" s="297"/>
      <c r="M211" s="297"/>
      <c r="N211" s="297"/>
      <c r="O211" s="298">
        <f t="shared" si="3"/>
        <v>2</v>
      </c>
      <c r="P211" s="297"/>
      <c r="Q211" s="297"/>
      <c r="R211" s="297"/>
      <c r="S211" s="295">
        <v>6</v>
      </c>
      <c r="T211" s="297">
        <v>27</v>
      </c>
      <c r="U211" s="297">
        <v>57</v>
      </c>
      <c r="V211" s="295">
        <v>6</v>
      </c>
      <c r="W211" s="297"/>
      <c r="X211" s="297"/>
    </row>
    <row r="212" spans="1:24" x14ac:dyDescent="0.25">
      <c r="A212" s="50" t="s">
        <v>507</v>
      </c>
      <c r="B212" s="50" t="s">
        <v>543</v>
      </c>
      <c r="C212" s="50" t="s">
        <v>544</v>
      </c>
      <c r="D212" s="50" t="s">
        <v>545</v>
      </c>
      <c r="E212" s="295">
        <v>7</v>
      </c>
      <c r="F212" s="297">
        <v>15</v>
      </c>
      <c r="G212" s="297">
        <v>42</v>
      </c>
      <c r="H212" s="297"/>
      <c r="I212" s="297"/>
      <c r="J212" s="297"/>
      <c r="K212" s="297"/>
      <c r="L212" s="297"/>
      <c r="M212" s="297"/>
      <c r="N212" s="297"/>
      <c r="O212" s="298">
        <f t="shared" si="3"/>
        <v>2</v>
      </c>
      <c r="P212" s="297"/>
      <c r="Q212" s="297"/>
      <c r="R212" s="297"/>
      <c r="S212" s="295">
        <v>7</v>
      </c>
      <c r="T212" s="297">
        <v>27</v>
      </c>
      <c r="U212" s="297">
        <v>57</v>
      </c>
      <c r="V212" s="295">
        <v>7</v>
      </c>
      <c r="W212" s="297"/>
      <c r="X212" s="297"/>
    </row>
    <row r="213" spans="1:24" x14ac:dyDescent="0.25">
      <c r="A213" s="50" t="s">
        <v>507</v>
      </c>
      <c r="B213" s="50" t="s">
        <v>543</v>
      </c>
      <c r="C213" s="50" t="s">
        <v>544</v>
      </c>
      <c r="D213" s="50" t="s">
        <v>545</v>
      </c>
      <c r="E213" s="295">
        <v>8</v>
      </c>
      <c r="F213" s="297">
        <v>4</v>
      </c>
      <c r="G213" s="297">
        <v>20</v>
      </c>
      <c r="H213" s="297">
        <v>37</v>
      </c>
      <c r="I213" s="297">
        <v>59</v>
      </c>
      <c r="J213" s="297"/>
      <c r="K213" s="297"/>
      <c r="L213" s="297"/>
      <c r="M213" s="297"/>
      <c r="N213" s="297"/>
      <c r="O213" s="298">
        <f t="shared" si="3"/>
        <v>4</v>
      </c>
      <c r="P213" s="297"/>
      <c r="Q213" s="297"/>
      <c r="R213" s="297"/>
      <c r="S213" s="295">
        <v>8</v>
      </c>
      <c r="T213" s="297">
        <v>27</v>
      </c>
      <c r="U213" s="297">
        <v>59</v>
      </c>
      <c r="V213" s="295">
        <v>8</v>
      </c>
      <c r="W213" s="297"/>
      <c r="X213" s="297"/>
    </row>
    <row r="214" spans="1:24" x14ac:dyDescent="0.25">
      <c r="A214" s="50" t="s">
        <v>507</v>
      </c>
      <c r="B214" s="50" t="s">
        <v>543</v>
      </c>
      <c r="C214" s="50" t="s">
        <v>544</v>
      </c>
      <c r="D214" s="50" t="s">
        <v>545</v>
      </c>
      <c r="E214" s="295">
        <v>9</v>
      </c>
      <c r="F214" s="297" t="s">
        <v>546</v>
      </c>
      <c r="G214" s="297">
        <v>27</v>
      </c>
      <c r="H214" s="297">
        <v>57</v>
      </c>
      <c r="I214" s="297"/>
      <c r="J214" s="297"/>
      <c r="K214" s="297"/>
      <c r="L214" s="297"/>
      <c r="M214" s="297"/>
      <c r="N214" s="297"/>
      <c r="O214" s="298">
        <f t="shared" si="3"/>
        <v>3</v>
      </c>
      <c r="P214" s="297"/>
      <c r="Q214" s="297"/>
      <c r="R214" s="297"/>
      <c r="S214" s="295">
        <v>9</v>
      </c>
      <c r="T214" s="297">
        <v>27</v>
      </c>
      <c r="U214" s="297">
        <v>57</v>
      </c>
      <c r="V214" s="295">
        <v>9</v>
      </c>
      <c r="W214" s="297">
        <v>27</v>
      </c>
      <c r="X214" s="297">
        <v>57</v>
      </c>
    </row>
    <row r="215" spans="1:24" x14ac:dyDescent="0.25">
      <c r="A215" s="50" t="s">
        <v>507</v>
      </c>
      <c r="B215" s="50" t="s">
        <v>543</v>
      </c>
      <c r="C215" s="50" t="s">
        <v>544</v>
      </c>
      <c r="D215" s="50" t="s">
        <v>545</v>
      </c>
      <c r="E215" s="295">
        <v>10</v>
      </c>
      <c r="F215" s="297">
        <v>27</v>
      </c>
      <c r="G215" s="297">
        <v>57</v>
      </c>
      <c r="H215" s="297"/>
      <c r="I215" s="297"/>
      <c r="J215" s="297"/>
      <c r="K215" s="297"/>
      <c r="L215" s="297"/>
      <c r="M215" s="297"/>
      <c r="N215" s="297"/>
      <c r="O215" s="298">
        <f t="shared" si="3"/>
        <v>2</v>
      </c>
      <c r="P215" s="297"/>
      <c r="Q215" s="297"/>
      <c r="R215" s="297"/>
      <c r="S215" s="295">
        <v>10</v>
      </c>
      <c r="T215" s="297">
        <v>27</v>
      </c>
      <c r="U215" s="297">
        <v>57</v>
      </c>
      <c r="V215" s="295">
        <v>10</v>
      </c>
      <c r="W215" s="297">
        <v>27</v>
      </c>
      <c r="X215" s="297">
        <v>57</v>
      </c>
    </row>
    <row r="216" spans="1:24" x14ac:dyDescent="0.25">
      <c r="A216" s="50" t="s">
        <v>507</v>
      </c>
      <c r="B216" s="50" t="s">
        <v>543</v>
      </c>
      <c r="C216" s="50" t="s">
        <v>544</v>
      </c>
      <c r="D216" s="50" t="s">
        <v>545</v>
      </c>
      <c r="E216" s="295">
        <v>11</v>
      </c>
      <c r="F216" s="297">
        <v>27</v>
      </c>
      <c r="G216" s="297">
        <v>57</v>
      </c>
      <c r="H216" s="297"/>
      <c r="I216" s="297"/>
      <c r="J216" s="297"/>
      <c r="K216" s="297"/>
      <c r="L216" s="297"/>
      <c r="M216" s="297"/>
      <c r="N216" s="297"/>
      <c r="O216" s="298">
        <f t="shared" si="3"/>
        <v>2</v>
      </c>
      <c r="P216" s="297"/>
      <c r="Q216" s="297"/>
      <c r="R216" s="297"/>
      <c r="S216" s="295">
        <v>11</v>
      </c>
      <c r="T216" s="297">
        <v>27</v>
      </c>
      <c r="U216" s="297">
        <v>57</v>
      </c>
      <c r="V216" s="295">
        <v>11</v>
      </c>
      <c r="W216" s="297">
        <v>27</v>
      </c>
      <c r="X216" s="297">
        <v>57</v>
      </c>
    </row>
    <row r="217" spans="1:24" x14ac:dyDescent="0.25">
      <c r="A217" s="50" t="s">
        <v>507</v>
      </c>
      <c r="B217" s="50" t="s">
        <v>543</v>
      </c>
      <c r="C217" s="50" t="s">
        <v>544</v>
      </c>
      <c r="D217" s="50" t="s">
        <v>545</v>
      </c>
      <c r="E217" s="295">
        <v>12</v>
      </c>
      <c r="F217" s="297">
        <v>27</v>
      </c>
      <c r="G217" s="297">
        <v>57</v>
      </c>
      <c r="H217" s="297"/>
      <c r="I217" s="297"/>
      <c r="J217" s="297"/>
      <c r="K217" s="297"/>
      <c r="L217" s="297"/>
      <c r="M217" s="297"/>
      <c r="N217" s="297"/>
      <c r="O217" s="298">
        <f t="shared" si="3"/>
        <v>2</v>
      </c>
      <c r="P217" s="297"/>
      <c r="Q217" s="297"/>
      <c r="R217" s="297"/>
      <c r="S217" s="295">
        <v>12</v>
      </c>
      <c r="T217" s="297">
        <v>27</v>
      </c>
      <c r="U217" s="297">
        <v>57</v>
      </c>
      <c r="V217" s="295">
        <v>12</v>
      </c>
      <c r="W217" s="297">
        <v>27</v>
      </c>
      <c r="X217" s="297">
        <v>57</v>
      </c>
    </row>
    <row r="218" spans="1:24" x14ac:dyDescent="0.25">
      <c r="A218" s="50" t="s">
        <v>507</v>
      </c>
      <c r="B218" s="50" t="s">
        <v>543</v>
      </c>
      <c r="C218" s="50" t="s">
        <v>544</v>
      </c>
      <c r="D218" s="50" t="s">
        <v>545</v>
      </c>
      <c r="E218" s="295">
        <v>13</v>
      </c>
      <c r="F218" s="297">
        <v>27</v>
      </c>
      <c r="G218" s="297"/>
      <c r="H218" s="297"/>
      <c r="I218" s="297"/>
      <c r="J218" s="297"/>
      <c r="K218" s="297"/>
      <c r="L218" s="297"/>
      <c r="M218" s="297"/>
      <c r="N218" s="297"/>
      <c r="O218" s="298">
        <f t="shared" si="3"/>
        <v>1</v>
      </c>
      <c r="P218" s="297"/>
      <c r="Q218" s="297"/>
      <c r="R218" s="297"/>
      <c r="S218" s="295">
        <v>13</v>
      </c>
      <c r="T218" s="297">
        <v>27</v>
      </c>
      <c r="U218" s="297">
        <v>57</v>
      </c>
      <c r="V218" s="295">
        <v>13</v>
      </c>
      <c r="W218" s="297">
        <v>27</v>
      </c>
      <c r="X218" s="297">
        <v>57</v>
      </c>
    </row>
    <row r="219" spans="1:24" x14ac:dyDescent="0.25">
      <c r="A219" s="50" t="s">
        <v>507</v>
      </c>
      <c r="B219" s="50" t="s">
        <v>543</v>
      </c>
      <c r="C219" s="50" t="s">
        <v>544</v>
      </c>
      <c r="D219" s="50" t="s">
        <v>545</v>
      </c>
      <c r="E219" s="295">
        <v>14</v>
      </c>
      <c r="F219" s="297">
        <v>3</v>
      </c>
      <c r="G219" s="297">
        <v>33</v>
      </c>
      <c r="H219" s="297"/>
      <c r="I219" s="297"/>
      <c r="J219" s="297"/>
      <c r="K219" s="297"/>
      <c r="L219" s="297"/>
      <c r="M219" s="297"/>
      <c r="N219" s="297"/>
      <c r="O219" s="298">
        <f t="shared" si="3"/>
        <v>2</v>
      </c>
      <c r="P219" s="297"/>
      <c r="Q219" s="297"/>
      <c r="R219" s="297"/>
      <c r="S219" s="295">
        <v>14</v>
      </c>
      <c r="T219" s="297">
        <v>27</v>
      </c>
      <c r="U219" s="297">
        <v>57</v>
      </c>
      <c r="V219" s="295">
        <v>14</v>
      </c>
      <c r="W219" s="297">
        <v>27</v>
      </c>
      <c r="X219" s="297">
        <v>57</v>
      </c>
    </row>
    <row r="220" spans="1:24" x14ac:dyDescent="0.25">
      <c r="A220" s="50" t="s">
        <v>507</v>
      </c>
      <c r="B220" s="50" t="s">
        <v>543</v>
      </c>
      <c r="C220" s="50" t="s">
        <v>544</v>
      </c>
      <c r="D220" s="50" t="s">
        <v>545</v>
      </c>
      <c r="E220" s="295">
        <v>15</v>
      </c>
      <c r="F220" s="297">
        <v>3</v>
      </c>
      <c r="G220" s="297">
        <v>34</v>
      </c>
      <c r="H220" s="297"/>
      <c r="I220" s="297"/>
      <c r="J220" s="297"/>
      <c r="K220" s="297"/>
      <c r="L220" s="297"/>
      <c r="M220" s="297"/>
      <c r="N220" s="297"/>
      <c r="O220" s="298">
        <f t="shared" si="3"/>
        <v>2</v>
      </c>
      <c r="P220" s="297"/>
      <c r="Q220" s="297"/>
      <c r="R220" s="297"/>
      <c r="S220" s="295">
        <v>15</v>
      </c>
      <c r="T220" s="297">
        <v>27</v>
      </c>
      <c r="U220" s="297">
        <v>57</v>
      </c>
      <c r="V220" s="295">
        <v>15</v>
      </c>
      <c r="W220" s="297">
        <v>27</v>
      </c>
      <c r="X220" s="297">
        <v>57</v>
      </c>
    </row>
    <row r="221" spans="1:24" x14ac:dyDescent="0.25">
      <c r="A221" s="50" t="s">
        <v>507</v>
      </c>
      <c r="B221" s="50" t="s">
        <v>543</v>
      </c>
      <c r="C221" s="50" t="s">
        <v>544</v>
      </c>
      <c r="D221" s="50" t="s">
        <v>545</v>
      </c>
      <c r="E221" s="295">
        <v>16</v>
      </c>
      <c r="F221" s="297">
        <v>4</v>
      </c>
      <c r="G221" s="297">
        <v>34</v>
      </c>
      <c r="H221" s="297"/>
      <c r="I221" s="297"/>
      <c r="J221" s="297"/>
      <c r="K221" s="297"/>
      <c r="L221" s="297"/>
      <c r="M221" s="297"/>
      <c r="N221" s="297"/>
      <c r="O221" s="298">
        <f t="shared" si="3"/>
        <v>2</v>
      </c>
      <c r="P221" s="297"/>
      <c r="Q221" s="297"/>
      <c r="R221" s="297"/>
      <c r="S221" s="295">
        <v>16</v>
      </c>
      <c r="T221" s="297">
        <v>27</v>
      </c>
      <c r="U221" s="297">
        <v>57</v>
      </c>
      <c r="V221" s="295">
        <v>16</v>
      </c>
      <c r="W221" s="297">
        <v>27</v>
      </c>
      <c r="X221" s="297">
        <v>57</v>
      </c>
    </row>
    <row r="222" spans="1:24" x14ac:dyDescent="0.25">
      <c r="A222" s="50" t="s">
        <v>507</v>
      </c>
      <c r="B222" s="50" t="s">
        <v>543</v>
      </c>
      <c r="C222" s="50" t="s">
        <v>544</v>
      </c>
      <c r="D222" s="50" t="s">
        <v>545</v>
      </c>
      <c r="E222" s="295">
        <v>17</v>
      </c>
      <c r="F222" s="297">
        <v>4</v>
      </c>
      <c r="G222" s="297">
        <v>33</v>
      </c>
      <c r="H222" s="297"/>
      <c r="I222" s="297"/>
      <c r="J222" s="297"/>
      <c r="K222" s="297"/>
      <c r="L222" s="297"/>
      <c r="M222" s="297"/>
      <c r="N222" s="297"/>
      <c r="O222" s="298">
        <f t="shared" si="3"/>
        <v>2</v>
      </c>
      <c r="P222" s="297"/>
      <c r="Q222" s="297"/>
      <c r="R222" s="297"/>
      <c r="S222" s="295">
        <v>17</v>
      </c>
      <c r="T222" s="297">
        <v>27</v>
      </c>
      <c r="U222" s="297">
        <v>57</v>
      </c>
      <c r="V222" s="295">
        <v>17</v>
      </c>
      <c r="W222" s="297">
        <v>27</v>
      </c>
      <c r="X222" s="297">
        <v>57</v>
      </c>
    </row>
    <row r="223" spans="1:24" x14ac:dyDescent="0.25">
      <c r="A223" s="50" t="s">
        <v>507</v>
      </c>
      <c r="B223" s="50" t="s">
        <v>543</v>
      </c>
      <c r="C223" s="50" t="s">
        <v>544</v>
      </c>
      <c r="D223" s="50" t="s">
        <v>545</v>
      </c>
      <c r="E223" s="295">
        <v>18</v>
      </c>
      <c r="F223" s="297">
        <v>3</v>
      </c>
      <c r="G223" s="297">
        <v>24</v>
      </c>
      <c r="H223" s="297">
        <v>54</v>
      </c>
      <c r="I223" s="297"/>
      <c r="J223" s="297"/>
      <c r="K223" s="297"/>
      <c r="L223" s="297"/>
      <c r="M223" s="297"/>
      <c r="N223" s="297"/>
      <c r="O223" s="298">
        <f t="shared" si="3"/>
        <v>3</v>
      </c>
      <c r="P223" s="297"/>
      <c r="Q223" s="297"/>
      <c r="R223" s="297"/>
      <c r="S223" s="295">
        <v>18</v>
      </c>
      <c r="T223" s="297">
        <v>27</v>
      </c>
      <c r="U223" s="297">
        <v>57</v>
      </c>
      <c r="V223" s="295">
        <v>18</v>
      </c>
      <c r="W223" s="297">
        <v>27</v>
      </c>
      <c r="X223" s="297">
        <v>57</v>
      </c>
    </row>
    <row r="224" spans="1:24" x14ac:dyDescent="0.25">
      <c r="A224" s="50" t="s">
        <v>507</v>
      </c>
      <c r="B224" s="50" t="s">
        <v>543</v>
      </c>
      <c r="C224" s="50" t="s">
        <v>544</v>
      </c>
      <c r="D224" s="50" t="s">
        <v>545</v>
      </c>
      <c r="E224" s="295">
        <v>19</v>
      </c>
      <c r="F224" s="297">
        <v>24</v>
      </c>
      <c r="G224" s="297">
        <v>49</v>
      </c>
      <c r="H224" s="297"/>
      <c r="I224" s="297"/>
      <c r="J224" s="297"/>
      <c r="K224" s="297"/>
      <c r="L224" s="297"/>
      <c r="M224" s="297"/>
      <c r="N224" s="297"/>
      <c r="O224" s="298">
        <f t="shared" si="3"/>
        <v>2</v>
      </c>
      <c r="P224" s="297"/>
      <c r="Q224" s="297"/>
      <c r="R224" s="297"/>
      <c r="S224" s="295">
        <v>19</v>
      </c>
      <c r="T224" s="297">
        <v>27</v>
      </c>
      <c r="U224" s="297">
        <v>56</v>
      </c>
      <c r="V224" s="295">
        <v>19</v>
      </c>
      <c r="W224" s="297">
        <v>27</v>
      </c>
      <c r="X224" s="297">
        <v>56</v>
      </c>
    </row>
    <row r="225" spans="1:26" x14ac:dyDescent="0.25">
      <c r="A225" s="50" t="s">
        <v>507</v>
      </c>
      <c r="B225" s="50" t="s">
        <v>543</v>
      </c>
      <c r="C225" s="50" t="s">
        <v>544</v>
      </c>
      <c r="D225" s="50" t="s">
        <v>545</v>
      </c>
      <c r="E225" s="295">
        <v>20</v>
      </c>
      <c r="F225" s="297">
        <v>20</v>
      </c>
      <c r="G225" s="297">
        <v>50</v>
      </c>
      <c r="H225" s="297"/>
      <c r="I225" s="297"/>
      <c r="J225" s="297"/>
      <c r="K225" s="297"/>
      <c r="L225" s="297"/>
      <c r="M225" s="297"/>
      <c r="N225" s="297"/>
      <c r="O225" s="298">
        <f t="shared" si="3"/>
        <v>2</v>
      </c>
      <c r="P225" s="297"/>
      <c r="Q225" s="297"/>
      <c r="R225" s="297"/>
      <c r="S225" s="295">
        <v>20</v>
      </c>
      <c r="T225" s="297">
        <v>20</v>
      </c>
      <c r="U225" s="297">
        <v>50</v>
      </c>
      <c r="V225" s="295">
        <v>20</v>
      </c>
      <c r="W225" s="297">
        <v>20</v>
      </c>
      <c r="X225" s="297">
        <v>50</v>
      </c>
    </row>
    <row r="226" spans="1:26" x14ac:dyDescent="0.25">
      <c r="A226" s="50" t="s">
        <v>507</v>
      </c>
      <c r="B226" s="50" t="s">
        <v>543</v>
      </c>
      <c r="C226" s="50" t="s">
        <v>544</v>
      </c>
      <c r="D226" s="50" t="s">
        <v>545</v>
      </c>
      <c r="E226" s="295">
        <v>21</v>
      </c>
      <c r="F226" s="297">
        <v>20</v>
      </c>
      <c r="G226" s="297">
        <v>50</v>
      </c>
      <c r="H226" s="297"/>
      <c r="I226" s="297"/>
      <c r="J226" s="297"/>
      <c r="K226" s="297"/>
      <c r="L226" s="297"/>
      <c r="M226" s="297"/>
      <c r="N226" s="297"/>
      <c r="O226" s="298">
        <f t="shared" si="3"/>
        <v>2</v>
      </c>
      <c r="P226" s="297"/>
      <c r="Q226" s="297"/>
      <c r="R226" s="297"/>
      <c r="S226" s="295">
        <v>21</v>
      </c>
      <c r="T226" s="297">
        <v>20</v>
      </c>
      <c r="U226" s="297">
        <v>50</v>
      </c>
      <c r="V226" s="295">
        <v>21</v>
      </c>
      <c r="W226" s="297">
        <v>20</v>
      </c>
      <c r="X226" s="297">
        <v>50</v>
      </c>
    </row>
    <row r="227" spans="1:26" x14ac:dyDescent="0.25">
      <c r="A227" s="50" t="s">
        <v>507</v>
      </c>
      <c r="B227" s="50" t="s">
        <v>547</v>
      </c>
      <c r="C227" s="50" t="s">
        <v>548</v>
      </c>
      <c r="D227" s="50" t="s">
        <v>549</v>
      </c>
      <c r="E227" s="295">
        <v>5</v>
      </c>
      <c r="F227" s="297">
        <v>5</v>
      </c>
      <c r="G227" s="297">
        <v>28</v>
      </c>
      <c r="H227" s="297">
        <v>43</v>
      </c>
      <c r="I227" s="297"/>
      <c r="J227" s="297"/>
      <c r="K227" s="297"/>
      <c r="L227" s="297"/>
      <c r="M227" s="297"/>
      <c r="N227" s="297"/>
      <c r="O227" s="298">
        <f t="shared" si="3"/>
        <v>3</v>
      </c>
      <c r="P227" s="297"/>
      <c r="Q227" s="297"/>
      <c r="R227" s="297"/>
      <c r="S227" s="295">
        <v>5</v>
      </c>
      <c r="T227" s="297">
        <v>59</v>
      </c>
      <c r="U227" s="297"/>
      <c r="V227" s="297"/>
      <c r="W227" s="295">
        <v>5</v>
      </c>
      <c r="X227" s="297">
        <v>59</v>
      </c>
      <c r="Y227" s="297"/>
      <c r="Z227" s="297"/>
    </row>
    <row r="228" spans="1:26" x14ac:dyDescent="0.25">
      <c r="A228" s="50" t="s">
        <v>507</v>
      </c>
      <c r="B228" s="50" t="s">
        <v>547</v>
      </c>
      <c r="C228" s="50" t="s">
        <v>548</v>
      </c>
      <c r="D228" s="50" t="s">
        <v>549</v>
      </c>
      <c r="E228" s="295">
        <v>6</v>
      </c>
      <c r="F228" s="297">
        <v>7</v>
      </c>
      <c r="G228" s="297">
        <v>24</v>
      </c>
      <c r="H228" s="297">
        <v>31</v>
      </c>
      <c r="I228" s="297">
        <v>39</v>
      </c>
      <c r="J228" s="297">
        <v>52</v>
      </c>
      <c r="K228" s="297"/>
      <c r="L228" s="297"/>
      <c r="M228" s="297"/>
      <c r="N228" s="297"/>
      <c r="O228" s="298">
        <f t="shared" si="3"/>
        <v>5</v>
      </c>
      <c r="P228" s="297"/>
      <c r="Q228" s="297"/>
      <c r="R228" s="297"/>
      <c r="S228" s="295">
        <v>6</v>
      </c>
      <c r="T228" s="297">
        <v>29</v>
      </c>
      <c r="U228" s="297">
        <v>59</v>
      </c>
      <c r="V228" s="297"/>
      <c r="W228" s="295">
        <v>6</v>
      </c>
      <c r="X228" s="297">
        <v>29</v>
      </c>
      <c r="Y228" s="297">
        <v>59</v>
      </c>
      <c r="Z228" s="297"/>
    </row>
    <row r="229" spans="1:26" x14ac:dyDescent="0.25">
      <c r="A229" s="50" t="s">
        <v>507</v>
      </c>
      <c r="B229" s="50" t="s">
        <v>547</v>
      </c>
      <c r="C229" s="50" t="s">
        <v>548</v>
      </c>
      <c r="D229" s="50" t="s">
        <v>549</v>
      </c>
      <c r="E229" s="295">
        <v>7</v>
      </c>
      <c r="F229" s="297">
        <v>6</v>
      </c>
      <c r="G229" s="297">
        <v>22</v>
      </c>
      <c r="H229" s="297">
        <v>35</v>
      </c>
      <c r="I229" s="297">
        <v>47</v>
      </c>
      <c r="J229" s="297">
        <v>55</v>
      </c>
      <c r="K229" s="297"/>
      <c r="L229" s="297"/>
      <c r="M229" s="297"/>
      <c r="N229" s="297"/>
      <c r="O229" s="298">
        <f t="shared" si="3"/>
        <v>5</v>
      </c>
      <c r="P229" s="297"/>
      <c r="Q229" s="297"/>
      <c r="R229" s="297"/>
      <c r="S229" s="295">
        <v>7</v>
      </c>
      <c r="T229" s="297">
        <v>29</v>
      </c>
      <c r="U229" s="297">
        <v>59</v>
      </c>
      <c r="V229" s="297"/>
      <c r="W229" s="295">
        <v>7</v>
      </c>
      <c r="X229" s="297">
        <v>29</v>
      </c>
      <c r="Y229" s="297">
        <v>59</v>
      </c>
      <c r="Z229" s="297"/>
    </row>
    <row r="230" spans="1:26" x14ac:dyDescent="0.25">
      <c r="A230" s="50" t="s">
        <v>507</v>
      </c>
      <c r="B230" s="50" t="s">
        <v>547</v>
      </c>
      <c r="C230" s="50" t="s">
        <v>548</v>
      </c>
      <c r="D230" s="50" t="s">
        <v>549</v>
      </c>
      <c r="E230" s="295">
        <v>8</v>
      </c>
      <c r="F230" s="297">
        <v>5</v>
      </c>
      <c r="G230" s="297">
        <v>16</v>
      </c>
      <c r="H230" s="297">
        <v>31</v>
      </c>
      <c r="I230" s="297">
        <v>42</v>
      </c>
      <c r="J230" s="297"/>
      <c r="K230" s="297"/>
      <c r="L230" s="297"/>
      <c r="M230" s="297"/>
      <c r="N230" s="297"/>
      <c r="O230" s="298">
        <f t="shared" si="3"/>
        <v>4</v>
      </c>
      <c r="P230" s="297"/>
      <c r="Q230" s="297"/>
      <c r="R230" s="297"/>
      <c r="S230" s="295">
        <v>8</v>
      </c>
      <c r="T230" s="297">
        <v>29</v>
      </c>
      <c r="U230" s="297">
        <v>59</v>
      </c>
      <c r="V230" s="297"/>
      <c r="W230" s="295">
        <v>8</v>
      </c>
      <c r="X230" s="297">
        <v>29</v>
      </c>
      <c r="Y230" s="297">
        <v>59</v>
      </c>
      <c r="Z230" s="297"/>
    </row>
    <row r="231" spans="1:26" x14ac:dyDescent="0.25">
      <c r="A231" s="50" t="s">
        <v>507</v>
      </c>
      <c r="B231" s="50" t="s">
        <v>547</v>
      </c>
      <c r="C231" s="50" t="s">
        <v>548</v>
      </c>
      <c r="D231" s="50" t="s">
        <v>549</v>
      </c>
      <c r="E231" s="295">
        <v>9</v>
      </c>
      <c r="F231" s="297">
        <v>0</v>
      </c>
      <c r="G231" s="297">
        <v>14</v>
      </c>
      <c r="H231" s="297">
        <v>29</v>
      </c>
      <c r="I231" s="297">
        <v>44</v>
      </c>
      <c r="J231" s="297">
        <v>59</v>
      </c>
      <c r="K231" s="297"/>
      <c r="L231" s="297"/>
      <c r="M231" s="297"/>
      <c r="N231" s="297"/>
      <c r="O231" s="298">
        <f t="shared" si="3"/>
        <v>5</v>
      </c>
      <c r="P231" s="297"/>
      <c r="Q231" s="297"/>
      <c r="R231" s="297"/>
      <c r="S231" s="295">
        <v>9</v>
      </c>
      <c r="T231" s="297">
        <v>30</v>
      </c>
      <c r="U231" s="297"/>
      <c r="V231" s="297"/>
      <c r="W231" s="295">
        <v>9</v>
      </c>
      <c r="X231" s="297">
        <v>30</v>
      </c>
      <c r="Y231" s="297"/>
      <c r="Z231" s="297"/>
    </row>
    <row r="232" spans="1:26" x14ac:dyDescent="0.25">
      <c r="A232" s="50" t="s">
        <v>507</v>
      </c>
      <c r="B232" s="50" t="s">
        <v>547</v>
      </c>
      <c r="C232" s="50" t="s">
        <v>548</v>
      </c>
      <c r="D232" s="50" t="s">
        <v>549</v>
      </c>
      <c r="E232" s="295">
        <v>10</v>
      </c>
      <c r="F232" s="297">
        <v>14</v>
      </c>
      <c r="G232" s="297">
        <v>29</v>
      </c>
      <c r="H232" s="297">
        <v>44</v>
      </c>
      <c r="I232" s="297">
        <v>59</v>
      </c>
      <c r="J232" s="297"/>
      <c r="K232" s="297"/>
      <c r="L232" s="297"/>
      <c r="M232" s="297"/>
      <c r="N232" s="297"/>
      <c r="O232" s="298">
        <f t="shared" si="3"/>
        <v>4</v>
      </c>
      <c r="P232" s="297"/>
      <c r="Q232" s="297"/>
      <c r="R232" s="297"/>
      <c r="S232" s="295">
        <v>10</v>
      </c>
      <c r="T232" s="297">
        <v>0</v>
      </c>
      <c r="U232" s="297">
        <v>30</v>
      </c>
      <c r="V232" s="297"/>
      <c r="W232" s="295">
        <v>10</v>
      </c>
      <c r="X232" s="297">
        <v>0</v>
      </c>
      <c r="Y232" s="297">
        <v>30</v>
      </c>
      <c r="Z232" s="297"/>
    </row>
    <row r="233" spans="1:26" x14ac:dyDescent="0.25">
      <c r="A233" s="50" t="s">
        <v>507</v>
      </c>
      <c r="B233" s="50" t="s">
        <v>547</v>
      </c>
      <c r="C233" s="50" t="s">
        <v>548</v>
      </c>
      <c r="D233" s="50" t="s">
        <v>549</v>
      </c>
      <c r="E233" s="295">
        <v>11</v>
      </c>
      <c r="F233" s="297">
        <v>14</v>
      </c>
      <c r="G233" s="297">
        <v>29</v>
      </c>
      <c r="H233" s="297">
        <v>44</v>
      </c>
      <c r="I233" s="297">
        <v>59</v>
      </c>
      <c r="J233" s="297"/>
      <c r="K233" s="297"/>
      <c r="L233" s="297"/>
      <c r="M233" s="297"/>
      <c r="N233" s="297"/>
      <c r="O233" s="298">
        <f t="shared" si="3"/>
        <v>4</v>
      </c>
      <c r="P233" s="297"/>
      <c r="Q233" s="297"/>
      <c r="R233" s="297"/>
      <c r="S233" s="295">
        <v>11</v>
      </c>
      <c r="T233" s="297">
        <v>0</v>
      </c>
      <c r="U233" s="297">
        <v>30</v>
      </c>
      <c r="V233" s="297"/>
      <c r="W233" s="295">
        <v>11</v>
      </c>
      <c r="X233" s="297">
        <v>0</v>
      </c>
      <c r="Y233" s="297">
        <v>30</v>
      </c>
      <c r="Z233" s="297"/>
    </row>
    <row r="234" spans="1:26" x14ac:dyDescent="0.25">
      <c r="A234" s="50" t="s">
        <v>507</v>
      </c>
      <c r="B234" s="50" t="s">
        <v>547</v>
      </c>
      <c r="C234" s="50" t="s">
        <v>548</v>
      </c>
      <c r="D234" s="50" t="s">
        <v>549</v>
      </c>
      <c r="E234" s="295">
        <v>12</v>
      </c>
      <c r="F234" s="297">
        <v>14</v>
      </c>
      <c r="G234" s="297">
        <v>29</v>
      </c>
      <c r="H234" s="297">
        <v>44</v>
      </c>
      <c r="I234" s="297">
        <v>59</v>
      </c>
      <c r="J234" s="297"/>
      <c r="K234" s="297"/>
      <c r="L234" s="297"/>
      <c r="M234" s="297"/>
      <c r="N234" s="297"/>
      <c r="O234" s="298">
        <f t="shared" si="3"/>
        <v>4</v>
      </c>
      <c r="P234" s="297"/>
      <c r="Q234" s="297"/>
      <c r="R234" s="297"/>
      <c r="S234" s="295">
        <v>12</v>
      </c>
      <c r="T234" s="297">
        <v>0</v>
      </c>
      <c r="U234" s="297">
        <v>30</v>
      </c>
      <c r="V234" s="297"/>
      <c r="W234" s="295">
        <v>12</v>
      </c>
      <c r="X234" s="297">
        <v>0</v>
      </c>
      <c r="Y234" s="297">
        <v>30</v>
      </c>
      <c r="Z234" s="297"/>
    </row>
    <row r="235" spans="1:26" x14ac:dyDescent="0.25">
      <c r="A235" s="50" t="s">
        <v>507</v>
      </c>
      <c r="B235" s="50" t="s">
        <v>547</v>
      </c>
      <c r="C235" s="50" t="s">
        <v>548</v>
      </c>
      <c r="D235" s="50" t="s">
        <v>549</v>
      </c>
      <c r="E235" s="295">
        <v>13</v>
      </c>
      <c r="F235" s="297">
        <v>14</v>
      </c>
      <c r="G235" s="297">
        <v>29</v>
      </c>
      <c r="H235" s="297">
        <v>44</v>
      </c>
      <c r="I235" s="297">
        <v>59</v>
      </c>
      <c r="J235" s="297"/>
      <c r="K235" s="297"/>
      <c r="L235" s="297"/>
      <c r="M235" s="297"/>
      <c r="N235" s="297"/>
      <c r="O235" s="298">
        <f t="shared" si="3"/>
        <v>4</v>
      </c>
      <c r="P235" s="297"/>
      <c r="Q235" s="297"/>
      <c r="R235" s="297"/>
      <c r="S235" s="295">
        <v>13</v>
      </c>
      <c r="T235" s="297">
        <v>0</v>
      </c>
      <c r="U235" s="297">
        <v>30</v>
      </c>
      <c r="V235" s="297"/>
      <c r="W235" s="295">
        <v>13</v>
      </c>
      <c r="X235" s="297">
        <v>0</v>
      </c>
      <c r="Y235" s="297">
        <v>30</v>
      </c>
      <c r="Z235" s="297"/>
    </row>
    <row r="236" spans="1:26" x14ac:dyDescent="0.25">
      <c r="A236" s="50" t="s">
        <v>507</v>
      </c>
      <c r="B236" s="50" t="s">
        <v>547</v>
      </c>
      <c r="C236" s="50" t="s">
        <v>548</v>
      </c>
      <c r="D236" s="50" t="s">
        <v>549</v>
      </c>
      <c r="E236" s="295">
        <v>14</v>
      </c>
      <c r="F236" s="297">
        <v>12</v>
      </c>
      <c r="G236" s="297">
        <v>27</v>
      </c>
      <c r="H236" s="297">
        <v>42</v>
      </c>
      <c r="I236" s="297">
        <v>57</v>
      </c>
      <c r="J236" s="297"/>
      <c r="K236" s="297"/>
      <c r="L236" s="297"/>
      <c r="M236" s="297"/>
      <c r="N236" s="297"/>
      <c r="O236" s="298">
        <f t="shared" si="3"/>
        <v>4</v>
      </c>
      <c r="P236" s="297"/>
      <c r="Q236" s="297"/>
      <c r="R236" s="297"/>
      <c r="S236" s="295">
        <v>14</v>
      </c>
      <c r="T236" s="297">
        <v>0</v>
      </c>
      <c r="U236" s="297">
        <v>30</v>
      </c>
      <c r="V236" s="297"/>
      <c r="W236" s="295">
        <v>14</v>
      </c>
      <c r="X236" s="297">
        <v>0</v>
      </c>
      <c r="Y236" s="297">
        <v>30</v>
      </c>
      <c r="Z236" s="297"/>
    </row>
    <row r="237" spans="1:26" x14ac:dyDescent="0.25">
      <c r="A237" s="50" t="s">
        <v>507</v>
      </c>
      <c r="B237" s="50" t="s">
        <v>547</v>
      </c>
      <c r="C237" s="50" t="s">
        <v>548</v>
      </c>
      <c r="D237" s="50" t="s">
        <v>549</v>
      </c>
      <c r="E237" s="295">
        <v>15</v>
      </c>
      <c r="F237" s="297">
        <v>12</v>
      </c>
      <c r="G237" s="297">
        <v>27</v>
      </c>
      <c r="H237" s="297">
        <v>42</v>
      </c>
      <c r="I237" s="297">
        <v>57</v>
      </c>
      <c r="J237" s="297"/>
      <c r="K237" s="297"/>
      <c r="L237" s="297"/>
      <c r="M237" s="297"/>
      <c r="N237" s="297"/>
      <c r="O237" s="298">
        <f t="shared" si="3"/>
        <v>4</v>
      </c>
      <c r="P237" s="297"/>
      <c r="Q237" s="297"/>
      <c r="R237" s="297"/>
      <c r="S237" s="295">
        <v>15</v>
      </c>
      <c r="T237" s="297">
        <v>0</v>
      </c>
      <c r="U237" s="297">
        <v>30</v>
      </c>
      <c r="V237" s="297"/>
      <c r="W237" s="295">
        <v>15</v>
      </c>
      <c r="X237" s="297">
        <v>0</v>
      </c>
      <c r="Y237" s="297">
        <v>30</v>
      </c>
      <c r="Z237" s="297"/>
    </row>
    <row r="238" spans="1:26" x14ac:dyDescent="0.25">
      <c r="A238" s="50" t="s">
        <v>507</v>
      </c>
      <c r="B238" s="50" t="s">
        <v>547</v>
      </c>
      <c r="C238" s="50" t="s">
        <v>548</v>
      </c>
      <c r="D238" s="50" t="s">
        <v>549</v>
      </c>
      <c r="E238" s="295">
        <v>16</v>
      </c>
      <c r="F238" s="297">
        <v>12</v>
      </c>
      <c r="G238" s="297">
        <v>27</v>
      </c>
      <c r="H238" s="297">
        <v>42</v>
      </c>
      <c r="I238" s="297">
        <v>57</v>
      </c>
      <c r="J238" s="297"/>
      <c r="K238" s="297"/>
      <c r="L238" s="297"/>
      <c r="M238" s="297"/>
      <c r="N238" s="297"/>
      <c r="O238" s="298">
        <f t="shared" si="3"/>
        <v>4</v>
      </c>
      <c r="P238" s="297"/>
      <c r="Q238" s="297"/>
      <c r="R238" s="297"/>
      <c r="S238" s="295">
        <v>16</v>
      </c>
      <c r="T238" s="297">
        <v>0</v>
      </c>
      <c r="U238" s="297">
        <v>30</v>
      </c>
      <c r="V238" s="297"/>
      <c r="W238" s="295">
        <v>16</v>
      </c>
      <c r="X238" s="297">
        <v>0</v>
      </c>
      <c r="Y238" s="297">
        <v>30</v>
      </c>
      <c r="Z238" s="297"/>
    </row>
    <row r="239" spans="1:26" x14ac:dyDescent="0.25">
      <c r="A239" s="50" t="s">
        <v>507</v>
      </c>
      <c r="B239" s="50" t="s">
        <v>547</v>
      </c>
      <c r="C239" s="50" t="s">
        <v>548</v>
      </c>
      <c r="D239" s="50" t="s">
        <v>549</v>
      </c>
      <c r="E239" s="295">
        <v>17</v>
      </c>
      <c r="F239" s="297">
        <v>12</v>
      </c>
      <c r="G239" s="297">
        <v>27</v>
      </c>
      <c r="H239" s="297">
        <v>42</v>
      </c>
      <c r="I239" s="297"/>
      <c r="J239" s="297"/>
      <c r="K239" s="297"/>
      <c r="L239" s="297"/>
      <c r="M239" s="297"/>
      <c r="N239" s="297"/>
      <c r="O239" s="298">
        <f t="shared" si="3"/>
        <v>3</v>
      </c>
      <c r="P239" s="297"/>
      <c r="Q239" s="297"/>
      <c r="R239" s="297"/>
      <c r="S239" s="295">
        <v>17</v>
      </c>
      <c r="T239" s="297">
        <v>0</v>
      </c>
      <c r="U239" s="297">
        <v>30</v>
      </c>
      <c r="V239" s="297"/>
      <c r="W239" s="295">
        <v>17</v>
      </c>
      <c r="X239" s="297">
        <v>0</v>
      </c>
      <c r="Y239" s="297">
        <v>30</v>
      </c>
      <c r="Z239" s="297"/>
    </row>
    <row r="240" spans="1:26" x14ac:dyDescent="0.25">
      <c r="A240" s="50" t="s">
        <v>507</v>
      </c>
      <c r="B240" s="50" t="s">
        <v>547</v>
      </c>
      <c r="C240" s="50" t="s">
        <v>548</v>
      </c>
      <c r="D240" s="50" t="s">
        <v>549</v>
      </c>
      <c r="E240" s="295">
        <v>18</v>
      </c>
      <c r="F240" s="297">
        <v>1</v>
      </c>
      <c r="G240" s="297">
        <v>16</v>
      </c>
      <c r="H240" s="297">
        <v>31</v>
      </c>
      <c r="I240" s="297">
        <v>43</v>
      </c>
      <c r="J240" s="297">
        <v>58</v>
      </c>
      <c r="K240" s="297"/>
      <c r="L240" s="297"/>
      <c r="M240" s="297"/>
      <c r="N240" s="297"/>
      <c r="O240" s="298">
        <f t="shared" si="3"/>
        <v>5</v>
      </c>
      <c r="P240" s="297"/>
      <c r="Q240" s="297"/>
      <c r="R240" s="297"/>
      <c r="S240" s="295">
        <v>18</v>
      </c>
      <c r="T240" s="297">
        <v>0</v>
      </c>
      <c r="U240" s="297">
        <v>30</v>
      </c>
      <c r="V240" s="297"/>
      <c r="W240" s="295">
        <v>18</v>
      </c>
      <c r="X240" s="297">
        <v>0</v>
      </c>
      <c r="Y240" s="297">
        <v>30</v>
      </c>
      <c r="Z240" s="297"/>
    </row>
    <row r="241" spans="1:26" x14ac:dyDescent="0.25">
      <c r="A241" s="50" t="s">
        <v>507</v>
      </c>
      <c r="B241" s="50" t="s">
        <v>547</v>
      </c>
      <c r="C241" s="50" t="s">
        <v>548</v>
      </c>
      <c r="D241" s="50" t="s">
        <v>549</v>
      </c>
      <c r="E241" s="295">
        <v>19</v>
      </c>
      <c r="F241" s="297">
        <v>13</v>
      </c>
      <c r="G241" s="297">
        <v>31</v>
      </c>
      <c r="H241" s="297"/>
      <c r="I241" s="297"/>
      <c r="J241" s="297"/>
      <c r="K241" s="297"/>
      <c r="L241" s="297"/>
      <c r="M241" s="297"/>
      <c r="N241" s="297"/>
      <c r="O241" s="298">
        <f t="shared" si="3"/>
        <v>2</v>
      </c>
      <c r="P241" s="297"/>
      <c r="Q241" s="297"/>
      <c r="R241" s="297"/>
      <c r="S241" s="295">
        <v>19</v>
      </c>
      <c r="T241" s="297">
        <v>0</v>
      </c>
      <c r="U241" s="297">
        <v>30</v>
      </c>
      <c r="V241" s="297"/>
      <c r="W241" s="295">
        <v>19</v>
      </c>
      <c r="X241" s="297">
        <v>0</v>
      </c>
      <c r="Y241" s="297">
        <v>30</v>
      </c>
      <c r="Z241" s="297"/>
    </row>
    <row r="242" spans="1:26" x14ac:dyDescent="0.25">
      <c r="A242" s="50" t="s">
        <v>507</v>
      </c>
      <c r="B242" s="50" t="s">
        <v>547</v>
      </c>
      <c r="C242" s="50" t="s">
        <v>548</v>
      </c>
      <c r="D242" s="50" t="s">
        <v>549</v>
      </c>
      <c r="E242" s="295">
        <v>20</v>
      </c>
      <c r="F242" s="297">
        <v>1</v>
      </c>
      <c r="G242" s="297">
        <v>24</v>
      </c>
      <c r="H242" s="297">
        <v>54</v>
      </c>
      <c r="I242" s="297"/>
      <c r="J242" s="297"/>
      <c r="K242" s="297"/>
      <c r="L242" s="297"/>
      <c r="M242" s="297"/>
      <c r="N242" s="297"/>
      <c r="O242" s="298">
        <f t="shared" si="3"/>
        <v>3</v>
      </c>
      <c r="P242" s="297"/>
      <c r="Q242" s="297"/>
      <c r="R242" s="297"/>
      <c r="S242" s="295">
        <v>20</v>
      </c>
      <c r="T242" s="297">
        <v>0</v>
      </c>
      <c r="U242" s="297">
        <v>24</v>
      </c>
      <c r="V242" s="297">
        <v>54</v>
      </c>
      <c r="W242" s="295">
        <v>20</v>
      </c>
      <c r="X242" s="297">
        <v>0</v>
      </c>
      <c r="Y242" s="297">
        <v>24</v>
      </c>
      <c r="Z242" s="297">
        <v>54</v>
      </c>
    </row>
    <row r="243" spans="1:26" x14ac:dyDescent="0.25">
      <c r="A243" s="50" t="s">
        <v>507</v>
      </c>
      <c r="B243" s="50" t="s">
        <v>547</v>
      </c>
      <c r="C243" s="50" t="s">
        <v>548</v>
      </c>
      <c r="D243" s="50" t="s">
        <v>549</v>
      </c>
      <c r="E243" s="295">
        <v>21</v>
      </c>
      <c r="F243" s="297">
        <v>24</v>
      </c>
      <c r="G243" s="297">
        <v>54</v>
      </c>
      <c r="H243" s="297"/>
      <c r="I243" s="297"/>
      <c r="J243" s="297"/>
      <c r="K243" s="297"/>
      <c r="L243" s="297"/>
      <c r="M243" s="297"/>
      <c r="N243" s="297"/>
      <c r="O243" s="298">
        <f t="shared" si="3"/>
        <v>2</v>
      </c>
      <c r="P243" s="297"/>
      <c r="Q243" s="297"/>
      <c r="R243" s="297"/>
      <c r="S243" s="295">
        <v>21</v>
      </c>
      <c r="T243" s="297">
        <v>24</v>
      </c>
      <c r="U243" s="297">
        <v>54</v>
      </c>
      <c r="V243" s="297"/>
      <c r="W243" s="295">
        <v>21</v>
      </c>
      <c r="X243" s="297">
        <v>24</v>
      </c>
      <c r="Y243" s="297">
        <v>54</v>
      </c>
      <c r="Z243" s="297"/>
    </row>
    <row r="244" spans="1:26" x14ac:dyDescent="0.25">
      <c r="A244" s="50" t="s">
        <v>507</v>
      </c>
      <c r="B244" s="50" t="s">
        <v>547</v>
      </c>
      <c r="C244" s="50" t="s">
        <v>548</v>
      </c>
      <c r="D244" s="50" t="s">
        <v>549</v>
      </c>
      <c r="E244" s="295">
        <v>22</v>
      </c>
      <c r="F244" s="297">
        <v>35</v>
      </c>
      <c r="G244" s="297"/>
      <c r="H244" s="297"/>
      <c r="I244" s="297"/>
      <c r="J244" s="297"/>
      <c r="K244" s="297"/>
      <c r="L244" s="297"/>
      <c r="M244" s="297"/>
      <c r="N244" s="297"/>
      <c r="O244" s="298">
        <f t="shared" si="3"/>
        <v>1</v>
      </c>
      <c r="P244" s="297"/>
      <c r="Q244" s="297"/>
      <c r="R244" s="297"/>
      <c r="S244" s="295">
        <v>22</v>
      </c>
      <c r="T244" s="297">
        <v>35</v>
      </c>
      <c r="U244" s="297"/>
      <c r="V244" s="297"/>
      <c r="W244" s="295">
        <v>22</v>
      </c>
      <c r="X244" s="297">
        <v>35</v>
      </c>
      <c r="Y244" s="297"/>
      <c r="Z244" s="297"/>
    </row>
    <row r="245" spans="1:26" x14ac:dyDescent="0.25">
      <c r="A245" s="50" t="s">
        <v>507</v>
      </c>
      <c r="B245" s="50" t="s">
        <v>550</v>
      </c>
      <c r="C245" s="50" t="s">
        <v>551</v>
      </c>
      <c r="D245" s="50" t="s">
        <v>552</v>
      </c>
      <c r="E245" s="295">
        <v>4</v>
      </c>
      <c r="F245" s="297">
        <v>34</v>
      </c>
      <c r="G245" s="297"/>
      <c r="H245" s="297"/>
      <c r="I245" s="297"/>
      <c r="J245" s="297"/>
      <c r="K245" s="297"/>
      <c r="L245" s="297"/>
      <c r="M245" s="297"/>
      <c r="N245" s="297"/>
      <c r="O245" s="298">
        <f t="shared" si="3"/>
        <v>1</v>
      </c>
      <c r="P245" s="297"/>
      <c r="Q245" s="297"/>
      <c r="R245" s="297"/>
      <c r="S245" s="295">
        <v>4</v>
      </c>
      <c r="T245" s="297"/>
      <c r="U245" s="297"/>
      <c r="V245" s="297"/>
      <c r="W245" s="295">
        <v>4</v>
      </c>
      <c r="X245" s="297"/>
      <c r="Y245" s="297"/>
    </row>
    <row r="246" spans="1:26" x14ac:dyDescent="0.25">
      <c r="A246" s="50" t="s">
        <v>507</v>
      </c>
      <c r="B246" s="50" t="s">
        <v>550</v>
      </c>
      <c r="C246" s="50" t="s">
        <v>551</v>
      </c>
      <c r="D246" s="50" t="s">
        <v>552</v>
      </c>
      <c r="E246" s="295">
        <v>5</v>
      </c>
      <c r="F246" s="297">
        <v>4</v>
      </c>
      <c r="G246" s="297">
        <v>36</v>
      </c>
      <c r="H246" s="297">
        <v>56</v>
      </c>
      <c r="I246" s="297"/>
      <c r="J246" s="297"/>
      <c r="K246" s="297"/>
      <c r="L246" s="297"/>
      <c r="M246" s="297"/>
      <c r="N246" s="297"/>
      <c r="O246" s="298">
        <f t="shared" si="3"/>
        <v>3</v>
      </c>
      <c r="P246" s="297"/>
      <c r="Q246" s="297"/>
      <c r="R246" s="297"/>
      <c r="S246" s="295">
        <v>5</v>
      </c>
      <c r="T246" s="297">
        <v>32</v>
      </c>
      <c r="U246" s="297"/>
      <c r="V246" s="297"/>
      <c r="W246" s="295">
        <v>5</v>
      </c>
      <c r="X246" s="297"/>
      <c r="Y246" s="297"/>
    </row>
    <row r="247" spans="1:26" x14ac:dyDescent="0.25">
      <c r="A247" s="50" t="s">
        <v>507</v>
      </c>
      <c r="B247" s="50" t="s">
        <v>550</v>
      </c>
      <c r="C247" s="50" t="s">
        <v>551</v>
      </c>
      <c r="D247" s="50" t="s">
        <v>552</v>
      </c>
      <c r="E247" s="295">
        <v>6</v>
      </c>
      <c r="F247" s="297">
        <v>16</v>
      </c>
      <c r="G247" s="297">
        <v>37</v>
      </c>
      <c r="H247" s="297">
        <v>52</v>
      </c>
      <c r="I247" s="297"/>
      <c r="J247" s="297"/>
      <c r="K247" s="297"/>
      <c r="L247" s="297"/>
      <c r="M247" s="297"/>
      <c r="N247" s="297"/>
      <c r="O247" s="298">
        <f t="shared" si="3"/>
        <v>3</v>
      </c>
      <c r="P247" s="297"/>
      <c r="Q247" s="297"/>
      <c r="R247" s="297"/>
      <c r="S247" s="295">
        <v>6</v>
      </c>
      <c r="T247" s="297">
        <v>2</v>
      </c>
      <c r="U247" s="297">
        <v>32</v>
      </c>
      <c r="V247" s="297"/>
      <c r="W247" s="295">
        <v>6</v>
      </c>
      <c r="X247" s="297"/>
      <c r="Y247" s="297"/>
    </row>
    <row r="248" spans="1:26" x14ac:dyDescent="0.25">
      <c r="A248" s="50" t="s">
        <v>507</v>
      </c>
      <c r="B248" s="50" t="s">
        <v>550</v>
      </c>
      <c r="C248" s="50" t="s">
        <v>551</v>
      </c>
      <c r="D248" s="50" t="s">
        <v>552</v>
      </c>
      <c r="E248" s="295">
        <v>7</v>
      </c>
      <c r="F248" s="297">
        <v>8</v>
      </c>
      <c r="G248" s="297">
        <v>23</v>
      </c>
      <c r="H248" s="297">
        <v>39</v>
      </c>
      <c r="I248" s="297">
        <v>54</v>
      </c>
      <c r="J248" s="297"/>
      <c r="K248" s="297"/>
      <c r="L248" s="297"/>
      <c r="M248" s="297"/>
      <c r="N248" s="297"/>
      <c r="O248" s="298">
        <f t="shared" si="3"/>
        <v>4</v>
      </c>
      <c r="P248" s="297"/>
      <c r="Q248" s="297"/>
      <c r="R248" s="297"/>
      <c r="S248" s="295">
        <v>7</v>
      </c>
      <c r="T248" s="297">
        <v>2</v>
      </c>
      <c r="U248" s="297">
        <v>32</v>
      </c>
      <c r="V248" s="297"/>
      <c r="W248" s="295">
        <v>7</v>
      </c>
      <c r="X248" s="297"/>
      <c r="Y248" s="297"/>
    </row>
    <row r="249" spans="1:26" x14ac:dyDescent="0.25">
      <c r="A249" s="50" t="s">
        <v>507</v>
      </c>
      <c r="B249" s="50" t="s">
        <v>550</v>
      </c>
      <c r="C249" s="50" t="s">
        <v>551</v>
      </c>
      <c r="D249" s="50" t="s">
        <v>552</v>
      </c>
      <c r="E249" s="295">
        <v>8</v>
      </c>
      <c r="F249" s="297">
        <v>9</v>
      </c>
      <c r="G249" s="297">
        <v>24</v>
      </c>
      <c r="H249" s="297">
        <v>36</v>
      </c>
      <c r="I249" s="297"/>
      <c r="J249" s="297"/>
      <c r="K249" s="297"/>
      <c r="L249" s="297"/>
      <c r="M249" s="297"/>
      <c r="N249" s="297"/>
      <c r="O249" s="298">
        <f t="shared" si="3"/>
        <v>3</v>
      </c>
      <c r="P249" s="297"/>
      <c r="Q249" s="297"/>
      <c r="R249" s="297"/>
      <c r="S249" s="295">
        <v>8</v>
      </c>
      <c r="T249" s="297">
        <v>2</v>
      </c>
      <c r="U249" s="297">
        <v>32</v>
      </c>
      <c r="V249" s="297">
        <v>59</v>
      </c>
      <c r="W249" s="295">
        <v>8</v>
      </c>
      <c r="X249" s="297">
        <v>32</v>
      </c>
      <c r="Y249" s="297">
        <v>59</v>
      </c>
    </row>
    <row r="250" spans="1:26" x14ac:dyDescent="0.25">
      <c r="A250" s="50" t="s">
        <v>507</v>
      </c>
      <c r="B250" s="50" t="s">
        <v>550</v>
      </c>
      <c r="C250" s="50" t="s">
        <v>551</v>
      </c>
      <c r="D250" s="50" t="s">
        <v>552</v>
      </c>
      <c r="E250" s="295">
        <v>9</v>
      </c>
      <c r="F250" s="297">
        <v>1</v>
      </c>
      <c r="G250" s="297">
        <v>30</v>
      </c>
      <c r="H250" s="297"/>
      <c r="I250" s="297"/>
      <c r="J250" s="297"/>
      <c r="K250" s="297"/>
      <c r="L250" s="297"/>
      <c r="M250" s="297"/>
      <c r="N250" s="297"/>
      <c r="O250" s="298">
        <f t="shared" si="3"/>
        <v>2</v>
      </c>
      <c r="P250" s="297"/>
      <c r="Q250" s="297"/>
      <c r="R250" s="297"/>
      <c r="S250" s="295">
        <v>9</v>
      </c>
      <c r="T250" s="297">
        <v>19</v>
      </c>
      <c r="U250" s="297">
        <v>50</v>
      </c>
      <c r="V250" s="297"/>
      <c r="W250" s="295">
        <v>9</v>
      </c>
      <c r="X250" s="297">
        <v>35</v>
      </c>
      <c r="Y250" s="297">
        <v>54</v>
      </c>
    </row>
    <row r="251" spans="1:26" x14ac:dyDescent="0.25">
      <c r="A251" s="50" t="s">
        <v>507</v>
      </c>
      <c r="B251" s="50" t="s">
        <v>550</v>
      </c>
      <c r="C251" s="50" t="s">
        <v>551</v>
      </c>
      <c r="D251" s="50" t="s">
        <v>552</v>
      </c>
      <c r="E251" s="295">
        <v>10</v>
      </c>
      <c r="F251" s="297">
        <v>0</v>
      </c>
      <c r="G251" s="297">
        <v>30</v>
      </c>
      <c r="H251" s="297"/>
      <c r="I251" s="297"/>
      <c r="J251" s="297"/>
      <c r="K251" s="297"/>
      <c r="L251" s="297"/>
      <c r="M251" s="297"/>
      <c r="N251" s="297"/>
      <c r="O251" s="298">
        <f t="shared" si="3"/>
        <v>2</v>
      </c>
      <c r="P251" s="297"/>
      <c r="Q251" s="297"/>
      <c r="R251" s="297"/>
      <c r="S251" s="295">
        <v>10</v>
      </c>
      <c r="T251" s="297">
        <v>20</v>
      </c>
      <c r="U251" s="297">
        <v>50</v>
      </c>
      <c r="V251" s="297"/>
      <c r="W251" s="295">
        <v>10</v>
      </c>
      <c r="X251" s="297">
        <v>20</v>
      </c>
      <c r="Y251" s="297">
        <v>50</v>
      </c>
    </row>
    <row r="252" spans="1:26" x14ac:dyDescent="0.25">
      <c r="A252" s="50" t="s">
        <v>507</v>
      </c>
      <c r="B252" s="50" t="s">
        <v>550</v>
      </c>
      <c r="C252" s="50" t="s">
        <v>551</v>
      </c>
      <c r="D252" s="50" t="s">
        <v>552</v>
      </c>
      <c r="E252" s="295">
        <v>11</v>
      </c>
      <c r="F252" s="297">
        <v>0</v>
      </c>
      <c r="G252" s="297">
        <v>30</v>
      </c>
      <c r="H252" s="297"/>
      <c r="I252" s="297"/>
      <c r="J252" s="297"/>
      <c r="K252" s="297"/>
      <c r="L252" s="297"/>
      <c r="M252" s="297"/>
      <c r="N252" s="297"/>
      <c r="O252" s="298">
        <f t="shared" si="3"/>
        <v>2</v>
      </c>
      <c r="P252" s="297"/>
      <c r="Q252" s="297"/>
      <c r="R252" s="297"/>
      <c r="S252" s="295">
        <v>11</v>
      </c>
      <c r="T252" s="297">
        <v>20</v>
      </c>
      <c r="U252" s="297">
        <v>50</v>
      </c>
      <c r="V252" s="297"/>
      <c r="W252" s="295">
        <v>11</v>
      </c>
      <c r="X252" s="297">
        <v>20</v>
      </c>
      <c r="Y252" s="297">
        <v>50</v>
      </c>
    </row>
    <row r="253" spans="1:26" x14ac:dyDescent="0.25">
      <c r="A253" s="50" t="s">
        <v>507</v>
      </c>
      <c r="B253" s="50" t="s">
        <v>550</v>
      </c>
      <c r="C253" s="50" t="s">
        <v>551</v>
      </c>
      <c r="D253" s="50" t="s">
        <v>552</v>
      </c>
      <c r="E253" s="295">
        <v>12</v>
      </c>
      <c r="F253" s="297">
        <v>0</v>
      </c>
      <c r="G253" s="297">
        <v>30</v>
      </c>
      <c r="H253" s="297"/>
      <c r="I253" s="297"/>
      <c r="J253" s="297"/>
      <c r="K253" s="297"/>
      <c r="L253" s="297"/>
      <c r="M253" s="297"/>
      <c r="N253" s="297"/>
      <c r="O253" s="298">
        <f t="shared" si="3"/>
        <v>2</v>
      </c>
      <c r="P253" s="297"/>
      <c r="Q253" s="297"/>
      <c r="R253" s="297"/>
      <c r="S253" s="295">
        <v>12</v>
      </c>
      <c r="T253" s="297">
        <v>20</v>
      </c>
      <c r="U253" s="297">
        <v>50</v>
      </c>
      <c r="V253" s="297"/>
      <c r="W253" s="295">
        <v>12</v>
      </c>
      <c r="X253" s="297">
        <v>20</v>
      </c>
      <c r="Y253" s="297">
        <v>50</v>
      </c>
    </row>
    <row r="254" spans="1:26" x14ac:dyDescent="0.25">
      <c r="A254" s="50" t="s">
        <v>507</v>
      </c>
      <c r="B254" s="50" t="s">
        <v>550</v>
      </c>
      <c r="C254" s="50" t="s">
        <v>551</v>
      </c>
      <c r="D254" s="50" t="s">
        <v>552</v>
      </c>
      <c r="E254" s="295">
        <v>13</v>
      </c>
      <c r="F254" s="297">
        <v>0</v>
      </c>
      <c r="G254" s="297">
        <v>22</v>
      </c>
      <c r="H254" s="297">
        <v>30</v>
      </c>
      <c r="I254" s="297">
        <v>37</v>
      </c>
      <c r="J254" s="297">
        <v>48</v>
      </c>
      <c r="K254" s="297"/>
      <c r="L254" s="297"/>
      <c r="M254" s="297"/>
      <c r="N254" s="297"/>
      <c r="O254" s="298">
        <f t="shared" si="3"/>
        <v>5</v>
      </c>
      <c r="P254" s="297"/>
      <c r="Q254" s="297"/>
      <c r="R254" s="297"/>
      <c r="S254" s="295">
        <v>13</v>
      </c>
      <c r="T254" s="297">
        <v>20</v>
      </c>
      <c r="U254" s="297">
        <v>50</v>
      </c>
      <c r="V254" s="297"/>
      <c r="W254" s="295">
        <v>13</v>
      </c>
      <c r="X254" s="297">
        <v>20</v>
      </c>
      <c r="Y254" s="297">
        <v>50</v>
      </c>
    </row>
    <row r="255" spans="1:26" x14ac:dyDescent="0.25">
      <c r="A255" s="50" t="s">
        <v>507</v>
      </c>
      <c r="B255" s="50" t="s">
        <v>550</v>
      </c>
      <c r="C255" s="50" t="s">
        <v>551</v>
      </c>
      <c r="D255" s="50" t="s">
        <v>552</v>
      </c>
      <c r="E255" s="295">
        <v>14</v>
      </c>
      <c r="F255" s="297">
        <v>3</v>
      </c>
      <c r="G255" s="297">
        <v>17</v>
      </c>
      <c r="H255" s="297">
        <v>32</v>
      </c>
      <c r="I255" s="297">
        <v>40</v>
      </c>
      <c r="J255" s="297">
        <v>45</v>
      </c>
      <c r="K255" s="297"/>
      <c r="L255" s="297"/>
      <c r="M255" s="297"/>
      <c r="N255" s="297"/>
      <c r="O255" s="298">
        <f t="shared" si="3"/>
        <v>5</v>
      </c>
      <c r="P255" s="297"/>
      <c r="Q255" s="297"/>
      <c r="R255" s="297"/>
      <c r="S255" s="295">
        <v>14</v>
      </c>
      <c r="T255" s="297">
        <v>20</v>
      </c>
      <c r="U255" s="297">
        <v>50</v>
      </c>
      <c r="V255" s="297"/>
      <c r="W255" s="295">
        <v>14</v>
      </c>
      <c r="X255" s="297">
        <v>20</v>
      </c>
      <c r="Y255" s="297">
        <v>50</v>
      </c>
    </row>
    <row r="256" spans="1:26" x14ac:dyDescent="0.25">
      <c r="A256" s="50" t="s">
        <v>507</v>
      </c>
      <c r="B256" s="50" t="s">
        <v>550</v>
      </c>
      <c r="C256" s="50" t="s">
        <v>551</v>
      </c>
      <c r="D256" s="50" t="s">
        <v>552</v>
      </c>
      <c r="E256" s="295">
        <v>15</v>
      </c>
      <c r="F256" s="297">
        <v>0</v>
      </c>
      <c r="G256" s="297">
        <v>16</v>
      </c>
      <c r="H256" s="297">
        <v>32</v>
      </c>
      <c r="I256" s="297">
        <v>47</v>
      </c>
      <c r="J256" s="297"/>
      <c r="K256" s="297"/>
      <c r="L256" s="297"/>
      <c r="M256" s="297"/>
      <c r="N256" s="297"/>
      <c r="O256" s="298">
        <f t="shared" si="3"/>
        <v>4</v>
      </c>
      <c r="P256" s="297"/>
      <c r="Q256" s="297"/>
      <c r="R256" s="297"/>
      <c r="S256" s="295">
        <v>15</v>
      </c>
      <c r="T256" s="297">
        <v>20</v>
      </c>
      <c r="U256" s="297">
        <v>50</v>
      </c>
      <c r="V256" s="297"/>
      <c r="W256" s="295">
        <v>15</v>
      </c>
      <c r="X256" s="297">
        <v>20</v>
      </c>
      <c r="Y256" s="297">
        <v>50</v>
      </c>
    </row>
    <row r="257" spans="1:25" x14ac:dyDescent="0.25">
      <c r="A257" s="50" t="s">
        <v>507</v>
      </c>
      <c r="B257" s="50" t="s">
        <v>550</v>
      </c>
      <c r="C257" s="50" t="s">
        <v>551</v>
      </c>
      <c r="D257" s="50" t="s">
        <v>552</v>
      </c>
      <c r="E257" s="295">
        <v>16</v>
      </c>
      <c r="F257" s="297">
        <v>2</v>
      </c>
      <c r="G257" s="297">
        <v>17</v>
      </c>
      <c r="H257" s="297">
        <v>32</v>
      </c>
      <c r="I257" s="297">
        <v>47</v>
      </c>
      <c r="J257" s="297"/>
      <c r="K257" s="297"/>
      <c r="L257" s="297"/>
      <c r="M257" s="297"/>
      <c r="N257" s="297"/>
      <c r="O257" s="298">
        <f t="shared" si="3"/>
        <v>4</v>
      </c>
      <c r="P257" s="297"/>
      <c r="Q257" s="297"/>
      <c r="R257" s="297"/>
      <c r="S257" s="295">
        <v>16</v>
      </c>
      <c r="T257" s="297">
        <v>19</v>
      </c>
      <c r="U257" s="297">
        <v>49</v>
      </c>
      <c r="V257" s="297"/>
      <c r="W257" s="295">
        <v>16</v>
      </c>
      <c r="X257" s="297">
        <v>19</v>
      </c>
      <c r="Y257" s="297">
        <v>49</v>
      </c>
    </row>
    <row r="258" spans="1:25" x14ac:dyDescent="0.25">
      <c r="A258" s="50" t="s">
        <v>507</v>
      </c>
      <c r="B258" s="50" t="s">
        <v>550</v>
      </c>
      <c r="C258" s="50" t="s">
        <v>551</v>
      </c>
      <c r="D258" s="50" t="s">
        <v>552</v>
      </c>
      <c r="E258" s="295">
        <v>17</v>
      </c>
      <c r="F258" s="297">
        <v>2</v>
      </c>
      <c r="G258" s="297">
        <v>16</v>
      </c>
      <c r="H258" s="297">
        <v>32</v>
      </c>
      <c r="I258" s="297">
        <v>47</v>
      </c>
      <c r="J258" s="297"/>
      <c r="K258" s="297"/>
      <c r="L258" s="297"/>
      <c r="M258" s="297"/>
      <c r="N258" s="297"/>
      <c r="O258" s="298">
        <f t="shared" si="3"/>
        <v>4</v>
      </c>
      <c r="P258" s="297"/>
      <c r="Q258" s="297"/>
      <c r="R258" s="297"/>
      <c r="S258" s="295">
        <v>17</v>
      </c>
      <c r="T258" s="297">
        <v>19</v>
      </c>
      <c r="U258" s="297">
        <v>49</v>
      </c>
      <c r="V258" s="297"/>
      <c r="W258" s="295">
        <v>17</v>
      </c>
      <c r="X258" s="297">
        <v>19</v>
      </c>
      <c r="Y258" s="297">
        <v>49</v>
      </c>
    </row>
    <row r="259" spans="1:25" x14ac:dyDescent="0.25">
      <c r="A259" s="50" t="s">
        <v>507</v>
      </c>
      <c r="B259" s="50" t="s">
        <v>550</v>
      </c>
      <c r="C259" s="50" t="s">
        <v>551</v>
      </c>
      <c r="D259" s="50" t="s">
        <v>552</v>
      </c>
      <c r="E259" s="295">
        <v>18</v>
      </c>
      <c r="F259" s="297">
        <v>6</v>
      </c>
      <c r="G259" s="297">
        <v>32</v>
      </c>
      <c r="H259" s="297"/>
      <c r="I259" s="297"/>
      <c r="J259" s="297"/>
      <c r="K259" s="297"/>
      <c r="L259" s="297"/>
      <c r="M259" s="297"/>
      <c r="N259" s="297"/>
      <c r="O259" s="298">
        <f t="shared" ref="O259:O322" si="4">COUNTA(F259:N259)</f>
        <v>2</v>
      </c>
      <c r="P259" s="297"/>
      <c r="Q259" s="297"/>
      <c r="R259" s="297"/>
      <c r="S259" s="295">
        <v>18</v>
      </c>
      <c r="T259" s="297">
        <v>19</v>
      </c>
      <c r="U259" s="297">
        <v>49</v>
      </c>
      <c r="V259" s="297"/>
      <c r="W259" s="295">
        <v>18</v>
      </c>
      <c r="X259" s="297">
        <v>19</v>
      </c>
      <c r="Y259" s="297">
        <v>49</v>
      </c>
    </row>
    <row r="260" spans="1:25" x14ac:dyDescent="0.25">
      <c r="A260" s="50" t="s">
        <v>507</v>
      </c>
      <c r="B260" s="50" t="s">
        <v>550</v>
      </c>
      <c r="C260" s="50" t="s">
        <v>551</v>
      </c>
      <c r="D260" s="50" t="s">
        <v>552</v>
      </c>
      <c r="E260" s="295">
        <v>19</v>
      </c>
      <c r="F260" s="297">
        <v>2</v>
      </c>
      <c r="G260" s="297">
        <v>32</v>
      </c>
      <c r="H260" s="297"/>
      <c r="I260" s="297"/>
      <c r="J260" s="297"/>
      <c r="K260" s="297"/>
      <c r="L260" s="297"/>
      <c r="M260" s="297"/>
      <c r="N260" s="297"/>
      <c r="O260" s="298">
        <f t="shared" si="4"/>
        <v>2</v>
      </c>
      <c r="P260" s="297"/>
      <c r="Q260" s="297"/>
      <c r="R260" s="297"/>
      <c r="S260" s="295">
        <v>19</v>
      </c>
      <c r="T260" s="297">
        <v>19</v>
      </c>
      <c r="U260" s="297">
        <v>49</v>
      </c>
      <c r="V260" s="297"/>
      <c r="W260" s="295">
        <v>19</v>
      </c>
      <c r="X260" s="297">
        <v>19</v>
      </c>
      <c r="Y260" s="297">
        <v>49</v>
      </c>
    </row>
    <row r="261" spans="1:25" x14ac:dyDescent="0.25">
      <c r="A261" s="50" t="s">
        <v>507</v>
      </c>
      <c r="B261" s="50" t="s">
        <v>550</v>
      </c>
      <c r="C261" s="50" t="s">
        <v>551</v>
      </c>
      <c r="D261" s="50" t="s">
        <v>552</v>
      </c>
      <c r="E261" s="295">
        <v>20</v>
      </c>
      <c r="F261" s="297">
        <v>2</v>
      </c>
      <c r="G261" s="297">
        <v>25</v>
      </c>
      <c r="H261" s="297">
        <v>55</v>
      </c>
      <c r="I261" s="297"/>
      <c r="J261" s="297"/>
      <c r="K261" s="297"/>
      <c r="L261" s="297"/>
      <c r="M261" s="297"/>
      <c r="N261" s="297"/>
      <c r="O261" s="298">
        <f t="shared" si="4"/>
        <v>3</v>
      </c>
      <c r="P261" s="297"/>
      <c r="Q261" s="297"/>
      <c r="R261" s="297"/>
      <c r="S261" s="295">
        <v>20</v>
      </c>
      <c r="T261" s="297">
        <v>30</v>
      </c>
      <c r="U261" s="297">
        <v>55</v>
      </c>
      <c r="V261" s="297"/>
      <c r="W261" s="295">
        <v>20</v>
      </c>
      <c r="X261" s="297">
        <v>30</v>
      </c>
      <c r="Y261" s="297">
        <v>55</v>
      </c>
    </row>
    <row r="262" spans="1:25" x14ac:dyDescent="0.25">
      <c r="A262" s="50" t="s">
        <v>507</v>
      </c>
      <c r="B262" s="50" t="s">
        <v>550</v>
      </c>
      <c r="C262" s="50" t="s">
        <v>551</v>
      </c>
      <c r="D262" s="50" t="s">
        <v>552</v>
      </c>
      <c r="E262" s="295">
        <v>21</v>
      </c>
      <c r="F262" s="297">
        <v>25</v>
      </c>
      <c r="G262" s="297">
        <v>55</v>
      </c>
      <c r="H262" s="297"/>
      <c r="I262" s="297"/>
      <c r="J262" s="297"/>
      <c r="K262" s="297"/>
      <c r="L262" s="297"/>
      <c r="M262" s="297"/>
      <c r="N262" s="297"/>
      <c r="O262" s="298">
        <f t="shared" si="4"/>
        <v>2</v>
      </c>
      <c r="P262" s="297"/>
      <c r="Q262" s="297"/>
      <c r="R262" s="297"/>
      <c r="S262" s="295">
        <v>21</v>
      </c>
      <c r="T262" s="297">
        <v>25</v>
      </c>
      <c r="U262" s="297">
        <v>55</v>
      </c>
      <c r="V262" s="297"/>
      <c r="W262" s="295">
        <v>21</v>
      </c>
      <c r="X262" s="297">
        <v>25</v>
      </c>
      <c r="Y262" s="297">
        <v>55</v>
      </c>
    </row>
    <row r="263" spans="1:25" x14ac:dyDescent="0.25">
      <c r="A263" s="50" t="s">
        <v>507</v>
      </c>
      <c r="B263" s="50" t="s">
        <v>550</v>
      </c>
      <c r="C263" s="50" t="s">
        <v>551</v>
      </c>
      <c r="D263" s="50" t="s">
        <v>552</v>
      </c>
      <c r="E263" s="295">
        <v>22</v>
      </c>
      <c r="F263" s="297">
        <v>25</v>
      </c>
      <c r="G263" s="297">
        <v>58</v>
      </c>
      <c r="H263" s="297"/>
      <c r="I263" s="297"/>
      <c r="J263" s="297"/>
      <c r="K263" s="297"/>
      <c r="L263" s="297"/>
      <c r="M263" s="297"/>
      <c r="N263" s="297"/>
      <c r="O263" s="298">
        <f t="shared" si="4"/>
        <v>2</v>
      </c>
      <c r="P263" s="297"/>
      <c r="Q263" s="297"/>
      <c r="R263" s="297"/>
      <c r="S263" s="295">
        <v>22</v>
      </c>
      <c r="T263" s="297">
        <v>25</v>
      </c>
      <c r="U263" s="297">
        <v>58</v>
      </c>
      <c r="V263" s="297"/>
      <c r="W263" s="295">
        <v>22</v>
      </c>
      <c r="X263" s="297">
        <v>25</v>
      </c>
      <c r="Y263" s="297">
        <v>58</v>
      </c>
    </row>
    <row r="264" spans="1:25" x14ac:dyDescent="0.25">
      <c r="A264" s="50" t="s">
        <v>507</v>
      </c>
      <c r="B264" s="50" t="s">
        <v>553</v>
      </c>
      <c r="C264" s="50" t="s">
        <v>554</v>
      </c>
      <c r="D264" s="50" t="s">
        <v>555</v>
      </c>
      <c r="E264" s="295">
        <v>6</v>
      </c>
      <c r="F264" s="297">
        <v>45</v>
      </c>
      <c r="G264" s="297"/>
      <c r="H264" s="297"/>
      <c r="I264" s="297"/>
      <c r="J264" s="297"/>
      <c r="K264" s="297"/>
      <c r="L264" s="297"/>
      <c r="M264" s="297"/>
      <c r="N264" s="297"/>
      <c r="O264" s="298">
        <f t="shared" si="4"/>
        <v>1</v>
      </c>
      <c r="P264" s="297"/>
      <c r="Q264" s="297"/>
      <c r="R264" s="297"/>
      <c r="S264" s="295">
        <v>6</v>
      </c>
      <c r="T264" s="297"/>
      <c r="U264" s="295">
        <v>6</v>
      </c>
      <c r="V264" s="297"/>
    </row>
    <row r="265" spans="1:25" x14ac:dyDescent="0.25">
      <c r="A265" s="50" t="s">
        <v>507</v>
      </c>
      <c r="B265" s="50" t="s">
        <v>553</v>
      </c>
      <c r="C265" s="50" t="s">
        <v>554</v>
      </c>
      <c r="D265" s="50" t="s">
        <v>555</v>
      </c>
      <c r="E265" s="295">
        <v>7</v>
      </c>
      <c r="F265" s="297" t="s">
        <v>556</v>
      </c>
      <c r="G265" s="297"/>
      <c r="H265" s="297"/>
      <c r="I265" s="297"/>
      <c r="J265" s="297"/>
      <c r="K265" s="297"/>
      <c r="L265" s="297"/>
      <c r="M265" s="297"/>
      <c r="N265" s="297"/>
      <c r="O265" s="298">
        <f t="shared" si="4"/>
        <v>1</v>
      </c>
      <c r="P265" s="297"/>
      <c r="Q265" s="297"/>
      <c r="R265" s="297"/>
      <c r="S265" s="295">
        <v>7</v>
      </c>
      <c r="T265" s="297"/>
      <c r="U265" s="295">
        <v>7</v>
      </c>
      <c r="V265" s="297"/>
    </row>
    <row r="266" spans="1:25" x14ac:dyDescent="0.25">
      <c r="A266" s="50" t="s">
        <v>507</v>
      </c>
      <c r="B266" s="50" t="s">
        <v>553</v>
      </c>
      <c r="C266" s="50" t="s">
        <v>554</v>
      </c>
      <c r="D266" s="50" t="s">
        <v>555</v>
      </c>
      <c r="E266" s="295">
        <v>8</v>
      </c>
      <c r="F266" s="297">
        <v>30</v>
      </c>
      <c r="G266" s="297"/>
      <c r="H266" s="297"/>
      <c r="I266" s="297"/>
      <c r="J266" s="297"/>
      <c r="K266" s="297"/>
      <c r="L266" s="297"/>
      <c r="M266" s="297"/>
      <c r="N266" s="297"/>
      <c r="O266" s="298">
        <f t="shared" si="4"/>
        <v>1</v>
      </c>
      <c r="P266" s="297"/>
      <c r="Q266" s="297"/>
      <c r="R266" s="297"/>
      <c r="S266" s="295">
        <v>8</v>
      </c>
      <c r="T266" s="297">
        <v>45</v>
      </c>
      <c r="U266" s="295">
        <v>8</v>
      </c>
      <c r="V266" s="297">
        <v>45</v>
      </c>
    </row>
    <row r="267" spans="1:25" x14ac:dyDescent="0.25">
      <c r="A267" s="50" t="s">
        <v>507</v>
      </c>
      <c r="B267" s="50" t="s">
        <v>553</v>
      </c>
      <c r="C267" s="50" t="s">
        <v>554</v>
      </c>
      <c r="D267" s="50" t="s">
        <v>555</v>
      </c>
      <c r="E267" s="295">
        <v>9</v>
      </c>
      <c r="F267" s="297"/>
      <c r="G267" s="297"/>
      <c r="H267" s="297"/>
      <c r="I267" s="297"/>
      <c r="J267" s="297"/>
      <c r="K267" s="297"/>
      <c r="L267" s="297"/>
      <c r="M267" s="297"/>
      <c r="N267" s="297"/>
      <c r="O267" s="298">
        <f t="shared" si="4"/>
        <v>0</v>
      </c>
      <c r="P267" s="297"/>
      <c r="Q267" s="297"/>
      <c r="R267" s="297"/>
      <c r="S267" s="295">
        <v>9</v>
      </c>
      <c r="T267" s="297"/>
      <c r="U267" s="295">
        <v>9</v>
      </c>
      <c r="V267" s="297"/>
    </row>
    <row r="268" spans="1:25" x14ac:dyDescent="0.25">
      <c r="A268" s="50" t="s">
        <v>507</v>
      </c>
      <c r="B268" s="50" t="s">
        <v>553</v>
      </c>
      <c r="C268" s="50" t="s">
        <v>554</v>
      </c>
      <c r="D268" s="50" t="s">
        <v>555</v>
      </c>
      <c r="E268" s="295">
        <v>10</v>
      </c>
      <c r="F268" s="297">
        <v>30</v>
      </c>
      <c r="G268" s="297"/>
      <c r="H268" s="297"/>
      <c r="I268" s="297"/>
      <c r="J268" s="297"/>
      <c r="K268" s="297"/>
      <c r="L268" s="297"/>
      <c r="M268" s="297"/>
      <c r="N268" s="297"/>
      <c r="O268" s="298">
        <f t="shared" si="4"/>
        <v>1</v>
      </c>
      <c r="P268" s="297"/>
      <c r="Q268" s="297"/>
      <c r="R268" s="297"/>
      <c r="S268" s="295">
        <v>10</v>
      </c>
      <c r="T268" s="297"/>
      <c r="U268" s="295">
        <v>10</v>
      </c>
      <c r="V268" s="297"/>
    </row>
    <row r="269" spans="1:25" x14ac:dyDescent="0.25">
      <c r="A269" s="50" t="s">
        <v>507</v>
      </c>
      <c r="B269" s="50" t="s">
        <v>553</v>
      </c>
      <c r="C269" s="50" t="s">
        <v>554</v>
      </c>
      <c r="D269" s="50" t="s">
        <v>555</v>
      </c>
      <c r="E269" s="295">
        <v>11</v>
      </c>
      <c r="F269" s="297"/>
      <c r="G269" s="297"/>
      <c r="H269" s="297"/>
      <c r="I269" s="297"/>
      <c r="J269" s="297"/>
      <c r="K269" s="297"/>
      <c r="L269" s="297"/>
      <c r="M269" s="297"/>
      <c r="N269" s="297"/>
      <c r="O269" s="298">
        <f t="shared" si="4"/>
        <v>0</v>
      </c>
      <c r="P269" s="297"/>
      <c r="Q269" s="297"/>
      <c r="R269" s="297"/>
      <c r="S269" s="295">
        <v>11</v>
      </c>
      <c r="T269" s="297">
        <v>5</v>
      </c>
      <c r="U269" s="295">
        <v>11</v>
      </c>
      <c r="V269" s="297">
        <v>5</v>
      </c>
    </row>
    <row r="270" spans="1:25" x14ac:dyDescent="0.25">
      <c r="A270" s="50" t="s">
        <v>507</v>
      </c>
      <c r="B270" s="50" t="s">
        <v>553</v>
      </c>
      <c r="C270" s="50" t="s">
        <v>554</v>
      </c>
      <c r="D270" s="50" t="s">
        <v>555</v>
      </c>
      <c r="E270" s="295">
        <v>12</v>
      </c>
      <c r="F270" s="297"/>
      <c r="G270" s="297"/>
      <c r="H270" s="297"/>
      <c r="I270" s="297"/>
      <c r="J270" s="297"/>
      <c r="K270" s="297"/>
      <c r="L270" s="297"/>
      <c r="M270" s="297"/>
      <c r="N270" s="297"/>
      <c r="O270" s="298">
        <f t="shared" si="4"/>
        <v>0</v>
      </c>
      <c r="P270" s="297"/>
      <c r="Q270" s="297"/>
      <c r="R270" s="297"/>
      <c r="S270" s="295">
        <v>12</v>
      </c>
      <c r="T270" s="297">
        <v>5</v>
      </c>
      <c r="U270" s="295">
        <v>12</v>
      </c>
      <c r="V270" s="297">
        <v>5</v>
      </c>
    </row>
    <row r="271" spans="1:25" x14ac:dyDescent="0.25">
      <c r="A271" s="50" t="s">
        <v>507</v>
      </c>
      <c r="B271" s="50" t="s">
        <v>553</v>
      </c>
      <c r="C271" s="50" t="s">
        <v>554</v>
      </c>
      <c r="D271" s="50" t="s">
        <v>555</v>
      </c>
      <c r="E271" s="295">
        <v>13</v>
      </c>
      <c r="F271" s="297">
        <v>55</v>
      </c>
      <c r="G271" s="297"/>
      <c r="H271" s="297"/>
      <c r="I271" s="297"/>
      <c r="J271" s="297"/>
      <c r="K271" s="297"/>
      <c r="L271" s="297"/>
      <c r="M271" s="297"/>
      <c r="N271" s="297"/>
      <c r="O271" s="298">
        <f t="shared" si="4"/>
        <v>1</v>
      </c>
      <c r="P271" s="297"/>
      <c r="Q271" s="297"/>
      <c r="R271" s="297"/>
      <c r="S271" s="295">
        <v>13</v>
      </c>
      <c r="T271" s="297"/>
      <c r="U271" s="295">
        <v>13</v>
      </c>
      <c r="V271" s="297"/>
    </row>
    <row r="272" spans="1:25" x14ac:dyDescent="0.25">
      <c r="A272" s="50" t="s">
        <v>507</v>
      </c>
      <c r="B272" s="50" t="s">
        <v>553</v>
      </c>
      <c r="C272" s="50" t="s">
        <v>554</v>
      </c>
      <c r="D272" s="50" t="s">
        <v>555</v>
      </c>
      <c r="E272" s="295">
        <v>14</v>
      </c>
      <c r="F272" s="297">
        <v>26</v>
      </c>
      <c r="G272" s="297"/>
      <c r="H272" s="297"/>
      <c r="I272" s="297"/>
      <c r="J272" s="297"/>
      <c r="K272" s="297"/>
      <c r="L272" s="297"/>
      <c r="M272" s="297"/>
      <c r="N272" s="297"/>
      <c r="O272" s="298">
        <f t="shared" si="4"/>
        <v>1</v>
      </c>
      <c r="P272" s="297"/>
      <c r="Q272" s="297"/>
      <c r="R272" s="297"/>
      <c r="S272" s="295">
        <v>14</v>
      </c>
      <c r="T272" s="297">
        <v>45</v>
      </c>
      <c r="U272" s="295">
        <v>14</v>
      </c>
      <c r="V272" s="297">
        <v>45</v>
      </c>
    </row>
    <row r="273" spans="1:24" x14ac:dyDescent="0.25">
      <c r="A273" s="50" t="s">
        <v>507</v>
      </c>
      <c r="B273" s="50" t="s">
        <v>553</v>
      </c>
      <c r="C273" s="50" t="s">
        <v>554</v>
      </c>
      <c r="D273" s="50" t="s">
        <v>555</v>
      </c>
      <c r="E273" s="295">
        <v>15</v>
      </c>
      <c r="F273" s="297">
        <v>26</v>
      </c>
      <c r="G273" s="297"/>
      <c r="H273" s="297"/>
      <c r="I273" s="297"/>
      <c r="J273" s="297"/>
      <c r="K273" s="297"/>
      <c r="L273" s="297"/>
      <c r="M273" s="297"/>
      <c r="N273" s="297"/>
      <c r="O273" s="298">
        <f t="shared" si="4"/>
        <v>1</v>
      </c>
      <c r="P273" s="297"/>
      <c r="Q273" s="297"/>
      <c r="R273" s="297"/>
      <c r="S273" s="295">
        <v>15</v>
      </c>
      <c r="T273" s="297">
        <v>45</v>
      </c>
      <c r="U273" s="295">
        <v>15</v>
      </c>
      <c r="V273" s="297">
        <v>45</v>
      </c>
    </row>
    <row r="274" spans="1:24" x14ac:dyDescent="0.25">
      <c r="A274" s="50" t="s">
        <v>507</v>
      </c>
      <c r="B274" s="50" t="s">
        <v>553</v>
      </c>
      <c r="C274" s="50" t="s">
        <v>554</v>
      </c>
      <c r="D274" s="50" t="s">
        <v>555</v>
      </c>
      <c r="E274" s="295">
        <v>16</v>
      </c>
      <c r="F274" s="297">
        <v>26</v>
      </c>
      <c r="G274" s="297"/>
      <c r="H274" s="297"/>
      <c r="I274" s="297"/>
      <c r="J274" s="297"/>
      <c r="K274" s="297"/>
      <c r="L274" s="297"/>
      <c r="M274" s="297"/>
      <c r="N274" s="297"/>
      <c r="O274" s="298">
        <f t="shared" si="4"/>
        <v>1</v>
      </c>
      <c r="P274" s="297"/>
      <c r="Q274" s="297"/>
      <c r="R274" s="297"/>
      <c r="S274" s="295">
        <v>16</v>
      </c>
      <c r="T274" s="297"/>
      <c r="U274" s="295">
        <v>16</v>
      </c>
      <c r="V274" s="297"/>
    </row>
    <row r="275" spans="1:24" x14ac:dyDescent="0.25">
      <c r="A275" s="50" t="s">
        <v>507</v>
      </c>
      <c r="B275" s="50" t="s">
        <v>553</v>
      </c>
      <c r="C275" s="50" t="s">
        <v>554</v>
      </c>
      <c r="D275" s="50" t="s">
        <v>555</v>
      </c>
      <c r="E275" s="295">
        <v>17</v>
      </c>
      <c r="F275" s="297">
        <v>25</v>
      </c>
      <c r="G275" s="297"/>
      <c r="H275" s="297"/>
      <c r="I275" s="297"/>
      <c r="J275" s="297"/>
      <c r="K275" s="297"/>
      <c r="L275" s="297"/>
      <c r="M275" s="297"/>
      <c r="N275" s="297"/>
      <c r="O275" s="298">
        <f t="shared" si="4"/>
        <v>1</v>
      </c>
      <c r="P275" s="297"/>
      <c r="Q275" s="297"/>
      <c r="R275" s="297"/>
      <c r="S275" s="295">
        <v>17</v>
      </c>
      <c r="T275" s="297"/>
      <c r="U275" s="295">
        <v>17</v>
      </c>
      <c r="V275" s="297"/>
    </row>
    <row r="276" spans="1:24" x14ac:dyDescent="0.25">
      <c r="A276" s="50" t="s">
        <v>507</v>
      </c>
      <c r="B276" s="50" t="s">
        <v>553</v>
      </c>
      <c r="C276" s="50" t="s">
        <v>554</v>
      </c>
      <c r="D276" s="50" t="s">
        <v>555</v>
      </c>
      <c r="E276" s="295">
        <v>18</v>
      </c>
      <c r="F276" s="297">
        <v>25</v>
      </c>
      <c r="G276" s="297"/>
      <c r="H276" s="297"/>
      <c r="I276" s="297"/>
      <c r="J276" s="297"/>
      <c r="K276" s="297"/>
      <c r="L276" s="297"/>
      <c r="M276" s="297"/>
      <c r="N276" s="297"/>
      <c r="O276" s="298">
        <f t="shared" si="4"/>
        <v>1</v>
      </c>
      <c r="P276" s="297"/>
      <c r="Q276" s="297"/>
      <c r="R276" s="297"/>
      <c r="S276" s="295">
        <v>18</v>
      </c>
      <c r="T276" s="297">
        <v>5</v>
      </c>
      <c r="U276" s="295">
        <v>18</v>
      </c>
      <c r="V276" s="297">
        <v>5</v>
      </c>
    </row>
    <row r="277" spans="1:24" x14ac:dyDescent="0.25">
      <c r="A277" s="50" t="s">
        <v>507</v>
      </c>
      <c r="B277" s="50" t="s">
        <v>553</v>
      </c>
      <c r="C277" s="50" t="s">
        <v>554</v>
      </c>
      <c r="D277" s="50" t="s">
        <v>555</v>
      </c>
      <c r="E277" s="295">
        <v>19</v>
      </c>
      <c r="F277" s="297"/>
      <c r="G277" s="297"/>
      <c r="H277" s="297"/>
      <c r="I277" s="297"/>
      <c r="J277" s="297"/>
      <c r="K277" s="297"/>
      <c r="L277" s="297"/>
      <c r="M277" s="297"/>
      <c r="N277" s="297"/>
      <c r="O277" s="298">
        <f t="shared" si="4"/>
        <v>0</v>
      </c>
      <c r="P277" s="297"/>
      <c r="Q277" s="297"/>
      <c r="R277" s="297"/>
      <c r="S277" s="295">
        <v>19</v>
      </c>
      <c r="T277" s="297"/>
      <c r="U277" s="295">
        <v>19</v>
      </c>
      <c r="V277" s="297"/>
    </row>
    <row r="278" spans="1:24" x14ac:dyDescent="0.25">
      <c r="A278" s="50" t="s">
        <v>507</v>
      </c>
      <c r="B278" s="50" t="s">
        <v>553</v>
      </c>
      <c r="C278" s="50" t="s">
        <v>554</v>
      </c>
      <c r="D278" s="50" t="s">
        <v>555</v>
      </c>
      <c r="E278" s="295">
        <v>20</v>
      </c>
      <c r="F278" s="297"/>
      <c r="G278" s="297"/>
      <c r="H278" s="297"/>
      <c r="I278" s="297"/>
      <c r="J278" s="297"/>
      <c r="K278" s="297"/>
      <c r="L278" s="297"/>
      <c r="M278" s="297"/>
      <c r="N278" s="297"/>
      <c r="O278" s="298">
        <f t="shared" si="4"/>
        <v>0</v>
      </c>
      <c r="P278" s="297"/>
      <c r="Q278" s="297"/>
      <c r="R278" s="297"/>
      <c r="S278" s="295">
        <v>20</v>
      </c>
      <c r="T278" s="297">
        <v>20</v>
      </c>
      <c r="U278" s="295">
        <v>20</v>
      </c>
      <c r="V278" s="297">
        <v>20</v>
      </c>
    </row>
    <row r="279" spans="1:24" x14ac:dyDescent="0.25">
      <c r="A279" s="50" t="s">
        <v>507</v>
      </c>
      <c r="B279" s="50" t="s">
        <v>557</v>
      </c>
      <c r="C279" s="50" t="s">
        <v>558</v>
      </c>
      <c r="D279" s="50" t="s">
        <v>559</v>
      </c>
      <c r="E279" s="295">
        <v>6</v>
      </c>
      <c r="F279" s="297">
        <v>8</v>
      </c>
      <c r="G279" s="297">
        <v>28</v>
      </c>
      <c r="H279" s="297">
        <v>45</v>
      </c>
      <c r="I279" s="297">
        <v>59</v>
      </c>
      <c r="J279" s="297"/>
      <c r="K279" s="297"/>
      <c r="L279" s="297"/>
      <c r="M279" s="297"/>
      <c r="N279" s="297"/>
      <c r="O279" s="298">
        <f t="shared" si="4"/>
        <v>4</v>
      </c>
      <c r="P279" s="297"/>
      <c r="Q279" s="297"/>
      <c r="R279" s="297"/>
      <c r="S279" s="295">
        <v>6</v>
      </c>
      <c r="T279" s="297">
        <v>26</v>
      </c>
      <c r="U279" s="297">
        <v>56</v>
      </c>
      <c r="V279" s="295">
        <v>6</v>
      </c>
      <c r="W279" s="297"/>
      <c r="X279" s="297"/>
    </row>
    <row r="280" spans="1:24" x14ac:dyDescent="0.25">
      <c r="A280" s="50" t="s">
        <v>507</v>
      </c>
      <c r="B280" s="50" t="s">
        <v>557</v>
      </c>
      <c r="C280" s="50" t="s">
        <v>558</v>
      </c>
      <c r="D280" s="50" t="s">
        <v>559</v>
      </c>
      <c r="E280" s="295">
        <v>7</v>
      </c>
      <c r="F280" s="297">
        <v>15</v>
      </c>
      <c r="G280" s="297">
        <v>30</v>
      </c>
      <c r="H280" s="297">
        <v>45</v>
      </c>
      <c r="I280" s="297"/>
      <c r="J280" s="297"/>
      <c r="K280" s="297"/>
      <c r="L280" s="297"/>
      <c r="M280" s="297"/>
      <c r="N280" s="297"/>
      <c r="O280" s="298">
        <f t="shared" si="4"/>
        <v>3</v>
      </c>
      <c r="P280" s="297"/>
      <c r="Q280" s="297"/>
      <c r="R280" s="297"/>
      <c r="S280" s="295">
        <v>7</v>
      </c>
      <c r="T280" s="297">
        <v>27</v>
      </c>
      <c r="U280" s="297">
        <v>57</v>
      </c>
      <c r="V280" s="295">
        <v>7</v>
      </c>
      <c r="W280" s="297"/>
      <c r="X280" s="297"/>
    </row>
    <row r="281" spans="1:24" x14ac:dyDescent="0.25">
      <c r="A281" s="50" t="s">
        <v>507</v>
      </c>
      <c r="B281" s="50" t="s">
        <v>557</v>
      </c>
      <c r="C281" s="50" t="s">
        <v>558</v>
      </c>
      <c r="D281" s="50" t="s">
        <v>559</v>
      </c>
      <c r="E281" s="295">
        <v>8</v>
      </c>
      <c r="F281" s="297">
        <v>0</v>
      </c>
      <c r="G281" s="297">
        <v>15</v>
      </c>
      <c r="H281" s="297">
        <v>30</v>
      </c>
      <c r="I281" s="297">
        <v>45</v>
      </c>
      <c r="J281" s="297"/>
      <c r="K281" s="297"/>
      <c r="L281" s="297"/>
      <c r="M281" s="297"/>
      <c r="N281" s="297"/>
      <c r="O281" s="298">
        <f t="shared" si="4"/>
        <v>4</v>
      </c>
      <c r="P281" s="297"/>
      <c r="Q281" s="297"/>
      <c r="R281" s="297"/>
      <c r="S281" s="295">
        <v>8</v>
      </c>
      <c r="T281" s="297">
        <v>24</v>
      </c>
      <c r="U281" s="297">
        <v>47</v>
      </c>
      <c r="V281" s="295">
        <v>8</v>
      </c>
      <c r="W281" s="297">
        <v>47</v>
      </c>
      <c r="X281" s="297"/>
    </row>
    <row r="282" spans="1:24" x14ac:dyDescent="0.25">
      <c r="A282" s="50" t="s">
        <v>507</v>
      </c>
      <c r="B282" s="50" t="s">
        <v>557</v>
      </c>
      <c r="C282" s="50" t="s">
        <v>558</v>
      </c>
      <c r="D282" s="50" t="s">
        <v>559</v>
      </c>
      <c r="E282" s="295">
        <v>9</v>
      </c>
      <c r="F282" s="297">
        <v>0</v>
      </c>
      <c r="G282" s="297">
        <v>32</v>
      </c>
      <c r="H282" s="297"/>
      <c r="I282" s="297"/>
      <c r="J282" s="297"/>
      <c r="K282" s="297"/>
      <c r="L282" s="297"/>
      <c r="M282" s="297"/>
      <c r="N282" s="297"/>
      <c r="O282" s="298">
        <f t="shared" si="4"/>
        <v>2</v>
      </c>
      <c r="P282" s="297"/>
      <c r="Q282" s="297"/>
      <c r="R282" s="297"/>
      <c r="S282" s="295">
        <v>9</v>
      </c>
      <c r="T282" s="297">
        <v>3</v>
      </c>
      <c r="U282" s="297">
        <v>34</v>
      </c>
      <c r="V282" s="295">
        <v>9</v>
      </c>
      <c r="W282" s="297">
        <v>3</v>
      </c>
      <c r="X282" s="297">
        <v>34</v>
      </c>
    </row>
    <row r="283" spans="1:24" x14ac:dyDescent="0.25">
      <c r="A283" s="50" t="s">
        <v>507</v>
      </c>
      <c r="B283" s="50" t="s">
        <v>557</v>
      </c>
      <c r="C283" s="50" t="s">
        <v>558</v>
      </c>
      <c r="D283" s="50" t="s">
        <v>559</v>
      </c>
      <c r="E283" s="295">
        <v>10</v>
      </c>
      <c r="F283" s="297">
        <v>2</v>
      </c>
      <c r="G283" s="297">
        <v>32</v>
      </c>
      <c r="H283" s="297"/>
      <c r="I283" s="297"/>
      <c r="J283" s="297"/>
      <c r="K283" s="297"/>
      <c r="L283" s="297"/>
      <c r="M283" s="297"/>
      <c r="N283" s="297"/>
      <c r="O283" s="298">
        <f t="shared" si="4"/>
        <v>2</v>
      </c>
      <c r="P283" s="297"/>
      <c r="Q283" s="297"/>
      <c r="R283" s="297"/>
      <c r="S283" s="295">
        <v>10</v>
      </c>
      <c r="T283" s="297">
        <v>4</v>
      </c>
      <c r="U283" s="297">
        <v>34</v>
      </c>
      <c r="V283" s="295">
        <v>10</v>
      </c>
      <c r="W283" s="297">
        <v>4</v>
      </c>
      <c r="X283" s="297">
        <v>34</v>
      </c>
    </row>
    <row r="284" spans="1:24" x14ac:dyDescent="0.25">
      <c r="A284" s="50" t="s">
        <v>507</v>
      </c>
      <c r="B284" s="50" t="s">
        <v>557</v>
      </c>
      <c r="C284" s="50" t="s">
        <v>558</v>
      </c>
      <c r="D284" s="50" t="s">
        <v>559</v>
      </c>
      <c r="E284" s="295">
        <v>11</v>
      </c>
      <c r="F284" s="297">
        <v>2</v>
      </c>
      <c r="G284" s="297">
        <v>32</v>
      </c>
      <c r="H284" s="297"/>
      <c r="I284" s="297"/>
      <c r="J284" s="297"/>
      <c r="K284" s="297"/>
      <c r="L284" s="297"/>
      <c r="M284" s="297"/>
      <c r="N284" s="297"/>
      <c r="O284" s="298">
        <f t="shared" si="4"/>
        <v>2</v>
      </c>
      <c r="P284" s="297"/>
      <c r="Q284" s="297"/>
      <c r="R284" s="297"/>
      <c r="S284" s="295">
        <v>11</v>
      </c>
      <c r="T284" s="297">
        <v>4</v>
      </c>
      <c r="U284" s="297">
        <v>34</v>
      </c>
      <c r="V284" s="295">
        <v>11</v>
      </c>
      <c r="W284" s="297">
        <v>4</v>
      </c>
      <c r="X284" s="297">
        <v>34</v>
      </c>
    </row>
    <row r="285" spans="1:24" x14ac:dyDescent="0.25">
      <c r="A285" s="50" t="s">
        <v>507</v>
      </c>
      <c r="B285" s="50" t="s">
        <v>557</v>
      </c>
      <c r="C285" s="50" t="s">
        <v>558</v>
      </c>
      <c r="D285" s="50" t="s">
        <v>559</v>
      </c>
      <c r="E285" s="295">
        <v>12</v>
      </c>
      <c r="F285" s="297">
        <v>2</v>
      </c>
      <c r="G285" s="297">
        <v>32</v>
      </c>
      <c r="H285" s="297"/>
      <c r="I285" s="297"/>
      <c r="J285" s="297"/>
      <c r="K285" s="297"/>
      <c r="L285" s="297"/>
      <c r="M285" s="297"/>
      <c r="N285" s="297"/>
      <c r="O285" s="298">
        <f t="shared" si="4"/>
        <v>2</v>
      </c>
      <c r="P285" s="297"/>
      <c r="Q285" s="297"/>
      <c r="R285" s="297"/>
      <c r="S285" s="295">
        <v>12</v>
      </c>
      <c r="T285" s="297">
        <v>4</v>
      </c>
      <c r="U285" s="297">
        <v>34</v>
      </c>
      <c r="V285" s="295">
        <v>12</v>
      </c>
      <c r="W285" s="297">
        <v>4</v>
      </c>
      <c r="X285" s="297">
        <v>34</v>
      </c>
    </row>
    <row r="286" spans="1:24" x14ac:dyDescent="0.25">
      <c r="A286" s="50" t="s">
        <v>507</v>
      </c>
      <c r="B286" s="50" t="s">
        <v>557</v>
      </c>
      <c r="C286" s="50" t="s">
        <v>558</v>
      </c>
      <c r="D286" s="50" t="s">
        <v>559</v>
      </c>
      <c r="E286" s="295">
        <v>13</v>
      </c>
      <c r="F286" s="297">
        <v>2</v>
      </c>
      <c r="G286" s="297">
        <v>32</v>
      </c>
      <c r="H286" s="297">
        <v>50</v>
      </c>
      <c r="I286" s="297"/>
      <c r="J286" s="297"/>
      <c r="K286" s="297"/>
      <c r="L286" s="297"/>
      <c r="M286" s="297"/>
      <c r="N286" s="297"/>
      <c r="O286" s="298">
        <f t="shared" si="4"/>
        <v>3</v>
      </c>
      <c r="P286" s="297"/>
      <c r="Q286" s="297"/>
      <c r="R286" s="297"/>
      <c r="S286" s="295">
        <v>13</v>
      </c>
      <c r="T286" s="297">
        <v>4</v>
      </c>
      <c r="U286" s="297">
        <v>34</v>
      </c>
      <c r="V286" s="295">
        <v>13</v>
      </c>
      <c r="W286" s="297">
        <v>4</v>
      </c>
      <c r="X286" s="297">
        <v>34</v>
      </c>
    </row>
    <row r="287" spans="1:24" x14ac:dyDescent="0.25">
      <c r="A287" s="50" t="s">
        <v>507</v>
      </c>
      <c r="B287" s="50" t="s">
        <v>557</v>
      </c>
      <c r="C287" s="50" t="s">
        <v>558</v>
      </c>
      <c r="D287" s="50" t="s">
        <v>559</v>
      </c>
      <c r="E287" s="295">
        <v>14</v>
      </c>
      <c r="F287" s="297">
        <v>22</v>
      </c>
      <c r="G287" s="297">
        <v>51</v>
      </c>
      <c r="H287" s="297"/>
      <c r="I287" s="297"/>
      <c r="J287" s="297"/>
      <c r="K287" s="297"/>
      <c r="L287" s="297"/>
      <c r="M287" s="297"/>
      <c r="N287" s="297"/>
      <c r="O287" s="298">
        <f t="shared" si="4"/>
        <v>2</v>
      </c>
      <c r="P287" s="297"/>
      <c r="Q287" s="297"/>
      <c r="R287" s="297"/>
      <c r="S287" s="295">
        <v>14</v>
      </c>
      <c r="T287" s="297">
        <v>4</v>
      </c>
      <c r="U287" s="297">
        <v>34</v>
      </c>
      <c r="V287" s="295">
        <v>14</v>
      </c>
      <c r="W287" s="297">
        <v>4</v>
      </c>
      <c r="X287" s="297">
        <v>34</v>
      </c>
    </row>
    <row r="288" spans="1:24" x14ac:dyDescent="0.25">
      <c r="A288" s="50" t="s">
        <v>507</v>
      </c>
      <c r="B288" s="50" t="s">
        <v>557</v>
      </c>
      <c r="C288" s="50" t="s">
        <v>558</v>
      </c>
      <c r="D288" s="50" t="s">
        <v>559</v>
      </c>
      <c r="E288" s="295">
        <v>15</v>
      </c>
      <c r="F288" s="297">
        <v>6</v>
      </c>
      <c r="G288" s="297">
        <v>21</v>
      </c>
      <c r="H288" s="297">
        <v>36</v>
      </c>
      <c r="I288" s="297">
        <v>51</v>
      </c>
      <c r="J288" s="297"/>
      <c r="K288" s="297"/>
      <c r="L288" s="297"/>
      <c r="M288" s="297"/>
      <c r="N288" s="297"/>
      <c r="O288" s="298">
        <f t="shared" si="4"/>
        <v>4</v>
      </c>
      <c r="P288" s="297"/>
      <c r="Q288" s="297"/>
      <c r="R288" s="297"/>
      <c r="S288" s="295">
        <v>15</v>
      </c>
      <c r="T288" s="297">
        <v>4</v>
      </c>
      <c r="U288" s="297">
        <v>34</v>
      </c>
      <c r="V288" s="295">
        <v>15</v>
      </c>
      <c r="W288" s="297">
        <v>4</v>
      </c>
      <c r="X288" s="297">
        <v>34</v>
      </c>
    </row>
    <row r="289" spans="1:24" x14ac:dyDescent="0.25">
      <c r="A289" s="50" t="s">
        <v>507</v>
      </c>
      <c r="B289" s="50" t="s">
        <v>557</v>
      </c>
      <c r="C289" s="50" t="s">
        <v>558</v>
      </c>
      <c r="D289" s="50" t="s">
        <v>559</v>
      </c>
      <c r="E289" s="295">
        <v>16</v>
      </c>
      <c r="F289" s="297">
        <v>6</v>
      </c>
      <c r="G289" s="297">
        <v>21</v>
      </c>
      <c r="H289" s="297">
        <v>36</v>
      </c>
      <c r="I289" s="297">
        <v>52</v>
      </c>
      <c r="J289" s="297"/>
      <c r="K289" s="297"/>
      <c r="L289" s="297"/>
      <c r="M289" s="297"/>
      <c r="N289" s="297"/>
      <c r="O289" s="298">
        <f t="shared" si="4"/>
        <v>4</v>
      </c>
      <c r="P289" s="297"/>
      <c r="Q289" s="297"/>
      <c r="R289" s="297"/>
      <c r="S289" s="295">
        <v>16</v>
      </c>
      <c r="T289" s="297">
        <v>4</v>
      </c>
      <c r="U289" s="297">
        <v>34</v>
      </c>
      <c r="V289" s="295">
        <v>16</v>
      </c>
      <c r="W289" s="297">
        <v>4</v>
      </c>
      <c r="X289" s="297">
        <v>34</v>
      </c>
    </row>
    <row r="290" spans="1:24" x14ac:dyDescent="0.25">
      <c r="A290" s="50" t="s">
        <v>507</v>
      </c>
      <c r="B290" s="50" t="s">
        <v>557</v>
      </c>
      <c r="C290" s="50" t="s">
        <v>558</v>
      </c>
      <c r="D290" s="50" t="s">
        <v>559</v>
      </c>
      <c r="E290" s="295">
        <v>17</v>
      </c>
      <c r="F290" s="297">
        <v>5</v>
      </c>
      <c r="G290" s="297">
        <v>20</v>
      </c>
      <c r="H290" s="297">
        <v>35</v>
      </c>
      <c r="I290" s="297">
        <v>50</v>
      </c>
      <c r="J290" s="297"/>
      <c r="K290" s="297"/>
      <c r="L290" s="297"/>
      <c r="M290" s="297"/>
      <c r="N290" s="297"/>
      <c r="O290" s="298">
        <f t="shared" si="4"/>
        <v>4</v>
      </c>
      <c r="P290" s="297"/>
      <c r="Q290" s="297"/>
      <c r="R290" s="297"/>
      <c r="S290" s="295">
        <v>17</v>
      </c>
      <c r="T290" s="297">
        <v>4</v>
      </c>
      <c r="U290" s="297">
        <v>34</v>
      </c>
      <c r="V290" s="295">
        <v>17</v>
      </c>
      <c r="W290" s="297">
        <v>4</v>
      </c>
      <c r="X290" s="297">
        <v>34</v>
      </c>
    </row>
    <row r="291" spans="1:24" x14ac:dyDescent="0.25">
      <c r="A291" s="50" t="s">
        <v>507</v>
      </c>
      <c r="B291" s="50" t="s">
        <v>557</v>
      </c>
      <c r="C291" s="50" t="s">
        <v>558</v>
      </c>
      <c r="D291" s="50" t="s">
        <v>559</v>
      </c>
      <c r="E291" s="295">
        <v>18</v>
      </c>
      <c r="F291" s="297">
        <v>7</v>
      </c>
      <c r="G291" s="297">
        <v>29</v>
      </c>
      <c r="H291" s="297">
        <v>59</v>
      </c>
      <c r="I291" s="297"/>
      <c r="J291" s="297"/>
      <c r="K291" s="297"/>
      <c r="L291" s="297"/>
      <c r="M291" s="297"/>
      <c r="N291" s="297"/>
      <c r="O291" s="298">
        <f t="shared" si="4"/>
        <v>3</v>
      </c>
      <c r="P291" s="297"/>
      <c r="Q291" s="297"/>
      <c r="R291" s="297"/>
      <c r="S291" s="295">
        <v>18</v>
      </c>
      <c r="T291" s="297">
        <v>4</v>
      </c>
      <c r="U291" s="297">
        <v>34</v>
      </c>
      <c r="V291" s="295">
        <v>18</v>
      </c>
      <c r="W291" s="297">
        <v>4</v>
      </c>
      <c r="X291" s="297">
        <v>34</v>
      </c>
    </row>
    <row r="292" spans="1:24" x14ac:dyDescent="0.25">
      <c r="A292" s="50" t="s">
        <v>507</v>
      </c>
      <c r="B292" s="50" t="s">
        <v>557</v>
      </c>
      <c r="C292" s="50" t="s">
        <v>558</v>
      </c>
      <c r="D292" s="50" t="s">
        <v>559</v>
      </c>
      <c r="E292" s="295">
        <v>19</v>
      </c>
      <c r="F292" s="297">
        <v>29</v>
      </c>
      <c r="G292" s="297">
        <v>58</v>
      </c>
      <c r="H292" s="297"/>
      <c r="I292" s="297"/>
      <c r="J292" s="297"/>
      <c r="K292" s="297"/>
      <c r="L292" s="297"/>
      <c r="M292" s="297"/>
      <c r="N292" s="297"/>
      <c r="O292" s="298">
        <f t="shared" si="4"/>
        <v>2</v>
      </c>
      <c r="P292" s="297"/>
      <c r="Q292" s="297"/>
      <c r="R292" s="297"/>
      <c r="S292" s="295">
        <v>19</v>
      </c>
      <c r="T292" s="297">
        <v>4</v>
      </c>
      <c r="U292" s="297">
        <v>34</v>
      </c>
      <c r="V292" s="295">
        <v>19</v>
      </c>
      <c r="W292" s="297">
        <v>4</v>
      </c>
      <c r="X292" s="297">
        <v>34</v>
      </c>
    </row>
    <row r="293" spans="1:24" x14ac:dyDescent="0.25">
      <c r="A293" s="50" t="s">
        <v>507</v>
      </c>
      <c r="B293" s="50" t="s">
        <v>557</v>
      </c>
      <c r="C293" s="50" t="s">
        <v>558</v>
      </c>
      <c r="D293" s="50" t="s">
        <v>559</v>
      </c>
      <c r="E293" s="295">
        <v>20</v>
      </c>
      <c r="F293" s="297">
        <v>23</v>
      </c>
      <c r="G293" s="297">
        <v>49</v>
      </c>
      <c r="H293" s="297"/>
      <c r="I293" s="297"/>
      <c r="J293" s="297"/>
      <c r="K293" s="297"/>
      <c r="L293" s="297"/>
      <c r="M293" s="297"/>
      <c r="N293" s="297"/>
      <c r="O293" s="298">
        <f t="shared" si="4"/>
        <v>2</v>
      </c>
      <c r="P293" s="297"/>
      <c r="Q293" s="297"/>
      <c r="R293" s="297"/>
      <c r="S293" s="295">
        <v>20</v>
      </c>
      <c r="T293" s="297">
        <v>23</v>
      </c>
      <c r="U293" s="297">
        <v>49</v>
      </c>
      <c r="V293" s="295">
        <v>20</v>
      </c>
      <c r="W293" s="297">
        <v>23</v>
      </c>
      <c r="X293" s="297">
        <v>49</v>
      </c>
    </row>
    <row r="294" spans="1:24" x14ac:dyDescent="0.25">
      <c r="A294" s="50" t="s">
        <v>507</v>
      </c>
      <c r="B294" s="50" t="s">
        <v>557</v>
      </c>
      <c r="C294" s="50" t="s">
        <v>558</v>
      </c>
      <c r="D294" s="50" t="s">
        <v>559</v>
      </c>
      <c r="E294" s="295">
        <v>21</v>
      </c>
      <c r="F294" s="297">
        <v>19</v>
      </c>
      <c r="G294" s="297">
        <v>49</v>
      </c>
      <c r="H294" s="297"/>
      <c r="I294" s="297"/>
      <c r="J294" s="297"/>
      <c r="K294" s="297"/>
      <c r="L294" s="297"/>
      <c r="M294" s="297"/>
      <c r="N294" s="297"/>
      <c r="O294" s="298">
        <f t="shared" si="4"/>
        <v>2</v>
      </c>
      <c r="P294" s="297"/>
      <c r="Q294" s="297"/>
      <c r="R294" s="297"/>
      <c r="S294" s="295">
        <v>21</v>
      </c>
      <c r="T294" s="297">
        <v>19</v>
      </c>
      <c r="U294" s="297">
        <v>49</v>
      </c>
      <c r="V294" s="295">
        <v>21</v>
      </c>
      <c r="W294" s="297">
        <v>19</v>
      </c>
      <c r="X294" s="297">
        <v>49</v>
      </c>
    </row>
    <row r="295" spans="1:24" x14ac:dyDescent="0.25">
      <c r="A295" s="50" t="s">
        <v>507</v>
      </c>
      <c r="B295" s="50" t="s">
        <v>560</v>
      </c>
      <c r="C295" s="50" t="s">
        <v>561</v>
      </c>
      <c r="D295" s="50" t="s">
        <v>562</v>
      </c>
      <c r="E295" s="295">
        <v>5</v>
      </c>
      <c r="F295" s="297" t="s">
        <v>563</v>
      </c>
      <c r="G295" s="297"/>
      <c r="H295" s="297"/>
      <c r="O295" s="298">
        <f t="shared" si="4"/>
        <v>1</v>
      </c>
    </row>
    <row r="296" spans="1:24" x14ac:dyDescent="0.25">
      <c r="A296" s="50" t="s">
        <v>507</v>
      </c>
      <c r="B296" s="50" t="s">
        <v>560</v>
      </c>
      <c r="C296" s="50" t="s">
        <v>561</v>
      </c>
      <c r="D296" s="50" t="s">
        <v>562</v>
      </c>
      <c r="E296" s="295">
        <v>6</v>
      </c>
      <c r="F296" s="297">
        <v>0</v>
      </c>
      <c r="G296" s="297">
        <v>42</v>
      </c>
      <c r="H296" s="297"/>
      <c r="O296" s="298">
        <f t="shared" si="4"/>
        <v>2</v>
      </c>
    </row>
    <row r="297" spans="1:24" x14ac:dyDescent="0.25">
      <c r="A297" s="50" t="s">
        <v>507</v>
      </c>
      <c r="B297" s="50" t="s">
        <v>560</v>
      </c>
      <c r="C297" s="50" t="s">
        <v>561</v>
      </c>
      <c r="D297" s="50" t="s">
        <v>562</v>
      </c>
      <c r="E297" s="295">
        <v>7</v>
      </c>
      <c r="F297" s="297">
        <v>14</v>
      </c>
      <c r="G297" s="297">
        <v>48</v>
      </c>
      <c r="H297" s="297"/>
      <c r="O297" s="298">
        <f t="shared" si="4"/>
        <v>2</v>
      </c>
    </row>
    <row r="298" spans="1:24" x14ac:dyDescent="0.25">
      <c r="A298" s="50" t="s">
        <v>507</v>
      </c>
      <c r="B298" s="50" t="s">
        <v>560</v>
      </c>
      <c r="C298" s="50" t="s">
        <v>561</v>
      </c>
      <c r="D298" s="50" t="s">
        <v>562</v>
      </c>
      <c r="E298" s="295">
        <v>8</v>
      </c>
      <c r="F298" s="297" t="s">
        <v>564</v>
      </c>
      <c r="G298" s="297" t="s">
        <v>565</v>
      </c>
      <c r="H298" s="297"/>
      <c r="O298" s="298">
        <f t="shared" si="4"/>
        <v>2</v>
      </c>
    </row>
    <row r="299" spans="1:24" x14ac:dyDescent="0.25">
      <c r="A299" s="50" t="s">
        <v>507</v>
      </c>
      <c r="B299" s="50" t="s">
        <v>560</v>
      </c>
      <c r="C299" s="50" t="s">
        <v>561</v>
      </c>
      <c r="D299" s="50" t="s">
        <v>562</v>
      </c>
      <c r="E299" s="295">
        <v>9</v>
      </c>
      <c r="F299" s="297">
        <v>11</v>
      </c>
      <c r="G299" s="297">
        <v>48</v>
      </c>
      <c r="H299" s="297"/>
      <c r="O299" s="298">
        <f t="shared" si="4"/>
        <v>2</v>
      </c>
    </row>
    <row r="300" spans="1:24" x14ac:dyDescent="0.25">
      <c r="A300" s="50" t="s">
        <v>507</v>
      </c>
      <c r="B300" s="50" t="s">
        <v>560</v>
      </c>
      <c r="C300" s="50" t="s">
        <v>561</v>
      </c>
      <c r="D300" s="50" t="s">
        <v>562</v>
      </c>
      <c r="E300" s="295">
        <v>10</v>
      </c>
      <c r="F300" s="297">
        <v>26</v>
      </c>
      <c r="G300" s="297"/>
      <c r="H300" s="297"/>
      <c r="O300" s="298">
        <f t="shared" si="4"/>
        <v>1</v>
      </c>
    </row>
    <row r="301" spans="1:24" x14ac:dyDescent="0.25">
      <c r="A301" s="50" t="s">
        <v>507</v>
      </c>
      <c r="B301" s="50" t="s">
        <v>560</v>
      </c>
      <c r="C301" s="50" t="s">
        <v>561</v>
      </c>
      <c r="D301" s="50" t="s">
        <v>562</v>
      </c>
      <c r="E301" s="295">
        <v>11</v>
      </c>
      <c r="F301" s="297">
        <v>9</v>
      </c>
      <c r="G301" s="297"/>
      <c r="H301" s="297"/>
      <c r="O301" s="298">
        <f t="shared" si="4"/>
        <v>1</v>
      </c>
    </row>
    <row r="302" spans="1:24" x14ac:dyDescent="0.25">
      <c r="A302" s="50" t="s">
        <v>507</v>
      </c>
      <c r="B302" s="50" t="s">
        <v>560</v>
      </c>
      <c r="C302" s="50" t="s">
        <v>561</v>
      </c>
      <c r="D302" s="50" t="s">
        <v>562</v>
      </c>
      <c r="E302" s="295">
        <v>12</v>
      </c>
      <c r="F302" s="297" t="s">
        <v>566</v>
      </c>
      <c r="G302" s="297">
        <v>45</v>
      </c>
      <c r="H302" s="297"/>
      <c r="O302" s="298">
        <f t="shared" si="4"/>
        <v>2</v>
      </c>
    </row>
    <row r="303" spans="1:24" x14ac:dyDescent="0.25">
      <c r="A303" s="50" t="s">
        <v>507</v>
      </c>
      <c r="B303" s="50" t="s">
        <v>560</v>
      </c>
      <c r="C303" s="50" t="s">
        <v>561</v>
      </c>
      <c r="D303" s="50" t="s">
        <v>562</v>
      </c>
      <c r="E303" s="295">
        <v>13</v>
      </c>
      <c r="F303" s="297" t="s">
        <v>567</v>
      </c>
      <c r="G303" s="297" t="s">
        <v>568</v>
      </c>
      <c r="H303" s="297" t="s">
        <v>569</v>
      </c>
      <c r="O303" s="298">
        <f t="shared" si="4"/>
        <v>3</v>
      </c>
    </row>
    <row r="304" spans="1:24" x14ac:dyDescent="0.25">
      <c r="A304" s="50" t="s">
        <v>507</v>
      </c>
      <c r="B304" s="50" t="s">
        <v>560</v>
      </c>
      <c r="C304" s="50" t="s">
        <v>561</v>
      </c>
      <c r="D304" s="50" t="s">
        <v>562</v>
      </c>
      <c r="E304" s="295">
        <v>14</v>
      </c>
      <c r="F304" s="297" t="s">
        <v>570</v>
      </c>
      <c r="G304" s="297" t="s">
        <v>571</v>
      </c>
      <c r="H304" s="297"/>
      <c r="O304" s="298">
        <f t="shared" si="4"/>
        <v>2</v>
      </c>
    </row>
    <row r="305" spans="1:28" x14ac:dyDescent="0.25">
      <c r="A305" s="50" t="s">
        <v>507</v>
      </c>
      <c r="B305" s="50" t="s">
        <v>560</v>
      </c>
      <c r="C305" s="50" t="s">
        <v>561</v>
      </c>
      <c r="D305" s="50" t="s">
        <v>562</v>
      </c>
      <c r="E305" s="295">
        <v>15</v>
      </c>
      <c r="F305" s="297">
        <v>2</v>
      </c>
      <c r="G305" s="297">
        <v>36</v>
      </c>
      <c r="H305" s="297"/>
      <c r="O305" s="298">
        <f t="shared" si="4"/>
        <v>2</v>
      </c>
    </row>
    <row r="306" spans="1:28" x14ac:dyDescent="0.25">
      <c r="A306" s="50" t="s">
        <v>507</v>
      </c>
      <c r="B306" s="50" t="s">
        <v>560</v>
      </c>
      <c r="C306" s="50" t="s">
        <v>561</v>
      </c>
      <c r="D306" s="50" t="s">
        <v>562</v>
      </c>
      <c r="E306" s="295">
        <v>16</v>
      </c>
      <c r="F306" s="297" t="s">
        <v>572</v>
      </c>
      <c r="G306" s="297" t="s">
        <v>564</v>
      </c>
      <c r="H306" s="297">
        <v>49</v>
      </c>
      <c r="O306" s="298">
        <f t="shared" si="4"/>
        <v>3</v>
      </c>
    </row>
    <row r="307" spans="1:28" x14ac:dyDescent="0.25">
      <c r="A307" s="50" t="s">
        <v>507</v>
      </c>
      <c r="B307" s="50" t="s">
        <v>560</v>
      </c>
      <c r="C307" s="50" t="s">
        <v>561</v>
      </c>
      <c r="D307" s="50" t="s">
        <v>562</v>
      </c>
      <c r="E307" s="295">
        <v>17</v>
      </c>
      <c r="F307" s="297">
        <v>17</v>
      </c>
      <c r="G307" s="297"/>
      <c r="H307" s="297"/>
      <c r="O307" s="298">
        <f t="shared" si="4"/>
        <v>1</v>
      </c>
    </row>
    <row r="308" spans="1:28" x14ac:dyDescent="0.25">
      <c r="A308" s="50" t="s">
        <v>507</v>
      </c>
      <c r="B308" s="50" t="s">
        <v>560</v>
      </c>
      <c r="C308" s="50" t="s">
        <v>561</v>
      </c>
      <c r="D308" s="50" t="s">
        <v>562</v>
      </c>
      <c r="E308" s="295">
        <v>18</v>
      </c>
      <c r="F308" s="297" t="s">
        <v>573</v>
      </c>
      <c r="G308" s="297">
        <v>31</v>
      </c>
      <c r="H308" s="297"/>
      <c r="O308" s="298">
        <f t="shared" si="4"/>
        <v>2</v>
      </c>
    </row>
    <row r="309" spans="1:28" x14ac:dyDescent="0.25">
      <c r="A309" s="50" t="s">
        <v>507</v>
      </c>
      <c r="B309" s="50" t="s">
        <v>560</v>
      </c>
      <c r="C309" s="50" t="s">
        <v>561</v>
      </c>
      <c r="D309" s="50" t="s">
        <v>562</v>
      </c>
      <c r="E309" s="295">
        <v>19</v>
      </c>
      <c r="F309" s="297">
        <v>13</v>
      </c>
      <c r="G309" s="297"/>
      <c r="H309" s="297"/>
      <c r="O309" s="298">
        <f t="shared" si="4"/>
        <v>1</v>
      </c>
    </row>
    <row r="310" spans="1:28" x14ac:dyDescent="0.25">
      <c r="A310" s="50" t="s">
        <v>507</v>
      </c>
      <c r="B310" s="50" t="s">
        <v>574</v>
      </c>
      <c r="C310" s="50" t="s">
        <v>575</v>
      </c>
      <c r="D310" s="50" t="s">
        <v>576</v>
      </c>
      <c r="E310" s="295">
        <v>4</v>
      </c>
      <c r="F310" s="297">
        <v>57</v>
      </c>
      <c r="G310" s="297"/>
      <c r="H310" s="297"/>
      <c r="I310" s="297"/>
      <c r="J310" s="297"/>
      <c r="K310" s="297"/>
      <c r="L310" s="297"/>
      <c r="M310" s="297"/>
      <c r="N310" s="297"/>
      <c r="O310" s="298">
        <f t="shared" si="4"/>
        <v>1</v>
      </c>
      <c r="P310" s="297"/>
      <c r="Q310" s="297"/>
      <c r="R310" s="297"/>
      <c r="S310" s="295">
        <v>4</v>
      </c>
      <c r="T310" s="297"/>
      <c r="U310" s="297"/>
      <c r="V310" s="297"/>
      <c r="W310" s="297"/>
      <c r="X310" s="295">
        <v>4</v>
      </c>
      <c r="Y310" s="297"/>
      <c r="Z310" s="297"/>
      <c r="AA310" s="297"/>
      <c r="AB310" s="297"/>
    </row>
    <row r="311" spans="1:28" x14ac:dyDescent="0.25">
      <c r="A311" s="50" t="s">
        <v>507</v>
      </c>
      <c r="B311" s="50" t="s">
        <v>574</v>
      </c>
      <c r="C311" s="50" t="s">
        <v>575</v>
      </c>
      <c r="D311" s="50" t="s">
        <v>576</v>
      </c>
      <c r="E311" s="295">
        <v>5</v>
      </c>
      <c r="F311" s="297">
        <v>17</v>
      </c>
      <c r="G311" s="297">
        <v>37</v>
      </c>
      <c r="H311" s="297">
        <v>57</v>
      </c>
      <c r="I311" s="297"/>
      <c r="J311" s="297"/>
      <c r="K311" s="297"/>
      <c r="L311" s="297"/>
      <c r="M311" s="297"/>
      <c r="N311" s="297"/>
      <c r="O311" s="298">
        <f t="shared" si="4"/>
        <v>3</v>
      </c>
      <c r="P311" s="297"/>
      <c r="Q311" s="297"/>
      <c r="R311" s="297"/>
      <c r="S311" s="295">
        <v>5</v>
      </c>
      <c r="T311" s="297">
        <v>16</v>
      </c>
      <c r="U311" s="297"/>
      <c r="V311" s="297"/>
      <c r="W311" s="297"/>
      <c r="X311" s="295">
        <v>5</v>
      </c>
      <c r="Y311" s="297">
        <v>16</v>
      </c>
      <c r="Z311" s="297"/>
      <c r="AA311" s="297"/>
      <c r="AB311" s="297"/>
    </row>
    <row r="312" spans="1:28" x14ac:dyDescent="0.25">
      <c r="A312" s="50" t="s">
        <v>507</v>
      </c>
      <c r="B312" s="50" t="s">
        <v>574</v>
      </c>
      <c r="C312" s="50" t="s">
        <v>575</v>
      </c>
      <c r="D312" s="50" t="s">
        <v>576</v>
      </c>
      <c r="E312" s="295">
        <v>6</v>
      </c>
      <c r="F312" s="297">
        <v>12</v>
      </c>
      <c r="G312" s="297">
        <v>27</v>
      </c>
      <c r="H312" s="297">
        <v>40</v>
      </c>
      <c r="I312" s="297">
        <v>52</v>
      </c>
      <c r="J312" s="297"/>
      <c r="K312" s="297"/>
      <c r="L312" s="297"/>
      <c r="M312" s="297"/>
      <c r="N312" s="297"/>
      <c r="O312" s="298">
        <f t="shared" si="4"/>
        <v>4</v>
      </c>
      <c r="P312" s="297"/>
      <c r="Q312" s="297"/>
      <c r="R312" s="297"/>
      <c r="S312" s="295">
        <v>6</v>
      </c>
      <c r="T312" s="297">
        <v>24</v>
      </c>
      <c r="U312" s="297">
        <v>54</v>
      </c>
      <c r="V312" s="297"/>
      <c r="W312" s="297"/>
      <c r="X312" s="295">
        <v>6</v>
      </c>
      <c r="Y312" s="297">
        <v>24</v>
      </c>
      <c r="Z312" s="297">
        <v>54</v>
      </c>
      <c r="AA312" s="297"/>
      <c r="AB312" s="297"/>
    </row>
    <row r="313" spans="1:28" x14ac:dyDescent="0.25">
      <c r="A313" s="50" t="s">
        <v>507</v>
      </c>
      <c r="B313" s="50" t="s">
        <v>574</v>
      </c>
      <c r="C313" s="50" t="s">
        <v>575</v>
      </c>
      <c r="D313" s="50" t="s">
        <v>576</v>
      </c>
      <c r="E313" s="295">
        <v>7</v>
      </c>
      <c r="F313" s="297">
        <v>2</v>
      </c>
      <c r="G313" s="297">
        <v>12</v>
      </c>
      <c r="H313" s="297">
        <v>22</v>
      </c>
      <c r="I313" s="297">
        <v>32</v>
      </c>
      <c r="J313" s="297">
        <v>41</v>
      </c>
      <c r="K313" s="297">
        <v>56</v>
      </c>
      <c r="L313" s="297"/>
      <c r="M313" s="297"/>
      <c r="N313" s="297"/>
      <c r="O313" s="298">
        <f t="shared" si="4"/>
        <v>6</v>
      </c>
      <c r="P313" s="297"/>
      <c r="Q313" s="297"/>
      <c r="R313" s="297"/>
      <c r="S313" s="295">
        <v>7</v>
      </c>
      <c r="T313" s="297">
        <v>24</v>
      </c>
      <c r="U313" s="297">
        <v>54</v>
      </c>
      <c r="V313" s="297"/>
      <c r="W313" s="297"/>
      <c r="X313" s="295">
        <v>7</v>
      </c>
      <c r="Y313" s="297">
        <v>24</v>
      </c>
      <c r="Z313" s="297">
        <v>54</v>
      </c>
      <c r="AA313" s="297"/>
      <c r="AB313" s="297"/>
    </row>
    <row r="314" spans="1:28" x14ac:dyDescent="0.25">
      <c r="A314" s="50" t="s">
        <v>507</v>
      </c>
      <c r="B314" s="50" t="s">
        <v>574</v>
      </c>
      <c r="C314" s="50" t="s">
        <v>575</v>
      </c>
      <c r="D314" s="50" t="s">
        <v>576</v>
      </c>
      <c r="E314" s="295">
        <v>8</v>
      </c>
      <c r="F314" s="297">
        <v>5</v>
      </c>
      <c r="G314" s="297" t="s">
        <v>577</v>
      </c>
      <c r="H314" s="297">
        <v>23</v>
      </c>
      <c r="I314" s="297">
        <v>38</v>
      </c>
      <c r="J314" s="297">
        <v>53</v>
      </c>
      <c r="K314" s="297"/>
      <c r="L314" s="297"/>
      <c r="M314" s="297"/>
      <c r="N314" s="297"/>
      <c r="O314" s="298">
        <f t="shared" si="4"/>
        <v>5</v>
      </c>
      <c r="P314" s="297"/>
      <c r="Q314" s="297"/>
      <c r="R314" s="297"/>
      <c r="S314" s="295">
        <v>8</v>
      </c>
      <c r="T314" s="297">
        <v>24</v>
      </c>
      <c r="U314" s="297">
        <v>54</v>
      </c>
      <c r="V314" s="297"/>
      <c r="W314" s="297"/>
      <c r="X314" s="295">
        <v>8</v>
      </c>
      <c r="Y314" s="297">
        <v>24</v>
      </c>
      <c r="Z314" s="297">
        <v>54</v>
      </c>
      <c r="AA314" s="297"/>
      <c r="AB314" s="297"/>
    </row>
    <row r="315" spans="1:28" x14ac:dyDescent="0.25">
      <c r="A315" s="50" t="s">
        <v>507</v>
      </c>
      <c r="B315" s="50" t="s">
        <v>574</v>
      </c>
      <c r="C315" s="50" t="s">
        <v>575</v>
      </c>
      <c r="D315" s="50" t="s">
        <v>576</v>
      </c>
      <c r="E315" s="295">
        <v>9</v>
      </c>
      <c r="F315" s="297">
        <v>8</v>
      </c>
      <c r="G315" s="297">
        <v>23</v>
      </c>
      <c r="H315" s="297">
        <v>38</v>
      </c>
      <c r="I315" s="297" t="s">
        <v>578</v>
      </c>
      <c r="J315" s="297">
        <v>53</v>
      </c>
      <c r="K315" s="297"/>
      <c r="L315" s="297"/>
      <c r="M315" s="297"/>
      <c r="N315" s="297"/>
      <c r="O315" s="298">
        <f t="shared" si="4"/>
        <v>5</v>
      </c>
      <c r="P315" s="297"/>
      <c r="Q315" s="297"/>
      <c r="R315" s="297"/>
      <c r="S315" s="295">
        <v>9</v>
      </c>
      <c r="T315" s="297">
        <v>16</v>
      </c>
      <c r="U315" s="297">
        <v>30</v>
      </c>
      <c r="V315" s="297"/>
      <c r="W315" s="297"/>
      <c r="X315" s="295">
        <v>9</v>
      </c>
      <c r="Y315" s="297">
        <v>16</v>
      </c>
      <c r="Z315" s="297">
        <v>30</v>
      </c>
      <c r="AA315" s="297"/>
      <c r="AB315" s="297"/>
    </row>
    <row r="316" spans="1:28" x14ac:dyDescent="0.25">
      <c r="A316" s="50" t="s">
        <v>507</v>
      </c>
      <c r="B316" s="50" t="s">
        <v>574</v>
      </c>
      <c r="C316" s="50" t="s">
        <v>575</v>
      </c>
      <c r="D316" s="50" t="s">
        <v>576</v>
      </c>
      <c r="E316" s="295">
        <v>10</v>
      </c>
      <c r="F316" s="297">
        <v>8</v>
      </c>
      <c r="G316" s="297">
        <v>23</v>
      </c>
      <c r="H316" s="297">
        <v>38</v>
      </c>
      <c r="I316" s="297">
        <v>53</v>
      </c>
      <c r="J316" s="297"/>
      <c r="K316" s="297"/>
      <c r="L316" s="297"/>
      <c r="M316" s="297"/>
      <c r="N316" s="297"/>
      <c r="O316" s="298">
        <f t="shared" si="4"/>
        <v>4</v>
      </c>
      <c r="P316" s="297"/>
      <c r="Q316" s="297"/>
      <c r="R316" s="297"/>
      <c r="S316" s="295">
        <v>10</v>
      </c>
      <c r="T316" s="297">
        <v>0</v>
      </c>
      <c r="U316" s="297">
        <v>15</v>
      </c>
      <c r="V316" s="297">
        <v>30</v>
      </c>
      <c r="W316" s="297">
        <v>45</v>
      </c>
      <c r="X316" s="295">
        <v>10</v>
      </c>
      <c r="Y316" s="297">
        <v>0</v>
      </c>
      <c r="Z316" s="297">
        <v>15</v>
      </c>
      <c r="AA316" s="297">
        <v>30</v>
      </c>
      <c r="AB316" s="297">
        <v>45</v>
      </c>
    </row>
    <row r="317" spans="1:28" x14ac:dyDescent="0.25">
      <c r="A317" s="50" t="s">
        <v>507</v>
      </c>
      <c r="B317" s="50" t="s">
        <v>574</v>
      </c>
      <c r="C317" s="50" t="s">
        <v>575</v>
      </c>
      <c r="D317" s="50" t="s">
        <v>576</v>
      </c>
      <c r="E317" s="295">
        <v>11</v>
      </c>
      <c r="F317" s="297">
        <v>8</v>
      </c>
      <c r="G317" s="297">
        <v>23</v>
      </c>
      <c r="H317" s="297">
        <v>38</v>
      </c>
      <c r="I317" s="297">
        <v>53</v>
      </c>
      <c r="J317" s="297"/>
      <c r="K317" s="297"/>
      <c r="L317" s="297"/>
      <c r="M317" s="297"/>
      <c r="N317" s="297"/>
      <c r="O317" s="298">
        <f t="shared" si="4"/>
        <v>4</v>
      </c>
      <c r="P317" s="297"/>
      <c r="Q317" s="297"/>
      <c r="R317" s="297"/>
      <c r="S317" s="295">
        <v>11</v>
      </c>
      <c r="T317" s="297">
        <v>0</v>
      </c>
      <c r="U317" s="297">
        <v>15</v>
      </c>
      <c r="V317" s="297">
        <v>30</v>
      </c>
      <c r="W317" s="297">
        <v>45</v>
      </c>
      <c r="X317" s="295">
        <v>11</v>
      </c>
      <c r="Y317" s="297">
        <v>0</v>
      </c>
      <c r="Z317" s="297">
        <v>15</v>
      </c>
      <c r="AA317" s="297">
        <v>30</v>
      </c>
      <c r="AB317" s="297">
        <v>45</v>
      </c>
    </row>
    <row r="318" spans="1:28" x14ac:dyDescent="0.25">
      <c r="A318" s="50" t="s">
        <v>507</v>
      </c>
      <c r="B318" s="50" t="s">
        <v>574</v>
      </c>
      <c r="C318" s="50" t="s">
        <v>575</v>
      </c>
      <c r="D318" s="50" t="s">
        <v>576</v>
      </c>
      <c r="E318" s="295">
        <v>12</v>
      </c>
      <c r="F318" s="297">
        <v>8</v>
      </c>
      <c r="G318" s="297">
        <v>23</v>
      </c>
      <c r="H318" s="297">
        <v>38</v>
      </c>
      <c r="I318" s="297">
        <v>53</v>
      </c>
      <c r="J318" s="297"/>
      <c r="K318" s="297"/>
      <c r="L318" s="297"/>
      <c r="M318" s="297"/>
      <c r="N318" s="297"/>
      <c r="O318" s="298">
        <f t="shared" si="4"/>
        <v>4</v>
      </c>
      <c r="P318" s="297"/>
      <c r="Q318" s="297"/>
      <c r="R318" s="297"/>
      <c r="S318" s="295">
        <v>12</v>
      </c>
      <c r="T318" s="297">
        <v>0</v>
      </c>
      <c r="U318" s="297">
        <v>15</v>
      </c>
      <c r="V318" s="297">
        <v>30</v>
      </c>
      <c r="W318" s="297">
        <v>45</v>
      </c>
      <c r="X318" s="295">
        <v>12</v>
      </c>
      <c r="Y318" s="297">
        <v>0</v>
      </c>
      <c r="Z318" s="297">
        <v>15</v>
      </c>
      <c r="AA318" s="297">
        <v>30</v>
      </c>
      <c r="AB318" s="297">
        <v>45</v>
      </c>
    </row>
    <row r="319" spans="1:28" x14ac:dyDescent="0.25">
      <c r="A319" s="50" t="s">
        <v>507</v>
      </c>
      <c r="B319" s="50" t="s">
        <v>574</v>
      </c>
      <c r="C319" s="50" t="s">
        <v>575</v>
      </c>
      <c r="D319" s="50" t="s">
        <v>576</v>
      </c>
      <c r="E319" s="295">
        <v>13</v>
      </c>
      <c r="F319" s="297">
        <v>8</v>
      </c>
      <c r="G319" s="297">
        <v>23</v>
      </c>
      <c r="H319" s="297">
        <v>38</v>
      </c>
      <c r="I319" s="297">
        <v>53</v>
      </c>
      <c r="J319" s="297"/>
      <c r="K319" s="297"/>
      <c r="L319" s="297"/>
      <c r="M319" s="297"/>
      <c r="N319" s="297"/>
      <c r="O319" s="298">
        <f t="shared" si="4"/>
        <v>4</v>
      </c>
      <c r="P319" s="297"/>
      <c r="Q319" s="297"/>
      <c r="R319" s="297"/>
      <c r="S319" s="295">
        <v>13</v>
      </c>
      <c r="T319" s="297">
        <v>0</v>
      </c>
      <c r="U319" s="297">
        <v>15</v>
      </c>
      <c r="V319" s="297">
        <v>30</v>
      </c>
      <c r="W319" s="297">
        <v>45</v>
      </c>
      <c r="X319" s="295">
        <v>13</v>
      </c>
      <c r="Y319" s="297">
        <v>0</v>
      </c>
      <c r="Z319" s="297">
        <v>15</v>
      </c>
      <c r="AA319" s="297">
        <v>30</v>
      </c>
      <c r="AB319" s="297">
        <v>45</v>
      </c>
    </row>
    <row r="320" spans="1:28" x14ac:dyDescent="0.25">
      <c r="A320" s="50" t="s">
        <v>507</v>
      </c>
      <c r="B320" s="50" t="s">
        <v>574</v>
      </c>
      <c r="C320" s="50" t="s">
        <v>575</v>
      </c>
      <c r="D320" s="50" t="s">
        <v>576</v>
      </c>
      <c r="E320" s="295">
        <v>14</v>
      </c>
      <c r="F320" s="297">
        <v>7</v>
      </c>
      <c r="G320" s="297">
        <v>22</v>
      </c>
      <c r="H320" s="297">
        <v>37</v>
      </c>
      <c r="I320" s="297">
        <v>52</v>
      </c>
      <c r="J320" s="297"/>
      <c r="K320" s="297"/>
      <c r="L320" s="297"/>
      <c r="M320" s="297"/>
      <c r="N320" s="297"/>
      <c r="O320" s="298">
        <f t="shared" si="4"/>
        <v>4</v>
      </c>
      <c r="P320" s="297"/>
      <c r="Q320" s="297"/>
      <c r="R320" s="297"/>
      <c r="S320" s="295">
        <v>14</v>
      </c>
      <c r="T320" s="297">
        <v>0</v>
      </c>
      <c r="U320" s="297">
        <v>15</v>
      </c>
      <c r="V320" s="297">
        <v>30</v>
      </c>
      <c r="W320" s="297">
        <v>45</v>
      </c>
      <c r="X320" s="295">
        <v>14</v>
      </c>
      <c r="Y320" s="297">
        <v>0</v>
      </c>
      <c r="Z320" s="297">
        <v>15</v>
      </c>
      <c r="AA320" s="297">
        <v>30</v>
      </c>
      <c r="AB320" s="297">
        <v>45</v>
      </c>
    </row>
    <row r="321" spans="1:28" x14ac:dyDescent="0.25">
      <c r="A321" s="50" t="s">
        <v>507</v>
      </c>
      <c r="B321" s="50" t="s">
        <v>574</v>
      </c>
      <c r="C321" s="50" t="s">
        <v>575</v>
      </c>
      <c r="D321" s="50" t="s">
        <v>576</v>
      </c>
      <c r="E321" s="295">
        <v>15</v>
      </c>
      <c r="F321" s="297">
        <v>7</v>
      </c>
      <c r="G321" s="297">
        <v>22</v>
      </c>
      <c r="H321" s="297">
        <v>37</v>
      </c>
      <c r="I321" s="297">
        <v>49</v>
      </c>
      <c r="J321" s="297"/>
      <c r="K321" s="297"/>
      <c r="L321" s="297"/>
      <c r="M321" s="297"/>
      <c r="N321" s="297"/>
      <c r="O321" s="298">
        <f t="shared" si="4"/>
        <v>4</v>
      </c>
      <c r="P321" s="297"/>
      <c r="Q321" s="297"/>
      <c r="R321" s="297"/>
      <c r="S321" s="295">
        <v>15</v>
      </c>
      <c r="T321" s="297">
        <v>0</v>
      </c>
      <c r="U321" s="297">
        <v>15</v>
      </c>
      <c r="V321" s="297">
        <v>30</v>
      </c>
      <c r="W321" s="297">
        <v>45</v>
      </c>
      <c r="X321" s="295">
        <v>15</v>
      </c>
      <c r="Y321" s="297">
        <v>0</v>
      </c>
      <c r="Z321" s="297">
        <v>15</v>
      </c>
      <c r="AA321" s="297">
        <v>30</v>
      </c>
      <c r="AB321" s="297">
        <v>45</v>
      </c>
    </row>
    <row r="322" spans="1:28" x14ac:dyDescent="0.25">
      <c r="A322" s="50" t="s">
        <v>507</v>
      </c>
      <c r="B322" s="50" t="s">
        <v>574</v>
      </c>
      <c r="C322" s="50" t="s">
        <v>575</v>
      </c>
      <c r="D322" s="50" t="s">
        <v>576</v>
      </c>
      <c r="E322" s="295">
        <v>16</v>
      </c>
      <c r="F322" s="297">
        <v>4</v>
      </c>
      <c r="G322" s="297">
        <v>19</v>
      </c>
      <c r="H322" s="297">
        <v>34</v>
      </c>
      <c r="I322" s="297">
        <v>49</v>
      </c>
      <c r="J322" s="297"/>
      <c r="K322" s="297"/>
      <c r="L322" s="297"/>
      <c r="M322" s="297"/>
      <c r="N322" s="297"/>
      <c r="O322" s="298">
        <f t="shared" si="4"/>
        <v>4</v>
      </c>
      <c r="P322" s="297"/>
      <c r="Q322" s="297"/>
      <c r="R322" s="297"/>
      <c r="S322" s="295">
        <v>16</v>
      </c>
      <c r="T322" s="297">
        <v>0</v>
      </c>
      <c r="U322" s="297">
        <v>15</v>
      </c>
      <c r="V322" s="297">
        <v>30</v>
      </c>
      <c r="W322" s="297">
        <v>45</v>
      </c>
      <c r="X322" s="295">
        <v>16</v>
      </c>
      <c r="Y322" s="297">
        <v>0</v>
      </c>
      <c r="Z322" s="297">
        <v>15</v>
      </c>
      <c r="AA322" s="297">
        <v>30</v>
      </c>
      <c r="AB322" s="297">
        <v>45</v>
      </c>
    </row>
    <row r="323" spans="1:28" x14ac:dyDescent="0.25">
      <c r="A323" s="50" t="s">
        <v>507</v>
      </c>
      <c r="B323" s="50" t="s">
        <v>574</v>
      </c>
      <c r="C323" s="50" t="s">
        <v>575</v>
      </c>
      <c r="D323" s="50" t="s">
        <v>576</v>
      </c>
      <c r="E323" s="295">
        <v>17</v>
      </c>
      <c r="F323" s="297">
        <v>4</v>
      </c>
      <c r="G323" s="297">
        <v>19</v>
      </c>
      <c r="H323" s="297">
        <v>34</v>
      </c>
      <c r="I323" s="297">
        <v>49</v>
      </c>
      <c r="J323" s="297"/>
      <c r="K323" s="297"/>
      <c r="L323" s="297"/>
      <c r="M323" s="297"/>
      <c r="N323" s="297"/>
      <c r="O323" s="298">
        <f t="shared" ref="O323:O379" si="5">COUNTA(F323:N323)</f>
        <v>4</v>
      </c>
      <c r="P323" s="297"/>
      <c r="Q323" s="297"/>
      <c r="R323" s="297"/>
      <c r="S323" s="295">
        <v>17</v>
      </c>
      <c r="T323" s="297">
        <v>0</v>
      </c>
      <c r="U323" s="297">
        <v>15</v>
      </c>
      <c r="V323" s="297">
        <v>30</v>
      </c>
      <c r="W323" s="297">
        <v>45</v>
      </c>
      <c r="X323" s="295">
        <v>17</v>
      </c>
      <c r="Y323" s="297">
        <v>0</v>
      </c>
      <c r="Z323" s="297">
        <v>15</v>
      </c>
      <c r="AA323" s="297">
        <v>30</v>
      </c>
      <c r="AB323" s="297">
        <v>45</v>
      </c>
    </row>
    <row r="324" spans="1:28" x14ac:dyDescent="0.25">
      <c r="A324" s="50" t="s">
        <v>507</v>
      </c>
      <c r="B324" s="50" t="s">
        <v>574</v>
      </c>
      <c r="C324" s="50" t="s">
        <v>575</v>
      </c>
      <c r="D324" s="50" t="s">
        <v>576</v>
      </c>
      <c r="E324" s="295">
        <v>18</v>
      </c>
      <c r="F324" s="297">
        <v>8</v>
      </c>
      <c r="G324" s="297">
        <v>23</v>
      </c>
      <c r="H324" s="297">
        <v>38</v>
      </c>
      <c r="I324" s="297">
        <v>53</v>
      </c>
      <c r="J324" s="297"/>
      <c r="K324" s="297"/>
      <c r="L324" s="297"/>
      <c r="M324" s="297"/>
      <c r="N324" s="297"/>
      <c r="O324" s="298">
        <f t="shared" si="5"/>
        <v>4</v>
      </c>
      <c r="P324" s="297"/>
      <c r="Q324" s="297"/>
      <c r="R324" s="297"/>
      <c r="S324" s="295">
        <v>18</v>
      </c>
      <c r="T324" s="297">
        <v>0</v>
      </c>
      <c r="U324" s="297">
        <v>15</v>
      </c>
      <c r="V324" s="297">
        <v>30</v>
      </c>
      <c r="W324" s="297">
        <v>45</v>
      </c>
      <c r="X324" s="295">
        <v>18</v>
      </c>
      <c r="Y324" s="297">
        <v>0</v>
      </c>
      <c r="Z324" s="297">
        <v>15</v>
      </c>
      <c r="AA324" s="297">
        <v>30</v>
      </c>
      <c r="AB324" s="297">
        <v>45</v>
      </c>
    </row>
    <row r="325" spans="1:28" x14ac:dyDescent="0.25">
      <c r="A325" s="50" t="s">
        <v>507</v>
      </c>
      <c r="B325" s="50" t="s">
        <v>574</v>
      </c>
      <c r="C325" s="50" t="s">
        <v>575</v>
      </c>
      <c r="D325" s="50" t="s">
        <v>576</v>
      </c>
      <c r="E325" s="295">
        <v>19</v>
      </c>
      <c r="F325" s="297">
        <v>5</v>
      </c>
      <c r="G325" s="297">
        <v>20</v>
      </c>
      <c r="H325" s="297">
        <v>35</v>
      </c>
      <c r="I325" s="297">
        <v>52</v>
      </c>
      <c r="J325" s="297"/>
      <c r="K325" s="297"/>
      <c r="L325" s="297"/>
      <c r="M325" s="297"/>
      <c r="N325" s="297"/>
      <c r="O325" s="298">
        <f t="shared" si="5"/>
        <v>4</v>
      </c>
      <c r="P325" s="297"/>
      <c r="Q325" s="297"/>
      <c r="R325" s="297"/>
      <c r="S325" s="295">
        <v>19</v>
      </c>
      <c r="T325" s="297">
        <v>0</v>
      </c>
      <c r="U325" s="297">
        <v>15</v>
      </c>
      <c r="V325" s="297">
        <v>30</v>
      </c>
      <c r="W325" s="297">
        <v>45</v>
      </c>
      <c r="X325" s="295">
        <v>19</v>
      </c>
      <c r="Y325" s="297">
        <v>0</v>
      </c>
      <c r="Z325" s="297">
        <v>15</v>
      </c>
      <c r="AA325" s="297">
        <v>30</v>
      </c>
      <c r="AB325" s="297">
        <v>45</v>
      </c>
    </row>
    <row r="326" spans="1:28" x14ac:dyDescent="0.25">
      <c r="A326" s="50" t="s">
        <v>507</v>
      </c>
      <c r="B326" s="50" t="s">
        <v>574</v>
      </c>
      <c r="C326" s="50" t="s">
        <v>575</v>
      </c>
      <c r="D326" s="50" t="s">
        <v>576</v>
      </c>
      <c r="E326" s="295">
        <v>20</v>
      </c>
      <c r="F326" s="297">
        <v>14</v>
      </c>
      <c r="G326" s="297">
        <v>44</v>
      </c>
      <c r="H326" s="297"/>
      <c r="I326" s="297"/>
      <c r="J326" s="297"/>
      <c r="K326" s="297"/>
      <c r="L326" s="297"/>
      <c r="M326" s="297"/>
      <c r="N326" s="297"/>
      <c r="O326" s="298">
        <f t="shared" si="5"/>
        <v>2</v>
      </c>
      <c r="P326" s="297"/>
      <c r="Q326" s="297"/>
      <c r="R326" s="297"/>
      <c r="S326" s="295">
        <v>20</v>
      </c>
      <c r="T326" s="297">
        <v>14</v>
      </c>
      <c r="U326" s="297" t="s">
        <v>579</v>
      </c>
      <c r="V326" s="297">
        <v>44</v>
      </c>
      <c r="W326" s="297"/>
      <c r="X326" s="295">
        <v>20</v>
      </c>
      <c r="Y326" s="297">
        <v>14</v>
      </c>
      <c r="Z326" s="297" t="s">
        <v>579</v>
      </c>
      <c r="AA326" s="297">
        <v>44</v>
      </c>
      <c r="AB326" s="297"/>
    </row>
    <row r="327" spans="1:28" x14ac:dyDescent="0.25">
      <c r="A327" s="50" t="s">
        <v>507</v>
      </c>
      <c r="B327" s="50" t="s">
        <v>574</v>
      </c>
      <c r="C327" s="50" t="s">
        <v>575</v>
      </c>
      <c r="D327" s="50" t="s">
        <v>576</v>
      </c>
      <c r="E327" s="295">
        <v>21</v>
      </c>
      <c r="F327" s="297" t="s">
        <v>580</v>
      </c>
      <c r="G327" s="297">
        <v>14</v>
      </c>
      <c r="H327" s="297">
        <v>44</v>
      </c>
      <c r="I327" s="297"/>
      <c r="J327" s="297"/>
      <c r="K327" s="297"/>
      <c r="L327" s="297"/>
      <c r="M327" s="297"/>
      <c r="N327" s="297"/>
      <c r="O327" s="298">
        <f t="shared" si="5"/>
        <v>3</v>
      </c>
      <c r="P327" s="297"/>
      <c r="Q327" s="297"/>
      <c r="R327" s="297"/>
      <c r="S327" s="295">
        <v>21</v>
      </c>
      <c r="T327" s="297">
        <v>14</v>
      </c>
      <c r="U327" s="297">
        <v>44</v>
      </c>
      <c r="V327" s="297"/>
      <c r="W327" s="297"/>
      <c r="X327" s="295">
        <v>21</v>
      </c>
      <c r="Y327" s="297">
        <v>14</v>
      </c>
      <c r="Z327" s="297">
        <v>44</v>
      </c>
      <c r="AA327" s="297"/>
      <c r="AB327" s="297"/>
    </row>
    <row r="328" spans="1:28" x14ac:dyDescent="0.25">
      <c r="A328" s="50" t="s">
        <v>507</v>
      </c>
      <c r="B328" s="50" t="s">
        <v>574</v>
      </c>
      <c r="C328" s="50" t="s">
        <v>575</v>
      </c>
      <c r="D328" s="50" t="s">
        <v>576</v>
      </c>
      <c r="E328" s="295">
        <v>22</v>
      </c>
      <c r="F328" s="297">
        <v>14</v>
      </c>
      <c r="G328" s="297">
        <v>44</v>
      </c>
      <c r="H328" s="297"/>
      <c r="I328" s="297"/>
      <c r="J328" s="297"/>
      <c r="K328" s="297"/>
      <c r="L328" s="297"/>
      <c r="M328" s="297"/>
      <c r="N328" s="297"/>
      <c r="O328" s="298">
        <f t="shared" si="5"/>
        <v>2</v>
      </c>
      <c r="P328" s="297"/>
      <c r="Q328" s="297"/>
      <c r="R328" s="297"/>
      <c r="S328" s="295">
        <v>22</v>
      </c>
      <c r="T328" s="297">
        <v>14</v>
      </c>
      <c r="U328" s="297">
        <v>44</v>
      </c>
      <c r="V328" s="297"/>
      <c r="W328" s="297"/>
      <c r="X328" s="295">
        <v>22</v>
      </c>
      <c r="Y328" s="297">
        <v>14</v>
      </c>
      <c r="Z328" s="297">
        <v>44</v>
      </c>
      <c r="AA328" s="297"/>
      <c r="AB328" s="297"/>
    </row>
    <row r="329" spans="1:28" x14ac:dyDescent="0.25">
      <c r="A329" s="50" t="s">
        <v>507</v>
      </c>
      <c r="B329" s="50" t="s">
        <v>581</v>
      </c>
      <c r="C329" s="50" t="s">
        <v>582</v>
      </c>
      <c r="D329" s="50" t="s">
        <v>583</v>
      </c>
      <c r="E329" s="295">
        <v>5</v>
      </c>
      <c r="F329" s="297" t="s">
        <v>584</v>
      </c>
      <c r="G329" s="297"/>
      <c r="H329" s="297"/>
      <c r="I329" s="297"/>
      <c r="J329" s="297"/>
      <c r="K329" s="297"/>
      <c r="L329" s="297"/>
      <c r="M329" s="297"/>
      <c r="N329" s="297"/>
      <c r="O329" s="298">
        <f t="shared" si="5"/>
        <v>1</v>
      </c>
      <c r="P329" s="297"/>
      <c r="Q329" s="297"/>
      <c r="R329" s="297"/>
      <c r="S329" s="295">
        <v>5</v>
      </c>
      <c r="T329" s="297">
        <v>30</v>
      </c>
      <c r="U329" s="295">
        <v>5</v>
      </c>
      <c r="V329" s="297">
        <v>30</v>
      </c>
    </row>
    <row r="330" spans="1:28" x14ac:dyDescent="0.25">
      <c r="A330" s="50" t="s">
        <v>507</v>
      </c>
      <c r="B330" s="50" t="s">
        <v>581</v>
      </c>
      <c r="C330" s="50" t="s">
        <v>582</v>
      </c>
      <c r="D330" s="50" t="s">
        <v>583</v>
      </c>
      <c r="E330" s="295">
        <v>6</v>
      </c>
      <c r="F330" s="297" t="s">
        <v>580</v>
      </c>
      <c r="G330" s="297" t="s">
        <v>585</v>
      </c>
      <c r="H330" s="297">
        <v>50</v>
      </c>
      <c r="I330" s="297"/>
      <c r="J330" s="297"/>
      <c r="K330" s="297"/>
      <c r="L330" s="297"/>
      <c r="M330" s="297"/>
      <c r="N330" s="297"/>
      <c r="O330" s="298">
        <f t="shared" si="5"/>
        <v>3</v>
      </c>
      <c r="P330" s="297"/>
      <c r="Q330" s="297"/>
      <c r="R330" s="297"/>
      <c r="S330" s="295">
        <v>6</v>
      </c>
      <c r="T330" s="297">
        <v>13</v>
      </c>
      <c r="U330" s="295">
        <v>6</v>
      </c>
      <c r="V330" s="297"/>
    </row>
    <row r="331" spans="1:28" x14ac:dyDescent="0.25">
      <c r="A331" s="50" t="s">
        <v>507</v>
      </c>
      <c r="B331" s="50" t="s">
        <v>581</v>
      </c>
      <c r="C331" s="50" t="s">
        <v>582</v>
      </c>
      <c r="D331" s="50" t="s">
        <v>583</v>
      </c>
      <c r="E331" s="295">
        <v>7</v>
      </c>
      <c r="F331" s="297" t="s">
        <v>586</v>
      </c>
      <c r="G331" s="297"/>
      <c r="H331" s="297"/>
      <c r="I331" s="297"/>
      <c r="J331" s="297"/>
      <c r="K331" s="297"/>
      <c r="L331" s="297"/>
      <c r="M331" s="297"/>
      <c r="N331" s="297"/>
      <c r="O331" s="298">
        <f t="shared" si="5"/>
        <v>1</v>
      </c>
      <c r="P331" s="297"/>
      <c r="Q331" s="297"/>
      <c r="R331" s="297"/>
      <c r="S331" s="295">
        <v>7</v>
      </c>
      <c r="T331" s="297"/>
      <c r="U331" s="295">
        <v>7</v>
      </c>
      <c r="V331" s="297"/>
    </row>
    <row r="332" spans="1:28" x14ac:dyDescent="0.25">
      <c r="A332" s="50" t="s">
        <v>507</v>
      </c>
      <c r="B332" s="50" t="s">
        <v>581</v>
      </c>
      <c r="C332" s="50" t="s">
        <v>582</v>
      </c>
      <c r="D332" s="50" t="s">
        <v>583</v>
      </c>
      <c r="E332" s="295">
        <v>8</v>
      </c>
      <c r="F332" s="297">
        <v>12</v>
      </c>
      <c r="G332" s="297">
        <v>57</v>
      </c>
      <c r="H332" s="297"/>
      <c r="I332" s="297"/>
      <c r="J332" s="297"/>
      <c r="K332" s="297"/>
      <c r="L332" s="297"/>
      <c r="M332" s="297"/>
      <c r="N332" s="297"/>
      <c r="O332" s="298">
        <f t="shared" si="5"/>
        <v>2</v>
      </c>
      <c r="P332" s="297"/>
      <c r="Q332" s="297"/>
      <c r="R332" s="297"/>
      <c r="S332" s="295">
        <v>8</v>
      </c>
      <c r="T332" s="297"/>
      <c r="U332" s="295">
        <v>8</v>
      </c>
      <c r="V332" s="297"/>
    </row>
    <row r="333" spans="1:28" x14ac:dyDescent="0.25">
      <c r="A333" s="50" t="s">
        <v>507</v>
      </c>
      <c r="B333" s="50" t="s">
        <v>581</v>
      </c>
      <c r="C333" s="50" t="s">
        <v>582</v>
      </c>
      <c r="D333" s="50" t="s">
        <v>583</v>
      </c>
      <c r="E333" s="295">
        <v>9</v>
      </c>
      <c r="F333" s="297">
        <v>41</v>
      </c>
      <c r="G333" s="297"/>
      <c r="H333" s="297"/>
      <c r="I333" s="297"/>
      <c r="J333" s="297"/>
      <c r="K333" s="297"/>
      <c r="L333" s="297"/>
      <c r="M333" s="297"/>
      <c r="N333" s="297"/>
      <c r="O333" s="298">
        <f t="shared" si="5"/>
        <v>1</v>
      </c>
      <c r="P333" s="297"/>
      <c r="Q333" s="297"/>
      <c r="R333" s="297"/>
      <c r="S333" s="295">
        <v>9</v>
      </c>
      <c r="T333" s="297"/>
      <c r="U333" s="295">
        <v>9</v>
      </c>
      <c r="V333" s="297"/>
    </row>
    <row r="334" spans="1:28" x14ac:dyDescent="0.25">
      <c r="A334" s="50" t="s">
        <v>507</v>
      </c>
      <c r="B334" s="50" t="s">
        <v>581</v>
      </c>
      <c r="C334" s="50" t="s">
        <v>582</v>
      </c>
      <c r="D334" s="50" t="s">
        <v>583</v>
      </c>
      <c r="E334" s="295">
        <v>10</v>
      </c>
      <c r="F334" s="297">
        <v>41</v>
      </c>
      <c r="G334" s="297"/>
      <c r="H334" s="297"/>
      <c r="I334" s="297"/>
      <c r="J334" s="297"/>
      <c r="K334" s="297"/>
      <c r="L334" s="297"/>
      <c r="M334" s="297"/>
      <c r="N334" s="297"/>
      <c r="O334" s="298">
        <f t="shared" si="5"/>
        <v>1</v>
      </c>
      <c r="P334" s="297"/>
      <c r="Q334" s="297"/>
      <c r="R334" s="297"/>
      <c r="S334" s="295">
        <v>10</v>
      </c>
      <c r="T334" s="297"/>
      <c r="U334" s="295">
        <v>10</v>
      </c>
      <c r="V334" s="297"/>
    </row>
    <row r="335" spans="1:28" x14ac:dyDescent="0.25">
      <c r="A335" s="50" t="s">
        <v>507</v>
      </c>
      <c r="B335" s="50" t="s">
        <v>581</v>
      </c>
      <c r="C335" s="50" t="s">
        <v>582</v>
      </c>
      <c r="D335" s="50" t="s">
        <v>583</v>
      </c>
      <c r="E335" s="295">
        <v>11</v>
      </c>
      <c r="F335" s="297">
        <v>41</v>
      </c>
      <c r="G335" s="297"/>
      <c r="H335" s="297"/>
      <c r="I335" s="297"/>
      <c r="J335" s="297"/>
      <c r="K335" s="297"/>
      <c r="L335" s="297"/>
      <c r="M335" s="297"/>
      <c r="N335" s="297"/>
      <c r="O335" s="298">
        <f t="shared" si="5"/>
        <v>1</v>
      </c>
      <c r="P335" s="297"/>
      <c r="Q335" s="297"/>
      <c r="R335" s="297"/>
      <c r="S335" s="295">
        <v>11</v>
      </c>
      <c r="T335" s="297"/>
      <c r="U335" s="295">
        <v>11</v>
      </c>
      <c r="V335" s="297"/>
    </row>
    <row r="336" spans="1:28" x14ac:dyDescent="0.25">
      <c r="A336" s="50" t="s">
        <v>507</v>
      </c>
      <c r="B336" s="50" t="s">
        <v>581</v>
      </c>
      <c r="C336" s="50" t="s">
        <v>582</v>
      </c>
      <c r="D336" s="50" t="s">
        <v>583</v>
      </c>
      <c r="E336" s="295">
        <v>12</v>
      </c>
      <c r="F336" s="297">
        <v>41</v>
      </c>
      <c r="G336" s="297"/>
      <c r="H336" s="297"/>
      <c r="I336" s="297"/>
      <c r="J336" s="297"/>
      <c r="K336" s="297"/>
      <c r="L336" s="297"/>
      <c r="M336" s="297"/>
      <c r="N336" s="297"/>
      <c r="O336" s="298">
        <f t="shared" si="5"/>
        <v>1</v>
      </c>
      <c r="P336" s="297"/>
      <c r="Q336" s="297"/>
      <c r="R336" s="297"/>
      <c r="S336" s="295">
        <v>12</v>
      </c>
      <c r="T336" s="297"/>
      <c r="U336" s="295">
        <v>12</v>
      </c>
      <c r="V336" s="297"/>
    </row>
    <row r="337" spans="1:22" x14ac:dyDescent="0.25">
      <c r="A337" s="50" t="s">
        <v>507</v>
      </c>
      <c r="B337" s="50" t="s">
        <v>581</v>
      </c>
      <c r="C337" s="50" t="s">
        <v>582</v>
      </c>
      <c r="D337" s="50" t="s">
        <v>583</v>
      </c>
      <c r="E337" s="295">
        <v>13</v>
      </c>
      <c r="F337" s="297" t="s">
        <v>587</v>
      </c>
      <c r="G337" s="297">
        <v>52</v>
      </c>
      <c r="H337" s="297"/>
      <c r="I337" s="297"/>
      <c r="J337" s="297"/>
      <c r="K337" s="297"/>
      <c r="L337" s="297"/>
      <c r="M337" s="297"/>
      <c r="N337" s="297"/>
      <c r="O337" s="298">
        <f t="shared" si="5"/>
        <v>2</v>
      </c>
      <c r="P337" s="297"/>
      <c r="Q337" s="297"/>
      <c r="R337" s="297"/>
      <c r="S337" s="295">
        <v>13</v>
      </c>
      <c r="T337" s="297"/>
      <c r="U337" s="295">
        <v>13</v>
      </c>
      <c r="V337" s="297"/>
    </row>
    <row r="338" spans="1:22" x14ac:dyDescent="0.25">
      <c r="A338" s="50" t="s">
        <v>507</v>
      </c>
      <c r="B338" s="50" t="s">
        <v>581</v>
      </c>
      <c r="C338" s="50" t="s">
        <v>582</v>
      </c>
      <c r="D338" s="50" t="s">
        <v>583</v>
      </c>
      <c r="E338" s="295">
        <v>14</v>
      </c>
      <c r="F338" s="297" t="s">
        <v>588</v>
      </c>
      <c r="G338" s="297">
        <v>27</v>
      </c>
      <c r="H338" s="297">
        <v>51</v>
      </c>
      <c r="I338" s="297"/>
      <c r="J338" s="297"/>
      <c r="K338" s="297"/>
      <c r="L338" s="297"/>
      <c r="M338" s="297"/>
      <c r="N338" s="297"/>
      <c r="O338" s="298">
        <f t="shared" si="5"/>
        <v>3</v>
      </c>
      <c r="P338" s="297"/>
      <c r="Q338" s="297"/>
      <c r="R338" s="297"/>
      <c r="S338" s="295">
        <v>14</v>
      </c>
      <c r="T338" s="297"/>
      <c r="U338" s="295">
        <v>14</v>
      </c>
      <c r="V338" s="297"/>
    </row>
    <row r="339" spans="1:22" x14ac:dyDescent="0.25">
      <c r="A339" s="50" t="s">
        <v>507</v>
      </c>
      <c r="B339" s="50" t="s">
        <v>581</v>
      </c>
      <c r="C339" s="50" t="s">
        <v>582</v>
      </c>
      <c r="D339" s="50" t="s">
        <v>583</v>
      </c>
      <c r="E339" s="295">
        <v>15</v>
      </c>
      <c r="F339" s="297">
        <v>6</v>
      </c>
      <c r="G339" s="297">
        <v>21</v>
      </c>
      <c r="H339" s="297">
        <v>51</v>
      </c>
      <c r="I339" s="297"/>
      <c r="J339" s="297"/>
      <c r="K339" s="297"/>
      <c r="L339" s="297"/>
      <c r="M339" s="297"/>
      <c r="N339" s="297"/>
      <c r="O339" s="298">
        <f t="shared" si="5"/>
        <v>3</v>
      </c>
      <c r="P339" s="297"/>
      <c r="Q339" s="297"/>
      <c r="R339" s="297"/>
      <c r="S339" s="295">
        <v>15</v>
      </c>
      <c r="T339" s="297"/>
      <c r="U339" s="295">
        <v>15</v>
      </c>
      <c r="V339" s="297"/>
    </row>
    <row r="340" spans="1:22" x14ac:dyDescent="0.25">
      <c r="A340" s="50" t="s">
        <v>507</v>
      </c>
      <c r="B340" s="50" t="s">
        <v>581</v>
      </c>
      <c r="C340" s="50" t="s">
        <v>582</v>
      </c>
      <c r="D340" s="50" t="s">
        <v>583</v>
      </c>
      <c r="E340" s="295">
        <v>16</v>
      </c>
      <c r="F340" s="297">
        <v>6</v>
      </c>
      <c r="G340" s="297">
        <v>21</v>
      </c>
      <c r="H340" s="297" t="s">
        <v>589</v>
      </c>
      <c r="I340" s="297"/>
      <c r="J340" s="297"/>
      <c r="K340" s="297"/>
      <c r="L340" s="297"/>
      <c r="M340" s="297"/>
      <c r="N340" s="297"/>
      <c r="O340" s="298">
        <f t="shared" si="5"/>
        <v>3</v>
      </c>
      <c r="P340" s="297"/>
      <c r="Q340" s="297"/>
      <c r="R340" s="297"/>
      <c r="S340" s="295">
        <v>16</v>
      </c>
      <c r="T340" s="297"/>
      <c r="U340" s="295">
        <v>16</v>
      </c>
      <c r="V340" s="297"/>
    </row>
    <row r="341" spans="1:22" x14ac:dyDescent="0.25">
      <c r="A341" s="50" t="s">
        <v>507</v>
      </c>
      <c r="B341" s="50" t="s">
        <v>581</v>
      </c>
      <c r="C341" s="50" t="s">
        <v>582</v>
      </c>
      <c r="D341" s="50" t="s">
        <v>583</v>
      </c>
      <c r="E341" s="295">
        <v>17</v>
      </c>
      <c r="F341" s="297">
        <v>15</v>
      </c>
      <c r="G341" s="297">
        <v>32</v>
      </c>
      <c r="H341" s="297" t="s">
        <v>590</v>
      </c>
      <c r="I341" s="297"/>
      <c r="J341" s="297"/>
      <c r="K341" s="297"/>
      <c r="L341" s="297"/>
      <c r="M341" s="297"/>
      <c r="N341" s="297"/>
      <c r="O341" s="298">
        <f t="shared" si="5"/>
        <v>3</v>
      </c>
      <c r="P341" s="297"/>
      <c r="Q341" s="297"/>
      <c r="R341" s="297"/>
      <c r="S341" s="295">
        <v>17</v>
      </c>
      <c r="T341" s="297"/>
      <c r="U341" s="295">
        <v>17</v>
      </c>
      <c r="V341" s="297"/>
    </row>
    <row r="342" spans="1:22" x14ac:dyDescent="0.25">
      <c r="A342" s="50" t="s">
        <v>507</v>
      </c>
      <c r="B342" s="50" t="s">
        <v>581</v>
      </c>
      <c r="C342" s="50" t="s">
        <v>582</v>
      </c>
      <c r="D342" s="50" t="s">
        <v>583</v>
      </c>
      <c r="E342" s="295">
        <v>18</v>
      </c>
      <c r="F342" s="297">
        <v>15</v>
      </c>
      <c r="G342" s="297"/>
      <c r="H342" s="297"/>
      <c r="I342" s="297"/>
      <c r="J342" s="297"/>
      <c r="K342" s="297"/>
      <c r="L342" s="297"/>
      <c r="M342" s="297"/>
      <c r="N342" s="297"/>
      <c r="O342" s="298">
        <f t="shared" si="5"/>
        <v>1</v>
      </c>
      <c r="P342" s="297"/>
      <c r="Q342" s="297"/>
      <c r="R342" s="297"/>
      <c r="S342" s="295">
        <v>18</v>
      </c>
      <c r="T342" s="297"/>
      <c r="U342" s="295">
        <v>18</v>
      </c>
      <c r="V342" s="297"/>
    </row>
    <row r="343" spans="1:22" x14ac:dyDescent="0.25">
      <c r="A343" s="50" t="s">
        <v>507</v>
      </c>
      <c r="B343" s="50" t="s">
        <v>581</v>
      </c>
      <c r="C343" s="50" t="s">
        <v>582</v>
      </c>
      <c r="D343" s="50" t="s">
        <v>583</v>
      </c>
      <c r="E343" s="295">
        <v>19</v>
      </c>
      <c r="F343" s="297">
        <v>19</v>
      </c>
      <c r="G343" s="297"/>
      <c r="H343" s="297"/>
      <c r="I343" s="297"/>
      <c r="J343" s="297"/>
      <c r="K343" s="297"/>
      <c r="L343" s="297"/>
      <c r="M343" s="297"/>
      <c r="N343" s="297"/>
      <c r="O343" s="298">
        <f t="shared" si="5"/>
        <v>1</v>
      </c>
      <c r="P343" s="297"/>
      <c r="Q343" s="297"/>
      <c r="R343" s="297"/>
      <c r="S343" s="295">
        <v>19</v>
      </c>
      <c r="T343" s="297"/>
      <c r="U343" s="295">
        <v>19</v>
      </c>
      <c r="V343" s="297"/>
    </row>
    <row r="344" spans="1:22" x14ac:dyDescent="0.25">
      <c r="A344" s="50" t="s">
        <v>507</v>
      </c>
      <c r="B344" s="50" t="s">
        <v>581</v>
      </c>
      <c r="C344" s="50" t="s">
        <v>582</v>
      </c>
      <c r="D344" s="50" t="s">
        <v>583</v>
      </c>
      <c r="E344" s="295">
        <v>20</v>
      </c>
      <c r="F344" s="297">
        <v>29</v>
      </c>
      <c r="G344" s="297"/>
      <c r="H344" s="297"/>
      <c r="I344" s="297"/>
      <c r="J344" s="297"/>
      <c r="K344" s="297"/>
      <c r="L344" s="297"/>
      <c r="M344" s="297"/>
      <c r="N344" s="297"/>
      <c r="O344" s="298">
        <f t="shared" si="5"/>
        <v>1</v>
      </c>
      <c r="P344" s="297"/>
      <c r="Q344" s="297"/>
      <c r="R344" s="297"/>
      <c r="S344" s="295">
        <v>20</v>
      </c>
      <c r="T344" s="297"/>
      <c r="U344" s="295">
        <v>20</v>
      </c>
      <c r="V344" s="297"/>
    </row>
    <row r="345" spans="1:22" x14ac:dyDescent="0.25">
      <c r="A345" s="50" t="s">
        <v>507</v>
      </c>
      <c r="B345" s="50" t="s">
        <v>581</v>
      </c>
      <c r="C345" s="50" t="s">
        <v>582</v>
      </c>
      <c r="D345" s="50" t="s">
        <v>583</v>
      </c>
      <c r="E345" s="295">
        <v>21</v>
      </c>
      <c r="F345" s="297" t="s">
        <v>591</v>
      </c>
      <c r="G345" s="297"/>
      <c r="H345" s="297"/>
      <c r="I345" s="297"/>
      <c r="J345" s="297"/>
      <c r="K345" s="297"/>
      <c r="L345" s="297"/>
      <c r="M345" s="297"/>
      <c r="N345" s="297"/>
      <c r="O345" s="298">
        <f t="shared" si="5"/>
        <v>1</v>
      </c>
      <c r="P345" s="297"/>
      <c r="Q345" s="297"/>
      <c r="R345" s="297"/>
      <c r="S345" s="295">
        <v>21</v>
      </c>
      <c r="T345" s="297">
        <v>44</v>
      </c>
      <c r="U345" s="295">
        <v>21</v>
      </c>
      <c r="V345" s="297">
        <v>44</v>
      </c>
    </row>
    <row r="346" spans="1:22" x14ac:dyDescent="0.25">
      <c r="A346" s="50" t="s">
        <v>507</v>
      </c>
      <c r="B346" s="50" t="s">
        <v>581</v>
      </c>
      <c r="C346" s="50" t="s">
        <v>582</v>
      </c>
      <c r="D346" s="50" t="s">
        <v>583</v>
      </c>
      <c r="E346" s="295">
        <v>22</v>
      </c>
      <c r="F346" s="297"/>
      <c r="G346" s="297"/>
      <c r="H346" s="297"/>
      <c r="I346" s="297"/>
      <c r="J346" s="297"/>
      <c r="K346" s="297"/>
      <c r="L346" s="297"/>
      <c r="M346" s="297"/>
      <c r="N346" s="297"/>
      <c r="O346" s="298">
        <f t="shared" si="5"/>
        <v>0</v>
      </c>
      <c r="P346" s="297"/>
      <c r="Q346" s="297"/>
      <c r="R346" s="297"/>
      <c r="S346" s="295">
        <v>22</v>
      </c>
      <c r="T346" s="297"/>
      <c r="U346" s="295">
        <v>22</v>
      </c>
      <c r="V346" s="297"/>
    </row>
    <row r="347" spans="1:22" x14ac:dyDescent="0.25">
      <c r="A347" s="50" t="s">
        <v>507</v>
      </c>
      <c r="B347" s="50" t="s">
        <v>581</v>
      </c>
      <c r="C347" s="50" t="s">
        <v>582</v>
      </c>
      <c r="D347" s="50" t="s">
        <v>583</v>
      </c>
      <c r="E347" s="295">
        <v>23</v>
      </c>
      <c r="F347" s="297">
        <v>55</v>
      </c>
      <c r="G347" s="297"/>
      <c r="H347" s="297"/>
      <c r="I347" s="297"/>
      <c r="J347" s="297"/>
      <c r="K347" s="297"/>
      <c r="L347" s="297"/>
      <c r="M347" s="297"/>
      <c r="N347" s="297"/>
      <c r="O347" s="298">
        <f t="shared" si="5"/>
        <v>1</v>
      </c>
      <c r="P347" s="297"/>
      <c r="Q347" s="297"/>
      <c r="R347" s="297"/>
      <c r="S347" s="295">
        <v>23</v>
      </c>
      <c r="T347" s="297"/>
      <c r="U347" s="295">
        <v>23</v>
      </c>
      <c r="V347" s="297">
        <v>59</v>
      </c>
    </row>
    <row r="348" spans="1:22" x14ac:dyDescent="0.25">
      <c r="A348" s="50" t="s">
        <v>507</v>
      </c>
      <c r="B348" s="50" t="s">
        <v>581</v>
      </c>
      <c r="C348" s="50" t="s">
        <v>582</v>
      </c>
      <c r="D348" s="50" t="s">
        <v>583</v>
      </c>
      <c r="E348" s="295">
        <v>0</v>
      </c>
      <c r="F348" s="297"/>
      <c r="G348" s="297"/>
      <c r="H348" s="297"/>
      <c r="I348" s="297"/>
      <c r="J348" s="297"/>
      <c r="K348" s="297"/>
      <c r="L348" s="297"/>
      <c r="M348" s="297"/>
      <c r="N348" s="297"/>
      <c r="O348" s="298">
        <f t="shared" si="5"/>
        <v>0</v>
      </c>
      <c r="P348" s="297"/>
      <c r="Q348" s="297"/>
      <c r="R348" s="297"/>
      <c r="S348" s="295">
        <v>0</v>
      </c>
      <c r="T348" s="297">
        <v>5</v>
      </c>
      <c r="U348" s="295">
        <v>0</v>
      </c>
      <c r="V348" s="297"/>
    </row>
    <row r="349" spans="1:22" x14ac:dyDescent="0.25">
      <c r="A349" s="50" t="s">
        <v>507</v>
      </c>
      <c r="B349" s="50" t="s">
        <v>581</v>
      </c>
      <c r="C349" s="50" t="s">
        <v>582</v>
      </c>
      <c r="D349" s="50" t="s">
        <v>583</v>
      </c>
      <c r="E349" s="295">
        <v>1</v>
      </c>
      <c r="F349" s="297">
        <v>10</v>
      </c>
      <c r="G349" s="297"/>
      <c r="H349" s="297"/>
      <c r="I349" s="297"/>
      <c r="J349" s="297"/>
      <c r="K349" s="297"/>
      <c r="L349" s="297"/>
      <c r="M349" s="297"/>
      <c r="N349" s="297"/>
      <c r="O349" s="298">
        <f t="shared" si="5"/>
        <v>1</v>
      </c>
      <c r="P349" s="297"/>
      <c r="Q349" s="297"/>
      <c r="R349" s="297"/>
      <c r="S349" s="295">
        <v>1</v>
      </c>
      <c r="T349" s="297"/>
      <c r="U349" s="295">
        <v>1</v>
      </c>
      <c r="V349" s="297"/>
    </row>
    <row r="350" spans="1:22" x14ac:dyDescent="0.25">
      <c r="A350" s="50" t="s">
        <v>507</v>
      </c>
      <c r="B350" s="50" t="s">
        <v>592</v>
      </c>
      <c r="C350" s="50" t="s">
        <v>593</v>
      </c>
      <c r="D350" s="50" t="s">
        <v>594</v>
      </c>
      <c r="E350" s="295">
        <v>4</v>
      </c>
      <c r="F350" s="297">
        <v>46</v>
      </c>
      <c r="G350" s="297"/>
      <c r="H350" s="297"/>
      <c r="I350" s="297"/>
      <c r="J350" s="297"/>
      <c r="K350" s="297"/>
      <c r="L350" s="297"/>
      <c r="M350" s="297"/>
      <c r="N350" s="297"/>
      <c r="O350" s="298">
        <f t="shared" si="5"/>
        <v>1</v>
      </c>
      <c r="P350" s="297"/>
      <c r="Q350" s="297"/>
      <c r="R350" s="297"/>
      <c r="S350" s="295">
        <v>4</v>
      </c>
      <c r="T350" s="297"/>
    </row>
    <row r="351" spans="1:22" x14ac:dyDescent="0.25">
      <c r="A351" s="50" t="s">
        <v>507</v>
      </c>
      <c r="B351" s="50" t="s">
        <v>592</v>
      </c>
      <c r="C351" s="50" t="s">
        <v>593</v>
      </c>
      <c r="D351" s="50" t="s">
        <v>594</v>
      </c>
      <c r="E351" s="295">
        <v>5</v>
      </c>
      <c r="F351" s="297"/>
      <c r="G351" s="297"/>
      <c r="H351" s="297"/>
      <c r="I351" s="297"/>
      <c r="J351" s="297"/>
      <c r="K351" s="297"/>
      <c r="L351" s="297"/>
      <c r="M351" s="297"/>
      <c r="N351" s="297"/>
      <c r="O351" s="298">
        <f t="shared" si="5"/>
        <v>0</v>
      </c>
      <c r="P351" s="297"/>
      <c r="Q351" s="297"/>
      <c r="R351" s="297"/>
      <c r="S351" s="295">
        <v>5</v>
      </c>
      <c r="T351" s="297"/>
    </row>
    <row r="352" spans="1:22" x14ac:dyDescent="0.25">
      <c r="A352" s="50" t="s">
        <v>507</v>
      </c>
      <c r="B352" s="50" t="s">
        <v>592</v>
      </c>
      <c r="C352" s="50" t="s">
        <v>593</v>
      </c>
      <c r="D352" s="50" t="s">
        <v>594</v>
      </c>
      <c r="E352" s="295">
        <v>6</v>
      </c>
      <c r="F352" s="297" t="s">
        <v>595</v>
      </c>
      <c r="G352" s="297">
        <v>42</v>
      </c>
      <c r="H352" s="297"/>
      <c r="I352" s="297"/>
      <c r="J352" s="297"/>
      <c r="K352" s="297"/>
      <c r="L352" s="297"/>
      <c r="M352" s="297"/>
      <c r="N352" s="297"/>
      <c r="O352" s="298">
        <f t="shared" si="5"/>
        <v>2</v>
      </c>
      <c r="P352" s="297"/>
      <c r="Q352" s="297"/>
      <c r="R352" s="297"/>
      <c r="S352" s="295">
        <v>6</v>
      </c>
      <c r="T352" s="297" t="s">
        <v>596</v>
      </c>
    </row>
    <row r="353" spans="1:22" x14ac:dyDescent="0.25">
      <c r="A353" s="50" t="s">
        <v>507</v>
      </c>
      <c r="B353" s="50" t="s">
        <v>592</v>
      </c>
      <c r="C353" s="50" t="s">
        <v>593</v>
      </c>
      <c r="D353" s="50" t="s">
        <v>594</v>
      </c>
      <c r="E353" s="295">
        <v>7</v>
      </c>
      <c r="F353" s="297" t="s">
        <v>597</v>
      </c>
      <c r="G353" s="297"/>
      <c r="H353" s="297"/>
      <c r="I353" s="297"/>
      <c r="J353" s="297"/>
      <c r="K353" s="297"/>
      <c r="L353" s="297"/>
      <c r="M353" s="297"/>
      <c r="N353" s="297"/>
      <c r="O353" s="298">
        <f t="shared" si="5"/>
        <v>1</v>
      </c>
      <c r="P353" s="297"/>
      <c r="Q353" s="297"/>
      <c r="R353" s="297"/>
      <c r="S353" s="295">
        <v>7</v>
      </c>
      <c r="T353" s="297"/>
    </row>
    <row r="354" spans="1:22" x14ac:dyDescent="0.25">
      <c r="A354" s="50" t="s">
        <v>507</v>
      </c>
      <c r="B354" s="50" t="s">
        <v>592</v>
      </c>
      <c r="C354" s="50" t="s">
        <v>593</v>
      </c>
      <c r="D354" s="50" t="s">
        <v>594</v>
      </c>
      <c r="E354" s="295">
        <v>8</v>
      </c>
      <c r="F354" s="297"/>
      <c r="G354" s="297"/>
      <c r="H354" s="297"/>
      <c r="I354" s="297"/>
      <c r="J354" s="297"/>
      <c r="K354" s="297"/>
      <c r="L354" s="297"/>
      <c r="M354" s="297"/>
      <c r="N354" s="297"/>
      <c r="O354" s="298">
        <f t="shared" si="5"/>
        <v>0</v>
      </c>
      <c r="P354" s="297"/>
      <c r="Q354" s="297"/>
      <c r="R354" s="297"/>
      <c r="S354" s="295">
        <v>8</v>
      </c>
      <c r="T354" s="297" t="s">
        <v>598</v>
      </c>
    </row>
    <row r="355" spans="1:22" x14ac:dyDescent="0.25">
      <c r="A355" s="50" t="s">
        <v>507</v>
      </c>
      <c r="B355" s="50" t="s">
        <v>592</v>
      </c>
      <c r="C355" s="50" t="s">
        <v>593</v>
      </c>
      <c r="D355" s="50" t="s">
        <v>594</v>
      </c>
      <c r="E355" s="295">
        <v>9</v>
      </c>
      <c r="F355" s="297">
        <v>57</v>
      </c>
      <c r="G355" s="297"/>
      <c r="H355" s="297"/>
      <c r="I355" s="297"/>
      <c r="J355" s="297"/>
      <c r="K355" s="297"/>
      <c r="L355" s="297"/>
      <c r="M355" s="297"/>
      <c r="N355" s="297"/>
      <c r="O355" s="298">
        <f t="shared" si="5"/>
        <v>1</v>
      </c>
      <c r="P355" s="297"/>
      <c r="Q355" s="297"/>
      <c r="R355" s="297"/>
      <c r="S355" s="295">
        <v>9</v>
      </c>
      <c r="T355" s="297"/>
    </row>
    <row r="356" spans="1:22" x14ac:dyDescent="0.25">
      <c r="A356" s="50" t="s">
        <v>507</v>
      </c>
      <c r="B356" s="50" t="s">
        <v>592</v>
      </c>
      <c r="C356" s="50" t="s">
        <v>593</v>
      </c>
      <c r="D356" s="50" t="s">
        <v>594</v>
      </c>
      <c r="E356" s="295">
        <v>10</v>
      </c>
      <c r="F356" s="297"/>
      <c r="G356" s="297"/>
      <c r="H356" s="297"/>
      <c r="I356" s="297"/>
      <c r="J356" s="297"/>
      <c r="K356" s="297"/>
      <c r="L356" s="297"/>
      <c r="M356" s="297"/>
      <c r="N356" s="297"/>
      <c r="O356" s="298">
        <f t="shared" si="5"/>
        <v>0</v>
      </c>
      <c r="P356" s="297"/>
      <c r="Q356" s="297"/>
      <c r="R356" s="297"/>
      <c r="S356" s="295">
        <v>10</v>
      </c>
      <c r="T356" s="297">
        <v>6</v>
      </c>
    </row>
    <row r="357" spans="1:22" x14ac:dyDescent="0.25">
      <c r="A357" s="50" t="s">
        <v>507</v>
      </c>
      <c r="B357" s="50" t="s">
        <v>592</v>
      </c>
      <c r="C357" s="50" t="s">
        <v>593</v>
      </c>
      <c r="D357" s="50" t="s">
        <v>594</v>
      </c>
      <c r="E357" s="295">
        <v>11</v>
      </c>
      <c r="F357" s="297"/>
      <c r="G357" s="297"/>
      <c r="H357" s="297"/>
      <c r="I357" s="297"/>
      <c r="J357" s="297"/>
      <c r="K357" s="297"/>
      <c r="L357" s="297"/>
      <c r="M357" s="297"/>
      <c r="N357" s="297"/>
      <c r="O357" s="298">
        <f t="shared" si="5"/>
        <v>0</v>
      </c>
      <c r="P357" s="297"/>
      <c r="Q357" s="297"/>
      <c r="R357" s="297"/>
      <c r="S357" s="295">
        <v>11</v>
      </c>
      <c r="T357" s="297"/>
    </row>
    <row r="358" spans="1:22" x14ac:dyDescent="0.25">
      <c r="A358" s="50" t="s">
        <v>507</v>
      </c>
      <c r="B358" s="50" t="s">
        <v>592</v>
      </c>
      <c r="C358" s="50" t="s">
        <v>593</v>
      </c>
      <c r="D358" s="50" t="s">
        <v>594</v>
      </c>
      <c r="E358" s="295">
        <v>12</v>
      </c>
      <c r="F358" s="297"/>
      <c r="G358" s="297"/>
      <c r="H358" s="297"/>
      <c r="I358" s="297"/>
      <c r="J358" s="297"/>
      <c r="K358" s="297"/>
      <c r="L358" s="297"/>
      <c r="M358" s="297"/>
      <c r="N358" s="297"/>
      <c r="O358" s="298">
        <f t="shared" si="5"/>
        <v>0</v>
      </c>
      <c r="P358" s="297"/>
      <c r="Q358" s="297"/>
      <c r="R358" s="297"/>
      <c r="S358" s="295">
        <v>12</v>
      </c>
      <c r="T358" s="297"/>
    </row>
    <row r="359" spans="1:22" x14ac:dyDescent="0.25">
      <c r="A359" s="50" t="s">
        <v>507</v>
      </c>
      <c r="B359" s="50" t="s">
        <v>592</v>
      </c>
      <c r="C359" s="50" t="s">
        <v>593</v>
      </c>
      <c r="D359" s="50" t="s">
        <v>594</v>
      </c>
      <c r="E359" s="295">
        <v>13</v>
      </c>
      <c r="F359" s="297" t="s">
        <v>599</v>
      </c>
      <c r="G359" s="297"/>
      <c r="H359" s="297"/>
      <c r="I359" s="297"/>
      <c r="J359" s="297"/>
      <c r="K359" s="297"/>
      <c r="L359" s="297"/>
      <c r="M359" s="297"/>
      <c r="N359" s="297"/>
      <c r="O359" s="298">
        <f t="shared" si="5"/>
        <v>1</v>
      </c>
      <c r="P359" s="297"/>
      <c r="Q359" s="297"/>
      <c r="R359" s="297"/>
      <c r="S359" s="295">
        <v>13</v>
      </c>
      <c r="T359" s="297">
        <v>6</v>
      </c>
    </row>
    <row r="360" spans="1:22" x14ac:dyDescent="0.25">
      <c r="A360" s="50" t="s">
        <v>507</v>
      </c>
      <c r="B360" s="50" t="s">
        <v>592</v>
      </c>
      <c r="C360" s="50" t="s">
        <v>593</v>
      </c>
      <c r="D360" s="50" t="s">
        <v>594</v>
      </c>
      <c r="E360" s="295">
        <v>14</v>
      </c>
      <c r="F360" s="297"/>
      <c r="G360" s="297"/>
      <c r="H360" s="297"/>
      <c r="I360" s="297"/>
      <c r="J360" s="297"/>
      <c r="K360" s="297"/>
      <c r="L360" s="297"/>
      <c r="M360" s="297"/>
      <c r="N360" s="297"/>
      <c r="O360" s="298">
        <f t="shared" si="5"/>
        <v>0</v>
      </c>
      <c r="P360" s="297"/>
      <c r="Q360" s="297"/>
      <c r="R360" s="297"/>
      <c r="S360" s="295">
        <v>14</v>
      </c>
      <c r="T360" s="297"/>
    </row>
    <row r="361" spans="1:22" x14ac:dyDescent="0.25">
      <c r="A361" s="50" t="s">
        <v>507</v>
      </c>
      <c r="B361" s="50" t="s">
        <v>592</v>
      </c>
      <c r="C361" s="50" t="s">
        <v>593</v>
      </c>
      <c r="D361" s="50" t="s">
        <v>594</v>
      </c>
      <c r="E361" s="295">
        <v>15</v>
      </c>
      <c r="F361" s="297">
        <v>7</v>
      </c>
      <c r="G361" s="297"/>
      <c r="H361" s="297"/>
      <c r="I361" s="297"/>
      <c r="J361" s="297"/>
      <c r="K361" s="297"/>
      <c r="L361" s="297"/>
      <c r="M361" s="297"/>
      <c r="N361" s="297"/>
      <c r="O361" s="298">
        <f t="shared" si="5"/>
        <v>1</v>
      </c>
      <c r="P361" s="297"/>
      <c r="Q361" s="297"/>
      <c r="R361" s="297"/>
      <c r="S361" s="295">
        <v>15</v>
      </c>
      <c r="T361" s="297">
        <v>6</v>
      </c>
    </row>
    <row r="362" spans="1:22" x14ac:dyDescent="0.25">
      <c r="A362" s="50" t="s">
        <v>507</v>
      </c>
      <c r="B362" s="50" t="s">
        <v>592</v>
      </c>
      <c r="C362" s="50" t="s">
        <v>593</v>
      </c>
      <c r="D362" s="50" t="s">
        <v>594</v>
      </c>
      <c r="E362" s="295">
        <v>16</v>
      </c>
      <c r="F362" s="297" t="s">
        <v>600</v>
      </c>
      <c r="G362" s="297"/>
      <c r="H362" s="297"/>
      <c r="I362" s="297"/>
      <c r="J362" s="297"/>
      <c r="K362" s="297"/>
      <c r="L362" s="297"/>
      <c r="M362" s="297"/>
      <c r="N362" s="297"/>
      <c r="O362" s="298">
        <f t="shared" si="5"/>
        <v>1</v>
      </c>
      <c r="P362" s="297"/>
      <c r="Q362" s="297"/>
      <c r="R362" s="297"/>
      <c r="S362" s="295">
        <v>16</v>
      </c>
      <c r="T362" s="297"/>
    </row>
    <row r="363" spans="1:22" x14ac:dyDescent="0.25">
      <c r="A363" s="50" t="s">
        <v>507</v>
      </c>
      <c r="B363" s="50" t="s">
        <v>592</v>
      </c>
      <c r="C363" s="50" t="s">
        <v>593</v>
      </c>
      <c r="D363" s="50" t="s">
        <v>594</v>
      </c>
      <c r="E363" s="295">
        <v>17</v>
      </c>
      <c r="F363" s="297"/>
      <c r="G363" s="297"/>
      <c r="H363" s="297"/>
      <c r="I363" s="297"/>
      <c r="J363" s="297"/>
      <c r="K363" s="297"/>
      <c r="L363" s="297"/>
      <c r="M363" s="297"/>
      <c r="N363" s="297"/>
      <c r="O363" s="298">
        <f t="shared" si="5"/>
        <v>0</v>
      </c>
      <c r="P363" s="297"/>
      <c r="Q363" s="297"/>
      <c r="R363" s="297"/>
      <c r="S363" s="295">
        <v>17</v>
      </c>
      <c r="T363" s="297" t="s">
        <v>595</v>
      </c>
    </row>
    <row r="364" spans="1:22" x14ac:dyDescent="0.25">
      <c r="A364" s="50" t="s">
        <v>507</v>
      </c>
      <c r="B364" s="50" t="s">
        <v>592</v>
      </c>
      <c r="C364" s="50" t="s">
        <v>593</v>
      </c>
      <c r="D364" s="50" t="s">
        <v>594</v>
      </c>
      <c r="E364" s="295">
        <v>18</v>
      </c>
      <c r="F364" s="297" t="s">
        <v>601</v>
      </c>
      <c r="G364" s="297"/>
      <c r="H364" s="297"/>
      <c r="I364" s="297"/>
      <c r="J364" s="297"/>
      <c r="K364" s="297"/>
      <c r="L364" s="297"/>
      <c r="M364" s="297"/>
      <c r="N364" s="297"/>
      <c r="O364" s="298">
        <f t="shared" si="5"/>
        <v>1</v>
      </c>
      <c r="P364" s="297"/>
      <c r="Q364" s="297"/>
      <c r="R364" s="297"/>
      <c r="S364" s="295">
        <v>18</v>
      </c>
      <c r="T364" s="297"/>
    </row>
    <row r="365" spans="1:22" x14ac:dyDescent="0.25">
      <c r="A365" s="50" t="s">
        <v>507</v>
      </c>
      <c r="B365" s="50" t="s">
        <v>592</v>
      </c>
      <c r="C365" s="50" t="s">
        <v>593</v>
      </c>
      <c r="D365" s="50" t="s">
        <v>594</v>
      </c>
      <c r="E365" s="295">
        <v>19</v>
      </c>
      <c r="F365" s="297" t="s">
        <v>602</v>
      </c>
      <c r="G365" s="297"/>
      <c r="H365" s="297"/>
      <c r="I365" s="297"/>
      <c r="J365" s="297"/>
      <c r="K365" s="297"/>
      <c r="L365" s="297"/>
      <c r="M365" s="297"/>
      <c r="N365" s="297"/>
      <c r="O365" s="298">
        <f t="shared" si="5"/>
        <v>1</v>
      </c>
      <c r="P365" s="297"/>
      <c r="Q365" s="297"/>
      <c r="R365" s="297"/>
      <c r="S365" s="295">
        <v>19</v>
      </c>
      <c r="T365" s="297">
        <v>6</v>
      </c>
    </row>
    <row r="366" spans="1:22" x14ac:dyDescent="0.25">
      <c r="A366" s="50" t="s">
        <v>507</v>
      </c>
      <c r="B366" s="50" t="s">
        <v>592</v>
      </c>
      <c r="C366" s="50" t="s">
        <v>593</v>
      </c>
      <c r="D366" s="50" t="s">
        <v>594</v>
      </c>
      <c r="E366" s="295">
        <v>20</v>
      </c>
      <c r="F366" s="297"/>
      <c r="G366" s="297"/>
      <c r="H366" s="297"/>
      <c r="I366" s="297"/>
      <c r="J366" s="297"/>
      <c r="K366" s="297"/>
      <c r="L366" s="297"/>
      <c r="M366" s="297"/>
      <c r="N366" s="297"/>
      <c r="O366" s="298">
        <f t="shared" si="5"/>
        <v>0</v>
      </c>
      <c r="P366" s="297"/>
      <c r="Q366" s="297"/>
      <c r="R366" s="297"/>
      <c r="S366" s="295">
        <v>20</v>
      </c>
      <c r="T366" s="297"/>
    </row>
    <row r="367" spans="1:22" x14ac:dyDescent="0.25">
      <c r="A367" s="50" t="s">
        <v>507</v>
      </c>
      <c r="B367" s="50" t="s">
        <v>592</v>
      </c>
      <c r="C367" s="50" t="s">
        <v>593</v>
      </c>
      <c r="D367" s="50" t="s">
        <v>594</v>
      </c>
      <c r="E367" s="295">
        <v>21</v>
      </c>
      <c r="F367" s="297" t="s">
        <v>603</v>
      </c>
      <c r="G367" s="297"/>
      <c r="H367" s="297"/>
      <c r="I367" s="297"/>
      <c r="J367" s="297"/>
      <c r="K367" s="297"/>
      <c r="L367" s="297"/>
      <c r="M367" s="297"/>
      <c r="N367" s="297"/>
      <c r="O367" s="298">
        <f t="shared" si="5"/>
        <v>1</v>
      </c>
      <c r="P367" s="297"/>
      <c r="Q367" s="297"/>
      <c r="R367" s="297"/>
      <c r="S367" s="295">
        <v>21</v>
      </c>
      <c r="T367" s="297">
        <v>6</v>
      </c>
    </row>
    <row r="368" spans="1:22" x14ac:dyDescent="0.25">
      <c r="A368" s="50" t="s">
        <v>507</v>
      </c>
      <c r="B368" s="50" t="s">
        <v>604</v>
      </c>
      <c r="C368" s="50" t="s">
        <v>605</v>
      </c>
      <c r="D368" s="50" t="s">
        <v>606</v>
      </c>
      <c r="E368" s="295">
        <v>23</v>
      </c>
      <c r="F368" s="297" t="s">
        <v>588</v>
      </c>
      <c r="G368" s="297"/>
      <c r="H368" s="297"/>
      <c r="I368" s="297"/>
      <c r="J368" s="297"/>
      <c r="K368" s="297"/>
      <c r="L368" s="297"/>
      <c r="M368" s="297"/>
      <c r="N368" s="297"/>
      <c r="O368" s="298">
        <f t="shared" si="5"/>
        <v>1</v>
      </c>
      <c r="P368" s="297"/>
      <c r="Q368" s="297"/>
      <c r="R368" s="297"/>
      <c r="S368" s="295">
        <v>23</v>
      </c>
      <c r="T368" s="297" t="s">
        <v>588</v>
      </c>
      <c r="U368" s="295">
        <v>23</v>
      </c>
      <c r="V368" s="297" t="s">
        <v>588</v>
      </c>
    </row>
    <row r="369" spans="1:22" x14ac:dyDescent="0.25">
      <c r="A369" s="50" t="s">
        <v>507</v>
      </c>
      <c r="B369" s="50" t="s">
        <v>604</v>
      </c>
      <c r="C369" s="50" t="s">
        <v>605</v>
      </c>
      <c r="D369" s="50" t="s">
        <v>606</v>
      </c>
      <c r="E369" s="295">
        <v>0</v>
      </c>
      <c r="F369" s="297" t="s">
        <v>607</v>
      </c>
      <c r="G369" s="297"/>
      <c r="H369" s="297"/>
      <c r="I369" s="297"/>
      <c r="J369" s="297"/>
      <c r="K369" s="297"/>
      <c r="L369" s="297"/>
      <c r="M369" s="297"/>
      <c r="N369" s="297"/>
      <c r="O369" s="298">
        <f t="shared" si="5"/>
        <v>1</v>
      </c>
      <c r="P369" s="297"/>
      <c r="Q369" s="297"/>
      <c r="R369" s="297"/>
      <c r="S369" s="295">
        <v>0</v>
      </c>
      <c r="T369" s="297" t="s">
        <v>607</v>
      </c>
      <c r="U369" s="295">
        <v>0</v>
      </c>
      <c r="V369" s="297" t="s">
        <v>607</v>
      </c>
    </row>
    <row r="370" spans="1:22" x14ac:dyDescent="0.25">
      <c r="A370" s="50" t="s">
        <v>507</v>
      </c>
      <c r="B370" s="50" t="s">
        <v>604</v>
      </c>
      <c r="C370" s="50" t="s">
        <v>605</v>
      </c>
      <c r="D370" s="50" t="s">
        <v>606</v>
      </c>
      <c r="E370" s="295">
        <v>1</v>
      </c>
      <c r="F370" s="297">
        <v>1</v>
      </c>
      <c r="G370" s="297"/>
      <c r="H370" s="297"/>
      <c r="I370" s="297"/>
      <c r="J370" s="297"/>
      <c r="K370" s="297"/>
      <c r="L370" s="297"/>
      <c r="M370" s="297"/>
      <c r="N370" s="297"/>
      <c r="O370" s="298">
        <f t="shared" si="5"/>
        <v>1</v>
      </c>
      <c r="P370" s="297"/>
      <c r="Q370" s="297"/>
      <c r="R370" s="297"/>
      <c r="S370" s="295">
        <v>1</v>
      </c>
      <c r="T370" s="297">
        <v>1</v>
      </c>
      <c r="U370" s="295">
        <v>1</v>
      </c>
      <c r="V370" s="297">
        <v>1</v>
      </c>
    </row>
    <row r="371" spans="1:22" x14ac:dyDescent="0.25">
      <c r="A371" s="50" t="s">
        <v>507</v>
      </c>
      <c r="B371" s="50" t="s">
        <v>604</v>
      </c>
      <c r="C371" s="50" t="s">
        <v>605</v>
      </c>
      <c r="D371" s="50" t="s">
        <v>606</v>
      </c>
      <c r="E371" s="295">
        <v>2</v>
      </c>
      <c r="F371" s="297" t="s">
        <v>607</v>
      </c>
      <c r="G371" s="297"/>
      <c r="H371" s="297"/>
      <c r="I371" s="297"/>
      <c r="J371" s="297"/>
      <c r="K371" s="297"/>
      <c r="L371" s="297"/>
      <c r="M371" s="297"/>
      <c r="N371" s="297"/>
      <c r="O371" s="298">
        <f t="shared" si="5"/>
        <v>1</v>
      </c>
      <c r="P371" s="297"/>
      <c r="Q371" s="297"/>
      <c r="R371" s="297"/>
      <c r="S371" s="295">
        <v>2</v>
      </c>
      <c r="T371" s="297" t="s">
        <v>607</v>
      </c>
      <c r="U371" s="295">
        <v>2</v>
      </c>
      <c r="V371" s="297" t="s">
        <v>607</v>
      </c>
    </row>
    <row r="372" spans="1:22" x14ac:dyDescent="0.25">
      <c r="A372" s="50" t="s">
        <v>507</v>
      </c>
      <c r="B372" s="50" t="s">
        <v>604</v>
      </c>
      <c r="C372" s="50" t="s">
        <v>605</v>
      </c>
      <c r="D372" s="50" t="s">
        <v>606</v>
      </c>
      <c r="E372" s="295">
        <v>3</v>
      </c>
      <c r="F372" s="297">
        <v>1</v>
      </c>
      <c r="G372" s="297"/>
      <c r="H372" s="297"/>
      <c r="I372" s="297"/>
      <c r="J372" s="297"/>
      <c r="K372" s="297"/>
      <c r="L372" s="297"/>
      <c r="M372" s="297"/>
      <c r="N372" s="297"/>
      <c r="O372" s="298">
        <f t="shared" si="5"/>
        <v>1</v>
      </c>
      <c r="P372" s="297"/>
      <c r="Q372" s="297"/>
      <c r="R372" s="297"/>
      <c r="S372" s="295">
        <v>3</v>
      </c>
      <c r="T372" s="297">
        <v>1</v>
      </c>
      <c r="U372" s="295">
        <v>3</v>
      </c>
      <c r="V372" s="297">
        <v>1</v>
      </c>
    </row>
    <row r="373" spans="1:22" x14ac:dyDescent="0.25">
      <c r="A373" s="50" t="s">
        <v>507</v>
      </c>
      <c r="B373" s="50" t="s">
        <v>604</v>
      </c>
      <c r="C373" s="50" t="s">
        <v>605</v>
      </c>
      <c r="D373" s="50" t="s">
        <v>606</v>
      </c>
      <c r="E373" s="295">
        <v>4</v>
      </c>
      <c r="F373" s="297" t="s">
        <v>608</v>
      </c>
      <c r="G373" s="297"/>
      <c r="H373" s="297"/>
      <c r="I373" s="297"/>
      <c r="J373" s="297"/>
      <c r="K373" s="297"/>
      <c r="L373" s="297"/>
      <c r="M373" s="297"/>
      <c r="N373" s="297"/>
      <c r="O373" s="298">
        <f t="shared" si="5"/>
        <v>1</v>
      </c>
      <c r="P373" s="297"/>
      <c r="Q373" s="297"/>
      <c r="R373" s="297"/>
      <c r="S373" s="295">
        <v>4</v>
      </c>
      <c r="T373" s="297" t="s">
        <v>608</v>
      </c>
      <c r="U373" s="295">
        <v>4</v>
      </c>
      <c r="V373" s="297" t="s">
        <v>607</v>
      </c>
    </row>
    <row r="374" spans="1:22" x14ac:dyDescent="0.25">
      <c r="A374" s="50" t="s">
        <v>507</v>
      </c>
      <c r="B374" s="50" t="s">
        <v>609</v>
      </c>
      <c r="C374" s="50" t="s">
        <v>610</v>
      </c>
      <c r="D374" s="50" t="s">
        <v>611</v>
      </c>
      <c r="E374" s="295">
        <v>23</v>
      </c>
      <c r="F374" s="297">
        <v>23</v>
      </c>
      <c r="G374" s="297"/>
      <c r="H374" s="297"/>
      <c r="I374" s="297"/>
      <c r="J374" s="297"/>
      <c r="K374" s="297"/>
      <c r="L374" s="297"/>
      <c r="M374" s="297"/>
      <c r="N374" s="297"/>
      <c r="O374" s="298">
        <f t="shared" si="5"/>
        <v>1</v>
      </c>
      <c r="P374" s="297"/>
      <c r="Q374" s="297"/>
      <c r="R374" s="297"/>
      <c r="S374" s="295">
        <v>23</v>
      </c>
      <c r="T374" s="297">
        <v>23</v>
      </c>
      <c r="U374" s="295">
        <v>23</v>
      </c>
      <c r="V374" s="297">
        <v>23</v>
      </c>
    </row>
    <row r="375" spans="1:22" x14ac:dyDescent="0.25">
      <c r="A375" s="50" t="s">
        <v>507</v>
      </c>
      <c r="B375" s="50" t="s">
        <v>609</v>
      </c>
      <c r="C375" s="50" t="s">
        <v>610</v>
      </c>
      <c r="D375" s="50" t="s">
        <v>611</v>
      </c>
      <c r="E375" s="295">
        <v>0</v>
      </c>
      <c r="F375" s="297">
        <v>23</v>
      </c>
      <c r="G375" s="297"/>
      <c r="H375" s="297"/>
      <c r="I375" s="297"/>
      <c r="J375" s="297"/>
      <c r="K375" s="297"/>
      <c r="L375" s="297"/>
      <c r="M375" s="297"/>
      <c r="N375" s="297"/>
      <c r="O375" s="298">
        <f t="shared" si="5"/>
        <v>1</v>
      </c>
      <c r="P375" s="297"/>
      <c r="Q375" s="297"/>
      <c r="R375" s="297"/>
      <c r="S375" s="295">
        <v>0</v>
      </c>
      <c r="T375" s="297">
        <v>23</v>
      </c>
      <c r="U375" s="295">
        <v>0</v>
      </c>
      <c r="V375" s="297">
        <v>23</v>
      </c>
    </row>
    <row r="376" spans="1:22" x14ac:dyDescent="0.25">
      <c r="A376" s="50" t="s">
        <v>507</v>
      </c>
      <c r="B376" s="50" t="s">
        <v>609</v>
      </c>
      <c r="C376" s="50" t="s">
        <v>610</v>
      </c>
      <c r="D376" s="50" t="s">
        <v>611</v>
      </c>
      <c r="E376" s="295">
        <v>1</v>
      </c>
      <c r="F376" s="297">
        <v>23</v>
      </c>
      <c r="G376" s="297"/>
      <c r="H376" s="297"/>
      <c r="I376" s="297"/>
      <c r="J376" s="297"/>
      <c r="K376" s="297"/>
      <c r="L376" s="297"/>
      <c r="M376" s="297"/>
      <c r="N376" s="297"/>
      <c r="O376" s="298">
        <f t="shared" si="5"/>
        <v>1</v>
      </c>
      <c r="P376" s="297"/>
      <c r="Q376" s="297"/>
      <c r="R376" s="297"/>
      <c r="S376" s="295">
        <v>1</v>
      </c>
      <c r="T376" s="297">
        <v>23</v>
      </c>
      <c r="U376" s="295">
        <v>1</v>
      </c>
      <c r="V376" s="297">
        <v>23</v>
      </c>
    </row>
    <row r="377" spans="1:22" x14ac:dyDescent="0.25">
      <c r="A377" s="50" t="s">
        <v>507</v>
      </c>
      <c r="B377" s="50" t="s">
        <v>609</v>
      </c>
      <c r="C377" s="50" t="s">
        <v>610</v>
      </c>
      <c r="D377" s="50" t="s">
        <v>611</v>
      </c>
      <c r="E377" s="295">
        <v>2</v>
      </c>
      <c r="F377" s="297">
        <v>23</v>
      </c>
      <c r="G377" s="297"/>
      <c r="H377" s="297"/>
      <c r="I377" s="297"/>
      <c r="J377" s="297"/>
      <c r="K377" s="297"/>
      <c r="L377" s="297"/>
      <c r="M377" s="297"/>
      <c r="N377" s="297"/>
      <c r="O377" s="298">
        <f t="shared" si="5"/>
        <v>1</v>
      </c>
      <c r="P377" s="297"/>
      <c r="Q377" s="297"/>
      <c r="R377" s="297"/>
      <c r="S377" s="295">
        <v>2</v>
      </c>
      <c r="T377" s="297">
        <v>23</v>
      </c>
      <c r="U377" s="295">
        <v>2</v>
      </c>
      <c r="V377" s="297">
        <v>23</v>
      </c>
    </row>
    <row r="378" spans="1:22" x14ac:dyDescent="0.25">
      <c r="A378" s="50" t="s">
        <v>507</v>
      </c>
      <c r="B378" s="50" t="s">
        <v>609</v>
      </c>
      <c r="C378" s="50" t="s">
        <v>610</v>
      </c>
      <c r="D378" s="50" t="s">
        <v>611</v>
      </c>
      <c r="E378" s="295">
        <v>3</v>
      </c>
      <c r="F378" s="297">
        <v>23</v>
      </c>
      <c r="G378" s="297"/>
      <c r="H378" s="297"/>
      <c r="I378" s="297"/>
      <c r="J378" s="297"/>
      <c r="K378" s="297"/>
      <c r="L378" s="297"/>
      <c r="M378" s="297"/>
      <c r="N378" s="297"/>
      <c r="O378" s="298">
        <f t="shared" si="5"/>
        <v>1</v>
      </c>
      <c r="P378" s="297"/>
      <c r="Q378" s="297"/>
      <c r="R378" s="297"/>
      <c r="S378" s="295">
        <v>3</v>
      </c>
      <c r="T378" s="297">
        <v>23</v>
      </c>
      <c r="U378" s="295">
        <v>3</v>
      </c>
      <c r="V378" s="297">
        <v>23</v>
      </c>
    </row>
    <row r="379" spans="1:22" x14ac:dyDescent="0.25">
      <c r="A379" s="50" t="s">
        <v>507</v>
      </c>
      <c r="B379" s="50" t="s">
        <v>609</v>
      </c>
      <c r="C379" s="50" t="s">
        <v>610</v>
      </c>
      <c r="D379" s="50" t="s">
        <v>611</v>
      </c>
      <c r="E379" s="295">
        <v>4</v>
      </c>
      <c r="F379" s="297" t="s">
        <v>612</v>
      </c>
      <c r="G379" s="297"/>
      <c r="H379" s="297"/>
      <c r="I379" s="297"/>
      <c r="J379" s="297"/>
      <c r="K379" s="297"/>
      <c r="L379" s="297"/>
      <c r="M379" s="297"/>
      <c r="N379" s="297"/>
      <c r="O379" s="298">
        <f t="shared" si="5"/>
        <v>1</v>
      </c>
      <c r="P379" s="297"/>
      <c r="Q379" s="297"/>
      <c r="R379" s="297"/>
      <c r="S379" s="295">
        <v>4</v>
      </c>
      <c r="T379" s="297" t="s">
        <v>612</v>
      </c>
      <c r="U379" s="295">
        <v>4</v>
      </c>
      <c r="V379" s="297" t="s">
        <v>612</v>
      </c>
    </row>
    <row r="380" spans="1:22" x14ac:dyDescent="0.25">
      <c r="O380" s="296">
        <f>SUM(O2:O379)</f>
        <v>1094</v>
      </c>
    </row>
    <row r="381" spans="1:22" x14ac:dyDescent="0.25">
      <c r="O381" s="296"/>
    </row>
    <row r="383" spans="1:22" x14ac:dyDescent="0.25">
      <c r="E383" s="299" t="s">
        <v>613</v>
      </c>
      <c r="F383" s="300" t="s">
        <v>614</v>
      </c>
      <c r="G383" s="300" t="s">
        <v>615</v>
      </c>
    </row>
    <row r="384" spans="1:22" x14ac:dyDescent="0.25">
      <c r="E384" s="302">
        <v>0</v>
      </c>
      <c r="F384" s="302">
        <f>SUMIFS($O$2:$O$379,$E$2:$E$379,$E384)</f>
        <v>2</v>
      </c>
      <c r="G384" s="303">
        <f>F384/$F$408</f>
        <v>1.8281535648994515E-3</v>
      </c>
    </row>
    <row r="385" spans="5:7" x14ac:dyDescent="0.25">
      <c r="E385" s="302">
        <f>E384+1</f>
        <v>1</v>
      </c>
      <c r="F385" s="302">
        <f t="shared" ref="F385:F407" si="6">SUMIFS($O$2:$O$379,$E$2:$E$379,$E385)</f>
        <v>3</v>
      </c>
      <c r="G385" s="303">
        <f t="shared" ref="G385:G407" si="7">F385/$F$408</f>
        <v>2.7422303473491772E-3</v>
      </c>
    </row>
    <row r="386" spans="5:7" x14ac:dyDescent="0.25">
      <c r="E386" s="302">
        <f t="shared" ref="E386:E406" si="8">E385+1</f>
        <v>2</v>
      </c>
      <c r="F386" s="302">
        <f t="shared" si="6"/>
        <v>2</v>
      </c>
      <c r="G386" s="303">
        <f t="shared" si="7"/>
        <v>1.8281535648994515E-3</v>
      </c>
    </row>
    <row r="387" spans="5:7" x14ac:dyDescent="0.25">
      <c r="E387" s="302">
        <f t="shared" si="8"/>
        <v>3</v>
      </c>
      <c r="F387" s="302">
        <f t="shared" si="6"/>
        <v>2</v>
      </c>
      <c r="G387" s="303">
        <f t="shared" si="7"/>
        <v>1.8281535648994515E-3</v>
      </c>
    </row>
    <row r="388" spans="5:7" x14ac:dyDescent="0.25">
      <c r="E388" s="302">
        <f t="shared" si="8"/>
        <v>4</v>
      </c>
      <c r="F388" s="302">
        <f t="shared" si="6"/>
        <v>11</v>
      </c>
      <c r="G388" s="303">
        <f t="shared" si="7"/>
        <v>1.0054844606946984E-2</v>
      </c>
    </row>
    <row r="389" spans="5:7" x14ac:dyDescent="0.25">
      <c r="E389" s="302">
        <f t="shared" si="8"/>
        <v>5</v>
      </c>
      <c r="F389" s="302">
        <f t="shared" si="6"/>
        <v>41</v>
      </c>
      <c r="G389" s="303">
        <f t="shared" si="7"/>
        <v>3.7477148080438755E-2</v>
      </c>
    </row>
    <row r="390" spans="5:7" x14ac:dyDescent="0.25">
      <c r="E390" s="302">
        <f t="shared" si="8"/>
        <v>6</v>
      </c>
      <c r="F390" s="302">
        <f t="shared" si="6"/>
        <v>67</v>
      </c>
      <c r="G390" s="303">
        <f t="shared" si="7"/>
        <v>6.1243144424131625E-2</v>
      </c>
    </row>
    <row r="391" spans="5:7" x14ac:dyDescent="0.25">
      <c r="E391" s="302">
        <f t="shared" si="8"/>
        <v>7</v>
      </c>
      <c r="F391" s="302">
        <f t="shared" si="6"/>
        <v>73</v>
      </c>
      <c r="G391" s="303">
        <f t="shared" si="7"/>
        <v>6.6727605118829983E-2</v>
      </c>
    </row>
    <row r="392" spans="5:7" x14ac:dyDescent="0.25">
      <c r="E392" s="302">
        <f t="shared" si="8"/>
        <v>8</v>
      </c>
      <c r="F392" s="302">
        <f t="shared" si="6"/>
        <v>71</v>
      </c>
      <c r="G392" s="303">
        <f t="shared" si="7"/>
        <v>6.4899451553930523E-2</v>
      </c>
    </row>
    <row r="393" spans="5:7" x14ac:dyDescent="0.25">
      <c r="E393" s="302">
        <f t="shared" si="8"/>
        <v>9</v>
      </c>
      <c r="F393" s="302">
        <f t="shared" si="6"/>
        <v>62</v>
      </c>
      <c r="G393" s="303">
        <f t="shared" si="7"/>
        <v>5.6672760511882997E-2</v>
      </c>
    </row>
    <row r="394" spans="5:7" x14ac:dyDescent="0.25">
      <c r="E394" s="302">
        <f t="shared" si="8"/>
        <v>10</v>
      </c>
      <c r="F394" s="302">
        <f t="shared" si="6"/>
        <v>56</v>
      </c>
      <c r="G394" s="303">
        <f t="shared" si="7"/>
        <v>5.1188299817184646E-2</v>
      </c>
    </row>
    <row r="395" spans="5:7" x14ac:dyDescent="0.25">
      <c r="E395" s="302">
        <f t="shared" si="8"/>
        <v>11</v>
      </c>
      <c r="F395" s="302">
        <f t="shared" si="6"/>
        <v>54</v>
      </c>
      <c r="G395" s="303">
        <f t="shared" si="7"/>
        <v>4.9360146252285193E-2</v>
      </c>
    </row>
    <row r="396" spans="5:7" x14ac:dyDescent="0.25">
      <c r="E396" s="302">
        <f t="shared" si="8"/>
        <v>12</v>
      </c>
      <c r="F396" s="302">
        <f t="shared" si="6"/>
        <v>55</v>
      </c>
      <c r="G396" s="303">
        <f t="shared" si="7"/>
        <v>5.0274223034734916E-2</v>
      </c>
    </row>
    <row r="397" spans="5:7" x14ac:dyDescent="0.25">
      <c r="E397" s="302">
        <f t="shared" si="8"/>
        <v>13</v>
      </c>
      <c r="F397" s="302">
        <f t="shared" si="6"/>
        <v>64</v>
      </c>
      <c r="G397" s="303">
        <f t="shared" si="7"/>
        <v>5.850091407678245E-2</v>
      </c>
    </row>
    <row r="398" spans="5:7" x14ac:dyDescent="0.25">
      <c r="E398" s="302">
        <f t="shared" si="8"/>
        <v>14</v>
      </c>
      <c r="F398" s="302">
        <f t="shared" si="6"/>
        <v>68</v>
      </c>
      <c r="G398" s="303">
        <f t="shared" si="7"/>
        <v>6.2157221206581355E-2</v>
      </c>
    </row>
    <row r="399" spans="5:7" x14ac:dyDescent="0.25">
      <c r="E399" s="302">
        <f t="shared" si="8"/>
        <v>15</v>
      </c>
      <c r="F399" s="302">
        <f t="shared" si="6"/>
        <v>70</v>
      </c>
      <c r="G399" s="303">
        <f t="shared" si="7"/>
        <v>6.3985374771480807E-2</v>
      </c>
    </row>
    <row r="400" spans="5:7" x14ac:dyDescent="0.25">
      <c r="E400" s="302">
        <f t="shared" si="8"/>
        <v>16</v>
      </c>
      <c r="F400" s="302">
        <f t="shared" si="6"/>
        <v>73</v>
      </c>
      <c r="G400" s="303">
        <f t="shared" si="7"/>
        <v>6.6727605118829983E-2</v>
      </c>
    </row>
    <row r="401" spans="5:7" x14ac:dyDescent="0.25">
      <c r="E401" s="302">
        <f t="shared" si="8"/>
        <v>17</v>
      </c>
      <c r="F401" s="302">
        <f t="shared" si="6"/>
        <v>71</v>
      </c>
      <c r="G401" s="303">
        <f t="shared" si="7"/>
        <v>6.4899451553930523E-2</v>
      </c>
    </row>
    <row r="402" spans="5:7" x14ac:dyDescent="0.25">
      <c r="E402" s="302">
        <f t="shared" si="8"/>
        <v>18</v>
      </c>
      <c r="F402" s="302">
        <f t="shared" si="6"/>
        <v>60</v>
      </c>
      <c r="G402" s="303">
        <f t="shared" si="7"/>
        <v>5.4844606946983544E-2</v>
      </c>
    </row>
    <row r="403" spans="5:7" x14ac:dyDescent="0.25">
      <c r="E403" s="302">
        <f t="shared" si="8"/>
        <v>19</v>
      </c>
      <c r="F403" s="302">
        <f t="shared" si="6"/>
        <v>52</v>
      </c>
      <c r="G403" s="303">
        <f t="shared" si="7"/>
        <v>4.7531992687385741E-2</v>
      </c>
    </row>
    <row r="404" spans="5:7" x14ac:dyDescent="0.25">
      <c r="E404" s="302">
        <f t="shared" si="8"/>
        <v>20</v>
      </c>
      <c r="F404" s="302">
        <f t="shared" si="6"/>
        <v>51</v>
      </c>
      <c r="G404" s="303">
        <f t="shared" si="7"/>
        <v>4.6617915904936018E-2</v>
      </c>
    </row>
    <row r="405" spans="5:7" x14ac:dyDescent="0.25">
      <c r="E405" s="302">
        <f>E404+1</f>
        <v>21</v>
      </c>
      <c r="F405" s="302">
        <f t="shared" si="6"/>
        <v>41</v>
      </c>
      <c r="G405" s="303">
        <f t="shared" si="7"/>
        <v>3.7477148080438755E-2</v>
      </c>
    </row>
    <row r="406" spans="5:7" x14ac:dyDescent="0.25">
      <c r="E406" s="302">
        <f t="shared" si="8"/>
        <v>22</v>
      </c>
      <c r="F406" s="302">
        <f t="shared" si="6"/>
        <v>31</v>
      </c>
      <c r="G406" s="303">
        <f t="shared" si="7"/>
        <v>2.8336380255941498E-2</v>
      </c>
    </row>
    <row r="407" spans="5:7" x14ac:dyDescent="0.25">
      <c r="E407" s="302">
        <f>E406+1</f>
        <v>23</v>
      </c>
      <c r="F407" s="302">
        <f t="shared" si="6"/>
        <v>14</v>
      </c>
      <c r="G407" s="303">
        <f t="shared" si="7"/>
        <v>1.2797074954296161E-2</v>
      </c>
    </row>
    <row r="408" spans="5:7" x14ac:dyDescent="0.25">
      <c r="E408" s="304" t="s">
        <v>138</v>
      </c>
      <c r="F408" s="304">
        <f>SUM(F384:F407)</f>
        <v>1094</v>
      </c>
      <c r="G408" s="305">
        <f>SUM(G384:G407)</f>
        <v>1</v>
      </c>
    </row>
  </sheetData>
  <mergeCells count="3">
    <mergeCell ref="E1:J1"/>
    <mergeCell ref="S1:V1"/>
    <mergeCell ref="W1:Z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F33" sqref="F33"/>
    </sheetView>
  </sheetViews>
  <sheetFormatPr defaultColWidth="8.85546875" defaultRowHeight="15" x14ac:dyDescent="0.25"/>
  <cols>
    <col min="1" max="1" width="20.7109375" style="212" bestFit="1" customWidth="1"/>
    <col min="2" max="2" width="23.5703125" style="212" bestFit="1" customWidth="1"/>
    <col min="3" max="3" width="12.42578125" style="212" bestFit="1" customWidth="1"/>
    <col min="4" max="4" width="7.5703125" style="212" bestFit="1" customWidth="1"/>
    <col min="5" max="5" width="19.28515625" style="212" bestFit="1" customWidth="1"/>
    <col min="6" max="6" width="19.28515625" style="213" customWidth="1"/>
    <col min="7" max="7" width="13.5703125" style="50" bestFit="1" customWidth="1"/>
    <col min="8" max="8" width="14.85546875" style="50" customWidth="1"/>
    <col min="9" max="16384" width="8.85546875" style="50"/>
  </cols>
  <sheetData>
    <row r="1" spans="1:8" x14ac:dyDescent="0.25">
      <c r="A1" s="211" t="s">
        <v>162</v>
      </c>
    </row>
    <row r="2" spans="1:8" x14ac:dyDescent="0.25">
      <c r="A2" s="211"/>
    </row>
    <row r="3" spans="1:8" ht="30.6" customHeight="1" x14ac:dyDescent="0.25">
      <c r="A3" s="352" t="s">
        <v>387</v>
      </c>
      <c r="B3" s="352" t="s">
        <v>139</v>
      </c>
      <c r="C3" s="350" t="s">
        <v>388</v>
      </c>
      <c r="D3" s="351"/>
      <c r="E3" s="353" t="s">
        <v>389</v>
      </c>
      <c r="F3" s="214"/>
      <c r="G3" s="354" t="s">
        <v>394</v>
      </c>
      <c r="H3" s="355"/>
    </row>
    <row r="4" spans="1:8" x14ac:dyDescent="0.25">
      <c r="A4" s="352"/>
      <c r="B4" s="352"/>
      <c r="C4" s="40" t="s">
        <v>138</v>
      </c>
      <c r="D4" s="40" t="s">
        <v>390</v>
      </c>
      <c r="E4" s="353"/>
      <c r="F4" s="214"/>
      <c r="G4" s="215" t="s">
        <v>391</v>
      </c>
      <c r="H4" s="216" t="s">
        <v>392</v>
      </c>
    </row>
    <row r="5" spans="1:8" x14ac:dyDescent="0.25">
      <c r="A5" s="217" t="str">
        <f>STATYSTYKI!A6</f>
        <v>Oborniki Śląskie</v>
      </c>
      <c r="B5" s="217" t="str">
        <f>STATYSTYKI!B6</f>
        <v>rk_01_DW342</v>
      </c>
      <c r="C5" s="218">
        <f>SZACOWANIE!D6</f>
        <v>96</v>
      </c>
      <c r="D5" s="219">
        <f>SUMIFS('BAZA DANYCH'!$AA:$AA,'BAZA DANYCH'!$A:$A,A5,'BAZA DANYCH'!$F:$F,B5)</f>
        <v>62</v>
      </c>
      <c r="E5" s="222">
        <f>STATYSTYKI!C73</f>
        <v>0.1393939393939394</v>
      </c>
      <c r="F5" s="225"/>
      <c r="G5" s="220" t="s">
        <v>393</v>
      </c>
      <c r="H5" s="221" t="s">
        <v>395</v>
      </c>
    </row>
    <row r="6" spans="1:8" x14ac:dyDescent="0.25">
      <c r="A6" s="217" t="str">
        <f>STATYSTYKI!A7</f>
        <v>Trzebnica</v>
      </c>
      <c r="B6" s="217" t="str">
        <f>STATYSTYKI!B7</f>
        <v>rk_02_DK5</v>
      </c>
      <c r="C6" s="218">
        <f>SZACOWANIE!D7</f>
        <v>414</v>
      </c>
      <c r="D6" s="219">
        <f>SUMIFS('BAZA DANYCH'!$AA:$AA,'BAZA DANYCH'!$A:$A,A6,'BAZA DANYCH'!$F:$F,B6)</f>
        <v>268</v>
      </c>
      <c r="E6" s="222">
        <f>STATYSTYKI!C74</f>
        <v>0.15846394984326018</v>
      </c>
      <c r="F6" s="223"/>
    </row>
    <row r="7" spans="1:8" x14ac:dyDescent="0.25">
      <c r="A7" s="217" t="str">
        <f>STATYSTYKI!A8</f>
        <v>Trzebnica</v>
      </c>
      <c r="B7" s="217" t="str">
        <f>STATYSTYKI!B8</f>
        <v>rk_03_DK15</v>
      </c>
      <c r="C7" s="218">
        <f>SZACOWANIE!D8</f>
        <v>414</v>
      </c>
      <c r="D7" s="219">
        <f>SUMIFS('BAZA DANYCH'!$AA:$AA,'BAZA DANYCH'!$A:$A,A7,'BAZA DANYCH'!$F:$F,B7)</f>
        <v>268</v>
      </c>
      <c r="E7" s="222">
        <f>STATYSTYKI!C75</f>
        <v>0.29909090909090902</v>
      </c>
      <c r="F7" s="223"/>
      <c r="G7" s="224"/>
    </row>
    <row r="8" spans="1:8" x14ac:dyDescent="0.25">
      <c r="A8" s="217" t="str">
        <f>STATYSTYKI!A9</f>
        <v>Trzebnica</v>
      </c>
      <c r="B8" s="217" t="str">
        <f>STATYSTYKI!B9</f>
        <v>rk_04_DW340</v>
      </c>
      <c r="C8" s="218">
        <f>SZACOWANIE!D10</f>
        <v>226</v>
      </c>
      <c r="D8" s="219">
        <f>SUMIFS('BAZA DANYCH'!$AA:$AA,'BAZA DANYCH'!$A:$A,A8,'BAZA DANYCH'!$F:$F,B8)</f>
        <v>184</v>
      </c>
      <c r="E8" s="222">
        <f>STATYSTYKI!C76</f>
        <v>0.23333333333333336</v>
      </c>
      <c r="F8" s="223"/>
    </row>
    <row r="9" spans="1:8" x14ac:dyDescent="0.25">
      <c r="A9" s="217" t="str">
        <f>STATYSTYKI!A10</f>
        <v>Oleśnica</v>
      </c>
      <c r="B9" s="217" t="str">
        <f>STATYSTYKI!B10</f>
        <v>rk_05_DW340</v>
      </c>
      <c r="C9" s="218">
        <f>SZACOWANIE!D11</f>
        <v>1731</v>
      </c>
      <c r="D9" s="219">
        <f>SUMIFS('BAZA DANYCH'!$AA:$AA,'BAZA DANYCH'!$A:$A,A9,'BAZA DANYCH'!$F:$F,B9)</f>
        <v>146</v>
      </c>
      <c r="E9" s="222">
        <f>STATYSTYKI!C77</f>
        <v>0.16388888888888895</v>
      </c>
      <c r="F9" s="223"/>
    </row>
    <row r="10" spans="1:8" x14ac:dyDescent="0.25">
      <c r="A10" s="217" t="str">
        <f>STATYSTYKI!A11</f>
        <v>Oleśnica</v>
      </c>
      <c r="B10" s="217" t="str">
        <f>STATYSTYKI!B11</f>
        <v>rk_06</v>
      </c>
      <c r="C10" s="218">
        <f>SZACOWANIE!D12</f>
        <v>68</v>
      </c>
      <c r="D10" s="219">
        <f>SUMIFS('BAZA DANYCH'!$AA:$AA,'BAZA DANYCH'!$A:$A,A10,'BAZA DANYCH'!$F:$F,B10)</f>
        <v>1119</v>
      </c>
      <c r="E10" s="222">
        <f>STATYSTYKI!C78</f>
        <v>0.63222256049134329</v>
      </c>
      <c r="F10" s="223"/>
    </row>
    <row r="11" spans="1:8" x14ac:dyDescent="0.25">
      <c r="A11" s="217" t="str">
        <f>STATYSTYKI!A12</f>
        <v>Oleśnica</v>
      </c>
      <c r="B11" s="217" t="str">
        <f>STATYSTYKI!B12</f>
        <v>rk_07_DW451</v>
      </c>
      <c r="C11" s="218">
        <f>SZACOWANIE!D13</f>
        <v>114</v>
      </c>
      <c r="D11" s="219">
        <f>SUMIFS('BAZA DANYCH'!$AA:$AA,'BAZA DANYCH'!$A:$A,A11,'BAZA DANYCH'!$F:$F,B11)</f>
        <v>44</v>
      </c>
      <c r="E11" s="222">
        <f>STATYSTYKI!C79</f>
        <v>8.1363636363636374E-2</v>
      </c>
      <c r="F11" s="223"/>
    </row>
    <row r="12" spans="1:8" x14ac:dyDescent="0.25">
      <c r="A12" s="217" t="str">
        <f>STATYSTYKI!A13</f>
        <v>Jelcz-Laskowice</v>
      </c>
      <c r="B12" s="217" t="str">
        <f>STATYSTYKI!B13</f>
        <v>rk_08_DW396</v>
      </c>
      <c r="C12" s="218">
        <f>SZACOWANIE!D14</f>
        <v>962</v>
      </c>
      <c r="D12" s="219">
        <f>SUMIFS('BAZA DANYCH'!$AA:$AA,'BAZA DANYCH'!$A:$A,A12,'BAZA DANYCH'!$F:$F,B12)</f>
        <v>74</v>
      </c>
      <c r="E12" s="222">
        <f>STATYSTYKI!C80</f>
        <v>0.19220779220779222</v>
      </c>
      <c r="F12" s="223"/>
    </row>
    <row r="13" spans="1:8" x14ac:dyDescent="0.25">
      <c r="A13" s="217" t="str">
        <f>STATYSTYKI!A14</f>
        <v>Oława</v>
      </c>
      <c r="B13" s="217" t="str">
        <f>STATYSTYKI!B14</f>
        <v>rk_09_DK94</v>
      </c>
      <c r="C13" s="218">
        <f>SZACOWANIE!D15</f>
        <v>776</v>
      </c>
      <c r="D13" s="219">
        <f>SUMIFS('BAZA DANYCH'!$AA:$AA,'BAZA DANYCH'!$A:$A,A13,'BAZA DANYCH'!$F:$F,B13)</f>
        <v>622</v>
      </c>
      <c r="E13" s="222">
        <f>STATYSTYKI!C81</f>
        <v>0.24619834710743801</v>
      </c>
      <c r="F13" s="223"/>
    </row>
    <row r="14" spans="1:8" x14ac:dyDescent="0.25">
      <c r="A14" s="217" t="str">
        <f>STATYSTYKI!A15</f>
        <v>Strzelin</v>
      </c>
      <c r="B14" s="217" t="str">
        <f>STATYSTYKI!B15</f>
        <v>rk_11_DK39</v>
      </c>
      <c r="C14" s="218">
        <f>SZACOWANIE!D16</f>
        <v>56</v>
      </c>
      <c r="D14" s="219">
        <f>SUMIFS('BAZA DANYCH'!$AA:$AA,'BAZA DANYCH'!$A:$A,A14,'BAZA DANYCH'!$F:$F,B14)</f>
        <v>502</v>
      </c>
      <c r="E14" s="222">
        <f>STATYSTYKI!C82</f>
        <v>0.42237215909090897</v>
      </c>
      <c r="F14" s="223"/>
    </row>
    <row r="15" spans="1:8" x14ac:dyDescent="0.25">
      <c r="A15" s="217" t="str">
        <f>STATYSTYKI!A16</f>
        <v>Strzelin</v>
      </c>
      <c r="B15" s="217" t="str">
        <f>STATYSTYKI!B16</f>
        <v>rk_12_DW378</v>
      </c>
      <c r="C15" s="218">
        <f>SZACOWANIE!D17</f>
        <v>408</v>
      </c>
      <c r="D15" s="219">
        <f>SUMIFS('BAZA DANYCH'!$AA:$AA,'BAZA DANYCH'!$A:$A,A15,'BAZA DANYCH'!$F:$F,B15)</f>
        <v>36</v>
      </c>
      <c r="E15" s="222">
        <f>STATYSTYKI!C83</f>
        <v>6.4772727272727273E-2</v>
      </c>
      <c r="F15" s="223"/>
    </row>
    <row r="16" spans="1:8" x14ac:dyDescent="0.25">
      <c r="A16" s="217" t="str">
        <f>STATYSTYKI!A17</f>
        <v>Strzelin</v>
      </c>
      <c r="B16" s="217" t="str">
        <f>STATYSTYKI!B17</f>
        <v>rk_13_DK395</v>
      </c>
      <c r="C16" s="218">
        <f>SZACOWANIE!D18</f>
        <v>483</v>
      </c>
      <c r="D16" s="219">
        <f>SUMIFS('BAZA DANYCH'!$AA:$AA,'BAZA DANYCH'!$A:$A,A16,'BAZA DANYCH'!$F:$F,B16)</f>
        <v>264</v>
      </c>
      <c r="E16" s="222">
        <f>STATYSTYKI!C84</f>
        <v>0.18995215311004782</v>
      </c>
      <c r="F16" s="223"/>
    </row>
    <row r="17" spans="1:6" x14ac:dyDescent="0.25">
      <c r="A17" s="217" t="str">
        <f>STATYSTYKI!A18</f>
        <v>Strzelin</v>
      </c>
      <c r="B17" s="217" t="str">
        <f>STATYSTYKI!B18</f>
        <v>rk_14_DK39</v>
      </c>
      <c r="C17" s="218">
        <f>SZACOWANIE!D19</f>
        <v>5667</v>
      </c>
      <c r="D17" s="219">
        <f>SUMIFS('BAZA DANYCH'!$AA:$AA,'BAZA DANYCH'!$A:$A,A17,'BAZA DANYCH'!$F:$F,B17)</f>
        <v>312</v>
      </c>
      <c r="E17" s="222">
        <f>STATYSTYKI!C85</f>
        <v>0.30936363636363634</v>
      </c>
      <c r="F17" s="223"/>
    </row>
    <row r="18" spans="1:6" x14ac:dyDescent="0.25">
      <c r="A18" s="217" t="str">
        <f>STATYSTYKI!A19</f>
        <v>Kobierzyce</v>
      </c>
      <c r="B18" s="217" t="str">
        <f>STATYSTYKI!B19</f>
        <v>rk_15_DK8</v>
      </c>
      <c r="C18" s="218">
        <f>SZACOWANIE!D20</f>
        <v>2072</v>
      </c>
      <c r="D18" s="219">
        <f>SUMIFS('BAZA DANYCH'!$AA:$AA,'BAZA DANYCH'!$A:$A,A18,'BAZA DANYCH'!$F:$F,B18)</f>
        <v>3664</v>
      </c>
      <c r="E18" s="222">
        <f>STATYSTYKI!C86</f>
        <v>0.52504669987546704</v>
      </c>
      <c r="F18" s="223"/>
    </row>
    <row r="19" spans="1:6" x14ac:dyDescent="0.25">
      <c r="A19" s="217" t="str">
        <f>STATYSTYKI!A20</f>
        <v>Kąty Wrocławskie</v>
      </c>
      <c r="B19" s="217" t="str">
        <f>STATYSTYKI!B20</f>
        <v>rk_16_DK35</v>
      </c>
      <c r="C19" s="218">
        <f>SZACOWANIE!D21</f>
        <v>2737</v>
      </c>
      <c r="D19" s="219">
        <f>SUMIFS('BAZA DANYCH'!$AA:$AA,'BAZA DANYCH'!$A:$A,A19,'BAZA DANYCH'!$F:$F,B19)</f>
        <v>1340</v>
      </c>
      <c r="E19" s="222">
        <f>STATYSTYKI!C87</f>
        <v>0.35878447395301338</v>
      </c>
      <c r="F19" s="223"/>
    </row>
    <row r="20" spans="1:6" x14ac:dyDescent="0.25">
      <c r="A20" s="217" t="str">
        <f>STATYSTYKI!A21</f>
        <v>Kostomłoty</v>
      </c>
      <c r="B20" s="217" t="str">
        <f>STATYSTYKI!B21</f>
        <v>rk_17_DK5</v>
      </c>
      <c r="C20" s="218">
        <f>SZACOWANIE!D22</f>
        <v>919</v>
      </c>
      <c r="D20" s="219">
        <f>SUMIFS('BAZA DANYCH'!$AA:$AA,'BAZA DANYCH'!$A:$A,A20,'BAZA DANYCH'!$F:$F,B20)</f>
        <v>1770</v>
      </c>
      <c r="E20" s="222">
        <f>STATYSTYKI!C88</f>
        <v>0.61481682496607848</v>
      </c>
      <c r="F20" s="223"/>
    </row>
    <row r="21" spans="1:6" x14ac:dyDescent="0.25">
      <c r="A21" s="217" t="str">
        <f>STATYSTYKI!A22</f>
        <v>Środa Śląska</v>
      </c>
      <c r="B21" s="217" t="str">
        <f>STATYSTYKI!B22</f>
        <v>rk_19_DK94</v>
      </c>
      <c r="C21" s="218">
        <f>SZACOWANIE!D23</f>
        <v>31</v>
      </c>
      <c r="D21" s="219">
        <f>SUMIFS('BAZA DANYCH'!$AA:$AA,'BAZA DANYCH'!$A:$A,A21,'BAZA DANYCH'!$F:$F,B21)</f>
        <v>594</v>
      </c>
      <c r="E21" s="222">
        <f>STATYSTYKI!C89</f>
        <v>0.40309917355371905</v>
      </c>
      <c r="F21" s="223"/>
    </row>
    <row r="22" spans="1:6" x14ac:dyDescent="0.25">
      <c r="A22" s="217" t="str">
        <f>STATYSTYKI!A23</f>
        <v>Brzeg Dolny</v>
      </c>
      <c r="B22" s="217" t="str">
        <f>STATYSTYKI!B23</f>
        <v>rk_20_DW341</v>
      </c>
      <c r="C22" s="218">
        <f>SZACOWANIE!D24</f>
        <v>148</v>
      </c>
      <c r="D22" s="219">
        <f>SUMIFS('BAZA DANYCH'!$AA:$AA,'BAZA DANYCH'!$A:$A,A22,'BAZA DANYCH'!$F:$F,B22)</f>
        <v>20</v>
      </c>
      <c r="E22" s="222">
        <f>STATYSTYKI!C90</f>
        <v>0.5</v>
      </c>
      <c r="F22" s="223"/>
    </row>
    <row r="23" spans="1:6" x14ac:dyDescent="0.25">
      <c r="A23" s="217" t="str">
        <f>STATYSTYKI!A24</f>
        <v>Brzeg Dolny</v>
      </c>
      <c r="B23" s="217" t="str">
        <f>STATYSTYKI!B24</f>
        <v>rk_21_DW340</v>
      </c>
      <c r="C23" s="218">
        <f>SZACOWANIE!D25</f>
        <v>17608</v>
      </c>
      <c r="D23" s="219">
        <f>SUMIFS('BAZA DANYCH'!$AA:$AA,'BAZA DANYCH'!$A:$A,A23,'BAZA DANYCH'!$F:$F,B23)</f>
        <v>96</v>
      </c>
      <c r="E23" s="222">
        <f>STATYSTYKI!C91</f>
        <v>0.22662337662337664</v>
      </c>
      <c r="F23" s="223"/>
    </row>
  </sheetData>
  <mergeCells count="5">
    <mergeCell ref="C3:D3"/>
    <mergeCell ref="A3:A4"/>
    <mergeCell ref="B3:B4"/>
    <mergeCell ref="E3:E4"/>
    <mergeCell ref="G3:H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20"/>
  <sheetViews>
    <sheetView zoomScale="110" zoomScaleNormal="110" workbookViewId="0">
      <pane ySplit="1" topLeftCell="A2" activePane="bottomLeft" state="frozen"/>
      <selection pane="bottomLeft" activeCell="D29" sqref="D29"/>
    </sheetView>
  </sheetViews>
  <sheetFormatPr defaultColWidth="9.140625" defaultRowHeight="15" x14ac:dyDescent="0.25"/>
  <cols>
    <col min="1" max="1" width="20.140625" style="3" customWidth="1"/>
    <col min="2" max="2" width="39.7109375" style="50" bestFit="1" customWidth="1"/>
    <col min="3" max="3" width="22.5703125" style="50" customWidth="1"/>
    <col min="4" max="16384" width="9.140625" style="50"/>
  </cols>
  <sheetData>
    <row r="1" spans="1:3" x14ac:dyDescent="0.25">
      <c r="A1" s="5" t="s">
        <v>44</v>
      </c>
      <c r="B1" s="6" t="s">
        <v>45</v>
      </c>
    </row>
    <row r="2" spans="1:3" x14ac:dyDescent="0.25">
      <c r="A2" s="3">
        <v>5402</v>
      </c>
      <c r="B2" s="50" t="s">
        <v>46</v>
      </c>
      <c r="C2" s="50" t="s">
        <v>46</v>
      </c>
    </row>
    <row r="3" spans="1:3" x14ac:dyDescent="0.25">
      <c r="A3" s="3">
        <v>5403</v>
      </c>
      <c r="B3" s="50" t="s">
        <v>46</v>
      </c>
      <c r="C3" s="50" t="s">
        <v>46</v>
      </c>
    </row>
    <row r="4" spans="1:3" x14ac:dyDescent="0.25">
      <c r="A4" s="3">
        <v>5404</v>
      </c>
      <c r="B4" s="50" t="s">
        <v>46</v>
      </c>
      <c r="C4" s="50" t="s">
        <v>46</v>
      </c>
    </row>
    <row r="5" spans="1:3" x14ac:dyDescent="0.25">
      <c r="A5" s="3">
        <v>5405</v>
      </c>
      <c r="B5" s="50" t="s">
        <v>46</v>
      </c>
      <c r="C5" s="50" t="s">
        <v>46</v>
      </c>
    </row>
    <row r="6" spans="1:3" x14ac:dyDescent="0.25">
      <c r="A6" s="3">
        <v>5406</v>
      </c>
      <c r="B6" s="50" t="s">
        <v>46</v>
      </c>
      <c r="C6" s="50" t="s">
        <v>46</v>
      </c>
    </row>
    <row r="7" spans="1:3" x14ac:dyDescent="0.25">
      <c r="A7" s="3">
        <v>5407</v>
      </c>
      <c r="B7" s="50" t="s">
        <v>46</v>
      </c>
      <c r="C7" s="50" t="s">
        <v>46</v>
      </c>
    </row>
    <row r="8" spans="1:3" x14ac:dyDescent="0.25">
      <c r="A8" s="3">
        <v>5408</v>
      </c>
      <c r="B8" s="50" t="s">
        <v>46</v>
      </c>
      <c r="C8" s="50" t="s">
        <v>46</v>
      </c>
    </row>
    <row r="9" spans="1:3" x14ac:dyDescent="0.25">
      <c r="A9" s="3">
        <v>5409</v>
      </c>
      <c r="B9" s="50" t="s">
        <v>46</v>
      </c>
      <c r="C9" s="50" t="s">
        <v>46</v>
      </c>
    </row>
    <row r="10" spans="1:3" x14ac:dyDescent="0.25">
      <c r="A10" s="3">
        <v>5410</v>
      </c>
      <c r="B10" s="50" t="s">
        <v>46</v>
      </c>
      <c r="C10" s="50" t="s">
        <v>46</v>
      </c>
    </row>
    <row r="11" spans="1:3" x14ac:dyDescent="0.25">
      <c r="A11" s="3">
        <v>5411</v>
      </c>
      <c r="B11" s="50" t="s">
        <v>46</v>
      </c>
      <c r="C11" s="50" t="s">
        <v>46</v>
      </c>
    </row>
    <row r="12" spans="1:3" x14ac:dyDescent="0.25">
      <c r="A12" s="3">
        <v>5412</v>
      </c>
      <c r="B12" s="50" t="s">
        <v>46</v>
      </c>
      <c r="C12" s="50" t="s">
        <v>46</v>
      </c>
    </row>
    <row r="13" spans="1:3" x14ac:dyDescent="0.25">
      <c r="A13" s="3">
        <v>5413</v>
      </c>
      <c r="B13" s="50" t="s">
        <v>46</v>
      </c>
      <c r="C13" s="50" t="s">
        <v>46</v>
      </c>
    </row>
    <row r="14" spans="1:3" x14ac:dyDescent="0.25">
      <c r="A14" s="3">
        <v>5414</v>
      </c>
      <c r="B14" s="50" t="s">
        <v>46</v>
      </c>
      <c r="C14" s="50" t="s">
        <v>46</v>
      </c>
    </row>
    <row r="15" spans="1:3" x14ac:dyDescent="0.25">
      <c r="A15" s="3">
        <v>5415</v>
      </c>
      <c r="B15" s="50" t="s">
        <v>46</v>
      </c>
      <c r="C15" s="50" t="s">
        <v>46</v>
      </c>
    </row>
    <row r="16" spans="1:3" x14ac:dyDescent="0.25">
      <c r="A16" s="3">
        <v>5416</v>
      </c>
      <c r="B16" s="50" t="s">
        <v>46</v>
      </c>
      <c r="C16" s="50" t="s">
        <v>46</v>
      </c>
    </row>
    <row r="17" spans="1:3" x14ac:dyDescent="0.25">
      <c r="A17" s="3">
        <v>5417</v>
      </c>
      <c r="B17" s="50" t="s">
        <v>46</v>
      </c>
      <c r="C17" s="50" t="s">
        <v>46</v>
      </c>
    </row>
    <row r="18" spans="1:3" x14ac:dyDescent="0.25">
      <c r="A18" s="3">
        <v>5418</v>
      </c>
      <c r="B18" s="50" t="s">
        <v>46</v>
      </c>
      <c r="C18" s="50" t="s">
        <v>46</v>
      </c>
    </row>
    <row r="19" spans="1:3" x14ac:dyDescent="0.25">
      <c r="A19" s="3">
        <v>5419</v>
      </c>
      <c r="B19" s="50" t="s">
        <v>46</v>
      </c>
      <c r="C19" s="50" t="s">
        <v>46</v>
      </c>
    </row>
    <row r="20" spans="1:3" x14ac:dyDescent="0.25">
      <c r="A20" s="3">
        <v>5420</v>
      </c>
      <c r="B20" s="50" t="s">
        <v>46</v>
      </c>
      <c r="C20" s="50" t="s">
        <v>46</v>
      </c>
    </row>
    <row r="21" spans="1:3" x14ac:dyDescent="0.25">
      <c r="A21" s="3">
        <v>5421</v>
      </c>
      <c r="B21" s="50" t="s">
        <v>46</v>
      </c>
      <c r="C21" s="50" t="s">
        <v>46</v>
      </c>
    </row>
    <row r="22" spans="1:3" x14ac:dyDescent="0.25">
      <c r="A22" s="3">
        <v>5422</v>
      </c>
      <c r="B22" s="50" t="s">
        <v>46</v>
      </c>
      <c r="C22" s="50" t="s">
        <v>46</v>
      </c>
    </row>
    <row r="23" spans="1:3" x14ac:dyDescent="0.25">
      <c r="A23" s="3">
        <v>5423</v>
      </c>
      <c r="B23" s="50" t="s">
        <v>46</v>
      </c>
      <c r="C23" s="50" t="s">
        <v>46</v>
      </c>
    </row>
    <row r="24" spans="1:3" x14ac:dyDescent="0.25">
      <c r="A24" s="3">
        <v>5424</v>
      </c>
      <c r="B24" s="50" t="s">
        <v>46</v>
      </c>
      <c r="C24" s="50" t="s">
        <v>46</v>
      </c>
    </row>
    <row r="25" spans="1:3" x14ac:dyDescent="0.25">
      <c r="A25" s="3">
        <v>5425</v>
      </c>
      <c r="B25" s="50" t="s">
        <v>46</v>
      </c>
      <c r="C25" s="50" t="s">
        <v>46</v>
      </c>
    </row>
    <row r="26" spans="1:3" x14ac:dyDescent="0.25">
      <c r="A26" s="3">
        <v>5426</v>
      </c>
      <c r="B26" s="50" t="s">
        <v>46</v>
      </c>
      <c r="C26" s="50" t="s">
        <v>46</v>
      </c>
    </row>
    <row r="27" spans="1:3" x14ac:dyDescent="0.25">
      <c r="A27" s="3">
        <v>5427</v>
      </c>
      <c r="B27" s="50" t="s">
        <v>46</v>
      </c>
      <c r="C27" s="50" t="s">
        <v>46</v>
      </c>
    </row>
    <row r="28" spans="1:3" x14ac:dyDescent="0.25">
      <c r="A28" s="3">
        <v>5428</v>
      </c>
      <c r="B28" s="50" t="s">
        <v>46</v>
      </c>
      <c r="C28" s="50" t="s">
        <v>46</v>
      </c>
    </row>
    <row r="29" spans="1:3" x14ac:dyDescent="0.25">
      <c r="A29" s="3">
        <v>5429</v>
      </c>
      <c r="B29" s="50" t="s">
        <v>46</v>
      </c>
      <c r="C29" s="50" t="s">
        <v>46</v>
      </c>
    </row>
    <row r="30" spans="1:3" x14ac:dyDescent="0.25">
      <c r="A30" s="3">
        <v>5430</v>
      </c>
      <c r="B30" s="50" t="s">
        <v>46</v>
      </c>
      <c r="C30" s="50" t="s">
        <v>46</v>
      </c>
    </row>
    <row r="31" spans="1:3" x14ac:dyDescent="0.25">
      <c r="A31" s="3">
        <v>5431</v>
      </c>
      <c r="B31" s="50" t="s">
        <v>46</v>
      </c>
      <c r="C31" s="50" t="s">
        <v>46</v>
      </c>
    </row>
    <row r="32" spans="1:3" x14ac:dyDescent="0.25">
      <c r="A32" s="3">
        <v>5432</v>
      </c>
      <c r="B32" s="50" t="s">
        <v>46</v>
      </c>
      <c r="C32" s="50" t="s">
        <v>46</v>
      </c>
    </row>
    <row r="33" spans="1:3" x14ac:dyDescent="0.25">
      <c r="A33" s="3">
        <v>5433</v>
      </c>
      <c r="B33" s="50" t="s">
        <v>46</v>
      </c>
      <c r="C33" s="50" t="s">
        <v>46</v>
      </c>
    </row>
    <row r="34" spans="1:3" x14ac:dyDescent="0.25">
      <c r="A34" s="3">
        <v>5434</v>
      </c>
      <c r="B34" s="50" t="s">
        <v>46</v>
      </c>
      <c r="C34" s="50" t="s">
        <v>46</v>
      </c>
    </row>
    <row r="35" spans="1:3" x14ac:dyDescent="0.25">
      <c r="A35" s="3">
        <v>5435</v>
      </c>
      <c r="B35" s="50" t="s">
        <v>46</v>
      </c>
      <c r="C35" s="50" t="s">
        <v>46</v>
      </c>
    </row>
    <row r="36" spans="1:3" x14ac:dyDescent="0.25">
      <c r="A36" s="3">
        <v>5436</v>
      </c>
      <c r="B36" s="50" t="s">
        <v>46</v>
      </c>
      <c r="C36" s="50" t="s">
        <v>46</v>
      </c>
    </row>
    <row r="37" spans="1:3" x14ac:dyDescent="0.25">
      <c r="A37" s="3">
        <v>5437</v>
      </c>
      <c r="B37" s="50" t="s">
        <v>46</v>
      </c>
      <c r="C37" s="50" t="s">
        <v>46</v>
      </c>
    </row>
    <row r="38" spans="1:3" x14ac:dyDescent="0.25">
      <c r="A38" s="3">
        <v>5438</v>
      </c>
      <c r="B38" s="50" t="s">
        <v>46</v>
      </c>
      <c r="C38" s="50" t="s">
        <v>46</v>
      </c>
    </row>
    <row r="39" spans="1:3" x14ac:dyDescent="0.25">
      <c r="A39" s="3">
        <v>5439</v>
      </c>
      <c r="B39" s="50" t="s">
        <v>46</v>
      </c>
      <c r="C39" s="50" t="s">
        <v>46</v>
      </c>
    </row>
    <row r="40" spans="1:3" x14ac:dyDescent="0.25">
      <c r="A40" s="3">
        <v>5440</v>
      </c>
      <c r="B40" s="50" t="s">
        <v>46</v>
      </c>
      <c r="C40" s="50" t="s">
        <v>46</v>
      </c>
    </row>
    <row r="41" spans="1:3" x14ac:dyDescent="0.25">
      <c r="A41" s="3">
        <v>5441</v>
      </c>
      <c r="B41" s="50" t="s">
        <v>46</v>
      </c>
      <c r="C41" s="50" t="s">
        <v>46</v>
      </c>
    </row>
    <row r="42" spans="1:3" x14ac:dyDescent="0.25">
      <c r="A42" s="3">
        <v>5442</v>
      </c>
      <c r="B42" s="50" t="s">
        <v>46</v>
      </c>
      <c r="C42" s="50" t="s">
        <v>46</v>
      </c>
    </row>
    <row r="43" spans="1:3" x14ac:dyDescent="0.25">
      <c r="A43" s="3">
        <v>5443</v>
      </c>
      <c r="B43" s="50" t="s">
        <v>46</v>
      </c>
      <c r="C43" s="50" t="s">
        <v>46</v>
      </c>
    </row>
    <row r="44" spans="1:3" x14ac:dyDescent="0.25">
      <c r="A44" s="3">
        <v>5444</v>
      </c>
      <c r="B44" s="50" t="s">
        <v>46</v>
      </c>
      <c r="C44" s="50" t="s">
        <v>46</v>
      </c>
    </row>
    <row r="45" spans="1:3" x14ac:dyDescent="0.25">
      <c r="A45" s="3">
        <v>5445</v>
      </c>
      <c r="B45" s="50" t="s">
        <v>46</v>
      </c>
      <c r="C45" s="50" t="s">
        <v>46</v>
      </c>
    </row>
    <row r="46" spans="1:3" x14ac:dyDescent="0.25">
      <c r="A46" s="3">
        <v>5601</v>
      </c>
      <c r="B46" s="50" t="s">
        <v>47</v>
      </c>
      <c r="C46" s="50" t="s">
        <v>47</v>
      </c>
    </row>
    <row r="47" spans="1:3" x14ac:dyDescent="0.25">
      <c r="A47" s="3">
        <v>5602</v>
      </c>
      <c r="B47" s="50" t="s">
        <v>47</v>
      </c>
      <c r="C47" s="50" t="s">
        <v>47</v>
      </c>
    </row>
    <row r="48" spans="1:3" x14ac:dyDescent="0.25">
      <c r="A48" s="3">
        <v>5607</v>
      </c>
      <c r="B48" s="50" t="s">
        <v>47</v>
      </c>
      <c r="C48" s="50" t="s">
        <v>47</v>
      </c>
    </row>
    <row r="49" spans="1:3" x14ac:dyDescent="0.25">
      <c r="A49" s="3">
        <v>5608</v>
      </c>
      <c r="B49" s="50" t="s">
        <v>47</v>
      </c>
      <c r="C49" s="50" t="s">
        <v>47</v>
      </c>
    </row>
    <row r="50" spans="1:3" x14ac:dyDescent="0.25">
      <c r="A50" s="3">
        <v>5609</v>
      </c>
      <c r="B50" s="50" t="s">
        <v>47</v>
      </c>
      <c r="C50" s="50" t="s">
        <v>47</v>
      </c>
    </row>
    <row r="51" spans="1:3" x14ac:dyDescent="0.25">
      <c r="A51" s="3">
        <v>5610</v>
      </c>
      <c r="B51" s="50" t="s">
        <v>47</v>
      </c>
      <c r="C51" s="50" t="s">
        <v>47</v>
      </c>
    </row>
    <row r="52" spans="1:3" x14ac:dyDescent="0.25">
      <c r="A52" s="3">
        <v>5611</v>
      </c>
      <c r="B52" s="50" t="s">
        <v>47</v>
      </c>
      <c r="C52" s="50" t="s">
        <v>47</v>
      </c>
    </row>
    <row r="53" spans="1:3" x14ac:dyDescent="0.25">
      <c r="A53" s="3">
        <v>5612</v>
      </c>
      <c r="B53" s="50" t="s">
        <v>47</v>
      </c>
      <c r="C53" s="50" t="s">
        <v>47</v>
      </c>
    </row>
    <row r="54" spans="1:3" x14ac:dyDescent="0.25">
      <c r="A54" s="3">
        <v>7014</v>
      </c>
      <c r="B54" s="50" t="s">
        <v>34</v>
      </c>
      <c r="C54" s="50" t="s">
        <v>34</v>
      </c>
    </row>
    <row r="55" spans="1:3" x14ac:dyDescent="0.25">
      <c r="A55" s="3">
        <v>7015</v>
      </c>
      <c r="B55" s="50" t="s">
        <v>34</v>
      </c>
      <c r="C55" s="50" t="s">
        <v>34</v>
      </c>
    </row>
    <row r="56" spans="1:3" x14ac:dyDescent="0.25">
      <c r="A56" s="3">
        <v>7016</v>
      </c>
      <c r="B56" s="50" t="s">
        <v>34</v>
      </c>
      <c r="C56" s="50" t="s">
        <v>34</v>
      </c>
    </row>
    <row r="57" spans="1:3" x14ac:dyDescent="0.25">
      <c r="A57" s="3">
        <v>7017</v>
      </c>
      <c r="B57" s="50" t="s">
        <v>34</v>
      </c>
      <c r="C57" s="50" t="s">
        <v>34</v>
      </c>
    </row>
    <row r="58" spans="1:3" x14ac:dyDescent="0.25">
      <c r="A58" s="3">
        <v>7018</v>
      </c>
      <c r="B58" s="50" t="s">
        <v>34</v>
      </c>
      <c r="C58" s="50" t="s">
        <v>34</v>
      </c>
    </row>
    <row r="59" spans="1:3" x14ac:dyDescent="0.25">
      <c r="A59" s="3">
        <v>7019</v>
      </c>
      <c r="B59" s="50" t="s">
        <v>34</v>
      </c>
      <c r="C59" s="50" t="s">
        <v>34</v>
      </c>
    </row>
    <row r="60" spans="1:3" x14ac:dyDescent="0.25">
      <c r="A60" s="3">
        <v>7020</v>
      </c>
      <c r="B60" s="50" t="s">
        <v>34</v>
      </c>
      <c r="C60" s="50" t="s">
        <v>34</v>
      </c>
    </row>
    <row r="61" spans="1:3" x14ac:dyDescent="0.25">
      <c r="A61" s="3">
        <v>7021</v>
      </c>
      <c r="B61" s="50" t="s">
        <v>34</v>
      </c>
      <c r="C61" s="50" t="s">
        <v>34</v>
      </c>
    </row>
    <row r="62" spans="1:3" x14ac:dyDescent="0.25">
      <c r="A62" s="3">
        <v>7022</v>
      </c>
      <c r="B62" s="50" t="s">
        <v>34</v>
      </c>
      <c r="C62" s="50" t="s">
        <v>34</v>
      </c>
    </row>
    <row r="63" spans="1:3" x14ac:dyDescent="0.25">
      <c r="A63" s="3">
        <v>7023</v>
      </c>
      <c r="B63" s="50" t="s">
        <v>34</v>
      </c>
      <c r="C63" s="50" t="s">
        <v>34</v>
      </c>
    </row>
    <row r="64" spans="1:3" x14ac:dyDescent="0.25">
      <c r="A64" s="3">
        <v>7024</v>
      </c>
      <c r="B64" s="50" t="s">
        <v>34</v>
      </c>
      <c r="C64" s="50" t="s">
        <v>34</v>
      </c>
    </row>
    <row r="65" spans="1:3" x14ac:dyDescent="0.25">
      <c r="A65" s="3">
        <v>7025</v>
      </c>
      <c r="B65" s="50" t="s">
        <v>34</v>
      </c>
      <c r="C65" s="50" t="s">
        <v>34</v>
      </c>
    </row>
    <row r="66" spans="1:3" x14ac:dyDescent="0.25">
      <c r="A66" s="3">
        <v>7026</v>
      </c>
      <c r="B66" s="50" t="s">
        <v>34</v>
      </c>
      <c r="C66" s="50" t="s">
        <v>34</v>
      </c>
    </row>
    <row r="67" spans="1:3" x14ac:dyDescent="0.25">
      <c r="A67" s="3">
        <v>7027</v>
      </c>
      <c r="B67" s="50" t="s">
        <v>34</v>
      </c>
      <c r="C67" s="50" t="s">
        <v>34</v>
      </c>
    </row>
    <row r="68" spans="1:3" x14ac:dyDescent="0.25">
      <c r="A68" s="3">
        <v>7028</v>
      </c>
      <c r="B68" s="50" t="s">
        <v>34</v>
      </c>
      <c r="C68" s="50" t="s">
        <v>34</v>
      </c>
    </row>
    <row r="69" spans="1:3" x14ac:dyDescent="0.25">
      <c r="A69" s="3">
        <v>7029</v>
      </c>
      <c r="B69" s="50" t="s">
        <v>34</v>
      </c>
      <c r="C69" s="50" t="s">
        <v>34</v>
      </c>
    </row>
    <row r="70" spans="1:3" x14ac:dyDescent="0.25">
      <c r="A70" s="3">
        <v>7030</v>
      </c>
      <c r="B70" s="50" t="s">
        <v>34</v>
      </c>
      <c r="C70" s="50" t="s">
        <v>34</v>
      </c>
    </row>
    <row r="71" spans="1:3" x14ac:dyDescent="0.25">
      <c r="A71" s="3">
        <v>7031</v>
      </c>
      <c r="B71" s="50" t="s">
        <v>34</v>
      </c>
      <c r="C71" s="50" t="s">
        <v>34</v>
      </c>
    </row>
    <row r="72" spans="1:3" x14ac:dyDescent="0.25">
      <c r="A72" s="3">
        <v>7032</v>
      </c>
      <c r="B72" s="50" t="s">
        <v>34</v>
      </c>
      <c r="C72" s="50" t="s">
        <v>34</v>
      </c>
    </row>
    <row r="73" spans="1:3" x14ac:dyDescent="0.25">
      <c r="A73" s="3">
        <v>7033</v>
      </c>
      <c r="B73" s="50" t="s">
        <v>34</v>
      </c>
      <c r="C73" s="50" t="s">
        <v>34</v>
      </c>
    </row>
    <row r="74" spans="1:3" x14ac:dyDescent="0.25">
      <c r="A74" s="3">
        <v>7034</v>
      </c>
      <c r="B74" s="50" t="s">
        <v>34</v>
      </c>
      <c r="C74" s="50" t="s">
        <v>34</v>
      </c>
    </row>
    <row r="75" spans="1:3" x14ac:dyDescent="0.25">
      <c r="A75" s="3">
        <v>7035</v>
      </c>
      <c r="B75" s="50" t="s">
        <v>34</v>
      </c>
      <c r="C75" s="50" t="s">
        <v>34</v>
      </c>
    </row>
    <row r="76" spans="1:3" x14ac:dyDescent="0.25">
      <c r="A76" s="3">
        <v>7036</v>
      </c>
      <c r="B76" s="50" t="s">
        <v>34</v>
      </c>
      <c r="C76" s="50" t="s">
        <v>34</v>
      </c>
    </row>
    <row r="77" spans="1:3" x14ac:dyDescent="0.25">
      <c r="A77" s="3">
        <v>7037</v>
      </c>
      <c r="B77" s="50" t="s">
        <v>35</v>
      </c>
      <c r="C77" s="50" t="s">
        <v>35</v>
      </c>
    </row>
    <row r="78" spans="1:3" x14ac:dyDescent="0.25">
      <c r="A78" s="3">
        <v>7300</v>
      </c>
      <c r="B78" s="50" t="s">
        <v>52</v>
      </c>
      <c r="C78" s="50" t="s">
        <v>52</v>
      </c>
    </row>
    <row r="79" spans="1:3" x14ac:dyDescent="0.25">
      <c r="A79" s="3">
        <v>7301</v>
      </c>
      <c r="B79" s="50" t="s">
        <v>52</v>
      </c>
      <c r="C79" s="50" t="s">
        <v>52</v>
      </c>
    </row>
    <row r="80" spans="1:3" x14ac:dyDescent="0.25">
      <c r="A80" s="3">
        <v>7302</v>
      </c>
      <c r="B80" s="50" t="s">
        <v>52</v>
      </c>
      <c r="C80" s="50" t="s">
        <v>52</v>
      </c>
    </row>
    <row r="81" spans="1:3" x14ac:dyDescent="0.25">
      <c r="A81" s="3">
        <v>7303</v>
      </c>
      <c r="B81" s="50" t="s">
        <v>52</v>
      </c>
      <c r="C81" s="50" t="s">
        <v>52</v>
      </c>
    </row>
    <row r="82" spans="1:3" x14ac:dyDescent="0.25">
      <c r="A82" s="3">
        <v>7304</v>
      </c>
      <c r="B82" s="50" t="s">
        <v>52</v>
      </c>
      <c r="C82" s="50" t="s">
        <v>52</v>
      </c>
    </row>
    <row r="83" spans="1:3" x14ac:dyDescent="0.25">
      <c r="A83" s="3">
        <v>7305</v>
      </c>
      <c r="B83" s="50" t="s">
        <v>52</v>
      </c>
      <c r="C83" s="50" t="s">
        <v>52</v>
      </c>
    </row>
    <row r="84" spans="1:3" x14ac:dyDescent="0.25">
      <c r="A84" s="3">
        <v>7306</v>
      </c>
      <c r="B84" s="50" t="s">
        <v>52</v>
      </c>
      <c r="C84" s="50" t="s">
        <v>52</v>
      </c>
    </row>
    <row r="85" spans="1:3" x14ac:dyDescent="0.25">
      <c r="A85" s="3">
        <v>7307</v>
      </c>
      <c r="B85" s="50" t="s">
        <v>52</v>
      </c>
      <c r="C85" s="50" t="s">
        <v>52</v>
      </c>
    </row>
    <row r="86" spans="1:3" x14ac:dyDescent="0.25">
      <c r="A86" s="3">
        <v>7308</v>
      </c>
      <c r="B86" s="50" t="s">
        <v>52</v>
      </c>
      <c r="C86" s="50" t="s">
        <v>52</v>
      </c>
    </row>
    <row r="87" spans="1:3" x14ac:dyDescent="0.25">
      <c r="A87" s="3">
        <v>7309</v>
      </c>
      <c r="B87" s="50" t="s">
        <v>52</v>
      </c>
      <c r="C87" s="50" t="s">
        <v>52</v>
      </c>
    </row>
    <row r="88" spans="1:3" x14ac:dyDescent="0.25">
      <c r="A88" s="3">
        <v>7310</v>
      </c>
      <c r="B88" s="50" t="s">
        <v>52</v>
      </c>
      <c r="C88" s="50" t="s">
        <v>52</v>
      </c>
    </row>
    <row r="89" spans="1:3" x14ac:dyDescent="0.25">
      <c r="A89" s="3">
        <v>7311</v>
      </c>
      <c r="B89" s="50" t="s">
        <v>52</v>
      </c>
      <c r="C89" s="50" t="s">
        <v>52</v>
      </c>
    </row>
    <row r="90" spans="1:3" x14ac:dyDescent="0.25">
      <c r="A90" s="3">
        <v>7312</v>
      </c>
      <c r="B90" s="50" t="s">
        <v>52</v>
      </c>
      <c r="C90" s="50" t="s">
        <v>52</v>
      </c>
    </row>
    <row r="91" spans="1:3" x14ac:dyDescent="0.25">
      <c r="A91" s="3">
        <v>7313</v>
      </c>
      <c r="B91" s="50" t="s">
        <v>52</v>
      </c>
      <c r="C91" s="50" t="s">
        <v>52</v>
      </c>
    </row>
    <row r="92" spans="1:3" x14ac:dyDescent="0.25">
      <c r="A92" s="3">
        <v>7314</v>
      </c>
      <c r="B92" s="50" t="s">
        <v>52</v>
      </c>
      <c r="C92" s="50" t="s">
        <v>52</v>
      </c>
    </row>
    <row r="93" spans="1:3" x14ac:dyDescent="0.25">
      <c r="A93" s="3">
        <v>7315</v>
      </c>
      <c r="B93" s="50" t="s">
        <v>52</v>
      </c>
      <c r="C93" s="50" t="s">
        <v>52</v>
      </c>
    </row>
    <row r="94" spans="1:3" x14ac:dyDescent="0.25">
      <c r="A94" s="3">
        <v>7316</v>
      </c>
      <c r="B94" s="50" t="s">
        <v>52</v>
      </c>
      <c r="C94" s="50" t="s">
        <v>52</v>
      </c>
    </row>
    <row r="95" spans="1:3" x14ac:dyDescent="0.25">
      <c r="A95" s="3">
        <v>7412</v>
      </c>
      <c r="B95" s="50" t="s">
        <v>48</v>
      </c>
      <c r="C95" s="50" t="s">
        <v>48</v>
      </c>
    </row>
    <row r="96" spans="1:3" x14ac:dyDescent="0.25">
      <c r="A96" s="3">
        <v>7413</v>
      </c>
      <c r="B96" s="50" t="s">
        <v>48</v>
      </c>
      <c r="C96" s="50" t="s">
        <v>48</v>
      </c>
    </row>
    <row r="97" spans="1:3" x14ac:dyDescent="0.25">
      <c r="A97" s="3">
        <v>7414</v>
      </c>
      <c r="B97" s="50" t="s">
        <v>48</v>
      </c>
      <c r="C97" s="50" t="s">
        <v>48</v>
      </c>
    </row>
    <row r="98" spans="1:3" x14ac:dyDescent="0.25">
      <c r="A98" s="3">
        <v>7415</v>
      </c>
      <c r="B98" s="50" t="s">
        <v>48</v>
      </c>
      <c r="C98" s="50" t="s">
        <v>48</v>
      </c>
    </row>
    <row r="99" spans="1:3" x14ac:dyDescent="0.25">
      <c r="A99" s="3">
        <v>7416</v>
      </c>
      <c r="B99" s="50" t="s">
        <v>48</v>
      </c>
      <c r="C99" s="50" t="s">
        <v>48</v>
      </c>
    </row>
    <row r="100" spans="1:3" x14ac:dyDescent="0.25">
      <c r="A100" s="3">
        <v>7417</v>
      </c>
      <c r="B100" s="50" t="s">
        <v>48</v>
      </c>
      <c r="C100" s="50" t="s">
        <v>48</v>
      </c>
    </row>
    <row r="101" spans="1:3" x14ac:dyDescent="0.25">
      <c r="A101" s="3">
        <v>7418</v>
      </c>
      <c r="B101" s="50" t="s">
        <v>48</v>
      </c>
      <c r="C101" s="50" t="s">
        <v>48</v>
      </c>
    </row>
    <row r="102" spans="1:3" x14ac:dyDescent="0.25">
      <c r="A102" s="3">
        <v>7419</v>
      </c>
      <c r="B102" s="50" t="s">
        <v>48</v>
      </c>
      <c r="C102" s="50" t="s">
        <v>48</v>
      </c>
    </row>
    <row r="103" spans="1:3" x14ac:dyDescent="0.25">
      <c r="A103" s="3">
        <v>7420</v>
      </c>
      <c r="B103" s="50" t="s">
        <v>48</v>
      </c>
      <c r="C103" s="50" t="s">
        <v>48</v>
      </c>
    </row>
    <row r="104" spans="1:3" x14ac:dyDescent="0.25">
      <c r="A104" s="3">
        <v>8048</v>
      </c>
      <c r="B104" s="50" t="s">
        <v>23</v>
      </c>
      <c r="C104" s="50" t="s">
        <v>23</v>
      </c>
    </row>
    <row r="105" spans="1:3" x14ac:dyDescent="0.25">
      <c r="A105" s="3">
        <v>8051</v>
      </c>
      <c r="B105" s="50" t="s">
        <v>23</v>
      </c>
      <c r="C105" s="50" t="s">
        <v>23</v>
      </c>
    </row>
    <row r="106" spans="1:3" x14ac:dyDescent="0.25">
      <c r="A106" s="3">
        <v>8052</v>
      </c>
      <c r="B106" s="50" t="s">
        <v>23</v>
      </c>
      <c r="C106" s="50" t="s">
        <v>23</v>
      </c>
    </row>
    <row r="107" spans="1:3" x14ac:dyDescent="0.25">
      <c r="A107" s="3">
        <v>8053</v>
      </c>
      <c r="B107" s="50" t="s">
        <v>23</v>
      </c>
      <c r="C107" s="50" t="s">
        <v>23</v>
      </c>
    </row>
    <row r="108" spans="1:3" x14ac:dyDescent="0.25">
      <c r="A108" s="3">
        <v>8054</v>
      </c>
      <c r="B108" s="50" t="s">
        <v>23</v>
      </c>
      <c r="C108" s="50" t="s">
        <v>23</v>
      </c>
    </row>
    <row r="109" spans="1:3" x14ac:dyDescent="0.25">
      <c r="A109" s="3">
        <v>8055</v>
      </c>
      <c r="B109" s="50" t="s">
        <v>23</v>
      </c>
      <c r="C109" s="50" t="s">
        <v>23</v>
      </c>
    </row>
    <row r="110" spans="1:3" x14ac:dyDescent="0.25">
      <c r="A110" s="3">
        <v>8057</v>
      </c>
      <c r="B110" s="50" t="s">
        <v>23</v>
      </c>
      <c r="C110" s="50" t="s">
        <v>23</v>
      </c>
    </row>
    <row r="111" spans="1:3" x14ac:dyDescent="0.25">
      <c r="A111" s="3">
        <v>8058</v>
      </c>
      <c r="B111" s="50" t="s">
        <v>23</v>
      </c>
      <c r="C111" s="50" t="s">
        <v>23</v>
      </c>
    </row>
    <row r="112" spans="1:3" x14ac:dyDescent="0.25">
      <c r="A112" s="3">
        <v>8059</v>
      </c>
      <c r="B112" s="50" t="s">
        <v>23</v>
      </c>
      <c r="C112" s="50" t="s">
        <v>23</v>
      </c>
    </row>
    <row r="113" spans="1:3" x14ac:dyDescent="0.25">
      <c r="A113" s="3">
        <v>8061</v>
      </c>
      <c r="B113" s="50" t="s">
        <v>23</v>
      </c>
      <c r="C113" s="50" t="s">
        <v>23</v>
      </c>
    </row>
    <row r="114" spans="1:3" x14ac:dyDescent="0.25">
      <c r="A114" s="3">
        <v>8062</v>
      </c>
      <c r="B114" s="50" t="s">
        <v>23</v>
      </c>
      <c r="C114" s="50" t="s">
        <v>23</v>
      </c>
    </row>
    <row r="115" spans="1:3" x14ac:dyDescent="0.25">
      <c r="A115" s="3">
        <v>8063</v>
      </c>
      <c r="B115" s="50" t="s">
        <v>23</v>
      </c>
      <c r="C115" s="50" t="s">
        <v>23</v>
      </c>
    </row>
    <row r="116" spans="1:3" x14ac:dyDescent="0.25">
      <c r="A116" s="3">
        <v>8066</v>
      </c>
      <c r="B116" s="50" t="s">
        <v>23</v>
      </c>
      <c r="C116" s="50" t="s">
        <v>23</v>
      </c>
    </row>
    <row r="117" spans="1:3" x14ac:dyDescent="0.25">
      <c r="A117" s="3">
        <v>8068</v>
      </c>
      <c r="B117" s="50" t="s">
        <v>23</v>
      </c>
      <c r="C117" s="50" t="s">
        <v>23</v>
      </c>
    </row>
    <row r="118" spans="1:3" x14ac:dyDescent="0.25">
      <c r="A118" s="3">
        <v>8070</v>
      </c>
      <c r="B118" s="50" t="s">
        <v>23</v>
      </c>
      <c r="C118" s="50" t="s">
        <v>23</v>
      </c>
    </row>
    <row r="119" spans="1:3" x14ac:dyDescent="0.25">
      <c r="A119" s="3">
        <v>8075</v>
      </c>
      <c r="B119" s="50" t="s">
        <v>23</v>
      </c>
      <c r="C119" s="50" t="s">
        <v>23</v>
      </c>
    </row>
    <row r="120" spans="1:3" x14ac:dyDescent="0.25">
      <c r="A120" s="3">
        <v>8076</v>
      </c>
      <c r="B120" s="50" t="s">
        <v>23</v>
      </c>
      <c r="C120" s="50" t="s">
        <v>23</v>
      </c>
    </row>
    <row r="121" spans="1:3" x14ac:dyDescent="0.25">
      <c r="A121" s="3">
        <v>8078</v>
      </c>
      <c r="B121" s="50" t="s">
        <v>23</v>
      </c>
      <c r="C121" s="50" t="s">
        <v>23</v>
      </c>
    </row>
    <row r="122" spans="1:3" x14ac:dyDescent="0.25">
      <c r="A122" s="3">
        <v>8079</v>
      </c>
      <c r="B122" s="50" t="s">
        <v>23</v>
      </c>
      <c r="C122" s="50" t="s">
        <v>23</v>
      </c>
    </row>
    <row r="123" spans="1:3" x14ac:dyDescent="0.25">
      <c r="A123" s="3">
        <v>8085</v>
      </c>
      <c r="B123" s="50" t="s">
        <v>23</v>
      </c>
      <c r="C123" s="50" t="s">
        <v>23</v>
      </c>
    </row>
    <row r="124" spans="1:3" x14ac:dyDescent="0.25">
      <c r="A124" s="3">
        <v>8086</v>
      </c>
      <c r="B124" s="50" t="s">
        <v>23</v>
      </c>
      <c r="C124" s="50" t="s">
        <v>23</v>
      </c>
    </row>
    <row r="125" spans="1:3" x14ac:dyDescent="0.25">
      <c r="A125" s="3">
        <v>8087</v>
      </c>
      <c r="B125" s="50" t="s">
        <v>23</v>
      </c>
      <c r="C125" s="50" t="s">
        <v>23</v>
      </c>
    </row>
    <row r="126" spans="1:3" x14ac:dyDescent="0.25">
      <c r="A126" s="3">
        <v>8088</v>
      </c>
      <c r="B126" s="50" t="s">
        <v>23</v>
      </c>
      <c r="C126" s="50" t="s">
        <v>23</v>
      </c>
    </row>
    <row r="127" spans="1:3" x14ac:dyDescent="0.25">
      <c r="A127" s="3">
        <v>8089</v>
      </c>
      <c r="B127" s="50" t="s">
        <v>23</v>
      </c>
      <c r="C127" s="50" t="s">
        <v>23</v>
      </c>
    </row>
    <row r="128" spans="1:3" x14ac:dyDescent="0.25">
      <c r="A128" s="3">
        <v>8090</v>
      </c>
      <c r="B128" s="50" t="s">
        <v>23</v>
      </c>
      <c r="C128" s="50" t="s">
        <v>23</v>
      </c>
    </row>
    <row r="129" spans="1:3" x14ac:dyDescent="0.25">
      <c r="A129" s="3">
        <v>8091</v>
      </c>
      <c r="B129" s="50" t="s">
        <v>23</v>
      </c>
      <c r="C129" s="50" t="s">
        <v>23</v>
      </c>
    </row>
    <row r="130" spans="1:3" x14ac:dyDescent="0.25">
      <c r="A130" s="3">
        <v>8092</v>
      </c>
      <c r="B130" s="50" t="s">
        <v>23</v>
      </c>
      <c r="C130" s="50" t="s">
        <v>23</v>
      </c>
    </row>
    <row r="131" spans="1:3" x14ac:dyDescent="0.25">
      <c r="A131" s="3">
        <v>8093</v>
      </c>
      <c r="B131" s="50" t="s">
        <v>23</v>
      </c>
      <c r="C131" s="50" t="s">
        <v>23</v>
      </c>
    </row>
    <row r="132" spans="1:3" x14ac:dyDescent="0.25">
      <c r="A132" s="3">
        <v>8094</v>
      </c>
      <c r="B132" s="50" t="s">
        <v>23</v>
      </c>
      <c r="C132" s="50" t="s">
        <v>23</v>
      </c>
    </row>
    <row r="133" spans="1:3" x14ac:dyDescent="0.25">
      <c r="A133" s="3">
        <v>8095</v>
      </c>
      <c r="B133" s="50" t="s">
        <v>23</v>
      </c>
      <c r="C133" s="50" t="s">
        <v>23</v>
      </c>
    </row>
    <row r="134" spans="1:3" x14ac:dyDescent="0.25">
      <c r="A134" s="3">
        <v>8096</v>
      </c>
      <c r="B134" s="50" t="s">
        <v>23</v>
      </c>
      <c r="C134" s="50" t="s">
        <v>23</v>
      </c>
    </row>
    <row r="135" spans="1:3" x14ac:dyDescent="0.25">
      <c r="A135" s="3">
        <v>8097</v>
      </c>
      <c r="B135" s="50" t="s">
        <v>23</v>
      </c>
      <c r="C135" s="50" t="s">
        <v>23</v>
      </c>
    </row>
    <row r="136" spans="1:3" x14ac:dyDescent="0.25">
      <c r="A136" s="3">
        <v>8098</v>
      </c>
      <c r="B136" s="50" t="s">
        <v>23</v>
      </c>
      <c r="C136" s="50" t="s">
        <v>23</v>
      </c>
    </row>
    <row r="137" spans="1:3" x14ac:dyDescent="0.25">
      <c r="A137" s="3">
        <v>8099</v>
      </c>
      <c r="B137" s="50" t="s">
        <v>23</v>
      </c>
      <c r="C137" s="50" t="s">
        <v>23</v>
      </c>
    </row>
    <row r="138" spans="1:3" x14ac:dyDescent="0.25">
      <c r="A138" s="3">
        <v>8100</v>
      </c>
      <c r="B138" s="50" t="s">
        <v>23</v>
      </c>
      <c r="C138" s="50" t="s">
        <v>23</v>
      </c>
    </row>
    <row r="139" spans="1:3" x14ac:dyDescent="0.25">
      <c r="A139" s="3">
        <v>8101</v>
      </c>
      <c r="B139" s="50" t="s">
        <v>23</v>
      </c>
      <c r="C139" s="50" t="s">
        <v>23</v>
      </c>
    </row>
    <row r="140" spans="1:3" x14ac:dyDescent="0.25">
      <c r="A140" s="3">
        <v>8102</v>
      </c>
      <c r="B140" s="50" t="s">
        <v>23</v>
      </c>
      <c r="C140" s="50" t="s">
        <v>23</v>
      </c>
    </row>
    <row r="141" spans="1:3" x14ac:dyDescent="0.25">
      <c r="A141" s="3">
        <v>8103</v>
      </c>
      <c r="B141" s="50" t="s">
        <v>23</v>
      </c>
      <c r="C141" s="50" t="s">
        <v>23</v>
      </c>
    </row>
    <row r="142" spans="1:3" x14ac:dyDescent="0.25">
      <c r="A142" s="3">
        <v>7320</v>
      </c>
      <c r="B142" s="50" t="s">
        <v>52</v>
      </c>
      <c r="C142" s="50" t="s">
        <v>52</v>
      </c>
    </row>
    <row r="143" spans="1:3" x14ac:dyDescent="0.25">
      <c r="A143" s="3">
        <v>7321</v>
      </c>
      <c r="B143" s="50" t="s">
        <v>52</v>
      </c>
      <c r="C143" s="50" t="s">
        <v>52</v>
      </c>
    </row>
    <row r="144" spans="1:3" x14ac:dyDescent="0.25">
      <c r="A144" s="3">
        <v>7322</v>
      </c>
      <c r="B144" s="50" t="s">
        <v>52</v>
      </c>
      <c r="C144" s="50" t="s">
        <v>52</v>
      </c>
    </row>
    <row r="145" spans="1:3" x14ac:dyDescent="0.25">
      <c r="A145" s="3">
        <v>7323</v>
      </c>
      <c r="B145" s="50" t="s">
        <v>52</v>
      </c>
      <c r="C145" s="50" t="s">
        <v>52</v>
      </c>
    </row>
    <row r="146" spans="1:3" x14ac:dyDescent="0.25">
      <c r="A146" s="3">
        <v>7324</v>
      </c>
      <c r="B146" s="50" t="s">
        <v>52</v>
      </c>
      <c r="C146" s="50" t="s">
        <v>52</v>
      </c>
    </row>
    <row r="147" spans="1:3" x14ac:dyDescent="0.25">
      <c r="A147" s="3">
        <v>7325</v>
      </c>
      <c r="B147" s="50" t="s">
        <v>52</v>
      </c>
      <c r="C147" s="50" t="s">
        <v>52</v>
      </c>
    </row>
    <row r="148" spans="1:3" x14ac:dyDescent="0.25">
      <c r="A148" s="3">
        <v>7326</v>
      </c>
      <c r="B148" s="50" t="s">
        <v>52</v>
      </c>
      <c r="C148" s="50" t="s">
        <v>52</v>
      </c>
    </row>
    <row r="149" spans="1:3" x14ac:dyDescent="0.25">
      <c r="A149" s="3">
        <v>7327</v>
      </c>
      <c r="B149" s="50" t="s">
        <v>52</v>
      </c>
      <c r="C149" s="50" t="s">
        <v>52</v>
      </c>
    </row>
    <row r="150" spans="1:3" x14ac:dyDescent="0.25">
      <c r="A150" s="3">
        <v>7328</v>
      </c>
      <c r="B150" s="50" t="s">
        <v>52</v>
      </c>
      <c r="C150" s="50" t="s">
        <v>52</v>
      </c>
    </row>
    <row r="151" spans="1:3" x14ac:dyDescent="0.25">
      <c r="A151" s="3">
        <v>7329</v>
      </c>
      <c r="B151" s="50" t="s">
        <v>52</v>
      </c>
      <c r="C151" s="50" t="s">
        <v>52</v>
      </c>
    </row>
    <row r="152" spans="1:3" x14ac:dyDescent="0.25">
      <c r="A152" s="3">
        <v>7330</v>
      </c>
      <c r="B152" s="50" t="s">
        <v>52</v>
      </c>
      <c r="C152" s="50" t="s">
        <v>52</v>
      </c>
    </row>
    <row r="153" spans="1:3" x14ac:dyDescent="0.25">
      <c r="A153" s="3">
        <v>7331</v>
      </c>
      <c r="B153" s="50" t="s">
        <v>52</v>
      </c>
      <c r="C153" s="50" t="s">
        <v>52</v>
      </c>
    </row>
    <row r="154" spans="1:3" x14ac:dyDescent="0.25">
      <c r="A154" s="3">
        <v>7332</v>
      </c>
      <c r="B154" s="50" t="s">
        <v>52</v>
      </c>
      <c r="C154" s="50" t="s">
        <v>52</v>
      </c>
    </row>
    <row r="155" spans="1:3" x14ac:dyDescent="0.25">
      <c r="A155" s="3">
        <v>7333</v>
      </c>
      <c r="B155" s="50" t="s">
        <v>52</v>
      </c>
      <c r="C155" s="50" t="s">
        <v>52</v>
      </c>
    </row>
    <row r="156" spans="1:3" x14ac:dyDescent="0.25">
      <c r="A156" s="3">
        <v>7334</v>
      </c>
      <c r="B156" s="50" t="s">
        <v>52</v>
      </c>
      <c r="C156" s="50" t="s">
        <v>52</v>
      </c>
    </row>
    <row r="157" spans="1:3" x14ac:dyDescent="0.25">
      <c r="A157" s="3">
        <v>7335</v>
      </c>
      <c r="B157" s="50" t="s">
        <v>52</v>
      </c>
      <c r="C157" s="50" t="s">
        <v>52</v>
      </c>
    </row>
    <row r="158" spans="1:3" x14ac:dyDescent="0.25">
      <c r="A158" s="3">
        <v>7336</v>
      </c>
      <c r="B158" s="50" t="s">
        <v>52</v>
      </c>
      <c r="C158" s="50" t="s">
        <v>52</v>
      </c>
    </row>
    <row r="159" spans="1:3" x14ac:dyDescent="0.25">
      <c r="A159" s="3">
        <v>7337</v>
      </c>
      <c r="B159" s="50" t="s">
        <v>52</v>
      </c>
      <c r="C159" s="50" t="s">
        <v>52</v>
      </c>
    </row>
    <row r="160" spans="1:3" x14ac:dyDescent="0.25">
      <c r="A160" s="3">
        <v>7338</v>
      </c>
      <c r="B160" s="50" t="s">
        <v>52</v>
      </c>
      <c r="C160" s="50" t="s">
        <v>52</v>
      </c>
    </row>
    <row r="161" spans="1:3" x14ac:dyDescent="0.25">
      <c r="A161" s="3">
        <v>7339</v>
      </c>
      <c r="B161" s="50" t="s">
        <v>52</v>
      </c>
      <c r="C161" s="50" t="s">
        <v>52</v>
      </c>
    </row>
    <row r="162" spans="1:3" x14ac:dyDescent="0.25">
      <c r="A162" s="3">
        <v>7340</v>
      </c>
      <c r="B162" s="50" t="s">
        <v>52</v>
      </c>
      <c r="C162" s="50" t="s">
        <v>52</v>
      </c>
    </row>
    <row r="163" spans="1:3" x14ac:dyDescent="0.25">
      <c r="A163" s="3">
        <v>7341</v>
      </c>
      <c r="B163" s="50" t="s">
        <v>52</v>
      </c>
      <c r="C163" s="50" t="s">
        <v>52</v>
      </c>
    </row>
    <row r="164" spans="1:3" x14ac:dyDescent="0.25">
      <c r="A164" s="3">
        <v>7342</v>
      </c>
      <c r="B164" s="50" t="s">
        <v>52</v>
      </c>
      <c r="C164" s="50" t="s">
        <v>52</v>
      </c>
    </row>
    <row r="165" spans="1:3" x14ac:dyDescent="0.25">
      <c r="A165" s="3">
        <v>7343</v>
      </c>
      <c r="B165" s="50" t="s">
        <v>52</v>
      </c>
      <c r="C165" s="50" t="s">
        <v>52</v>
      </c>
    </row>
    <row r="166" spans="1:3" x14ac:dyDescent="0.25">
      <c r="A166" s="3">
        <v>7344</v>
      </c>
      <c r="B166" s="50" t="s">
        <v>52</v>
      </c>
      <c r="C166" s="50" t="s">
        <v>52</v>
      </c>
    </row>
    <row r="167" spans="1:3" x14ac:dyDescent="0.25">
      <c r="A167" s="3">
        <v>7345</v>
      </c>
      <c r="B167" s="50" t="s">
        <v>52</v>
      </c>
      <c r="C167" s="50" t="s">
        <v>52</v>
      </c>
    </row>
    <row r="168" spans="1:3" x14ac:dyDescent="0.25">
      <c r="A168" s="3">
        <v>7346</v>
      </c>
      <c r="B168" s="50" t="s">
        <v>52</v>
      </c>
      <c r="C168" s="50" t="s">
        <v>52</v>
      </c>
    </row>
    <row r="169" spans="1:3" x14ac:dyDescent="0.25">
      <c r="A169" s="3">
        <v>7347</v>
      </c>
      <c r="B169" s="50" t="s">
        <v>52</v>
      </c>
      <c r="C169" s="50" t="s">
        <v>52</v>
      </c>
    </row>
    <row r="170" spans="1:3" x14ac:dyDescent="0.25">
      <c r="A170" s="3">
        <v>7348</v>
      </c>
      <c r="B170" s="50" t="s">
        <v>52</v>
      </c>
      <c r="C170" s="50" t="s">
        <v>52</v>
      </c>
    </row>
    <row r="171" spans="1:3" x14ac:dyDescent="0.25">
      <c r="A171" s="3">
        <v>7349</v>
      </c>
      <c r="B171" s="50" t="s">
        <v>52</v>
      </c>
      <c r="C171" s="50" t="s">
        <v>52</v>
      </c>
    </row>
    <row r="172" spans="1:3" x14ac:dyDescent="0.25">
      <c r="A172" s="3">
        <v>7350</v>
      </c>
      <c r="B172" s="50" t="s">
        <v>52</v>
      </c>
      <c r="C172" s="50" t="s">
        <v>52</v>
      </c>
    </row>
    <row r="173" spans="1:3" x14ac:dyDescent="0.25">
      <c r="A173" s="3">
        <v>7351</v>
      </c>
      <c r="B173" s="50" t="s">
        <v>52</v>
      </c>
      <c r="C173" s="50" t="s">
        <v>52</v>
      </c>
    </row>
    <row r="174" spans="1:3" x14ac:dyDescent="0.25">
      <c r="A174" s="3">
        <v>7352</v>
      </c>
      <c r="B174" s="50" t="s">
        <v>52</v>
      </c>
      <c r="C174" s="50" t="s">
        <v>52</v>
      </c>
    </row>
    <row r="175" spans="1:3" x14ac:dyDescent="0.25">
      <c r="A175" s="3">
        <v>7353</v>
      </c>
      <c r="B175" s="50" t="s">
        <v>52</v>
      </c>
      <c r="C175" s="50" t="s">
        <v>52</v>
      </c>
    </row>
    <row r="176" spans="1:3" x14ac:dyDescent="0.25">
      <c r="A176" s="3">
        <v>7354</v>
      </c>
      <c r="B176" s="50" t="s">
        <v>52</v>
      </c>
      <c r="C176" s="50" t="s">
        <v>52</v>
      </c>
    </row>
    <row r="177" spans="1:3" x14ac:dyDescent="0.25">
      <c r="A177" s="3">
        <v>7355</v>
      </c>
      <c r="B177" s="50" t="s">
        <v>52</v>
      </c>
      <c r="C177" s="50" t="s">
        <v>52</v>
      </c>
    </row>
    <row r="178" spans="1:3" x14ac:dyDescent="0.25">
      <c r="A178" s="3">
        <v>7356</v>
      </c>
      <c r="B178" s="50" t="s">
        <v>52</v>
      </c>
      <c r="C178" s="50" t="s">
        <v>52</v>
      </c>
    </row>
    <row r="179" spans="1:3" x14ac:dyDescent="0.25">
      <c r="A179" s="3">
        <v>7357</v>
      </c>
      <c r="B179" s="50" t="s">
        <v>52</v>
      </c>
      <c r="C179" s="50" t="s">
        <v>52</v>
      </c>
    </row>
    <row r="180" spans="1:3" x14ac:dyDescent="0.25">
      <c r="A180" s="3">
        <v>7401</v>
      </c>
      <c r="B180" s="50" t="s">
        <v>48</v>
      </c>
      <c r="C180" s="50" t="s">
        <v>48</v>
      </c>
    </row>
    <row r="181" spans="1:3" x14ac:dyDescent="0.25">
      <c r="A181" s="3">
        <v>7402</v>
      </c>
      <c r="B181" s="50" t="s">
        <v>48</v>
      </c>
      <c r="C181" s="50" t="s">
        <v>48</v>
      </c>
    </row>
    <row r="182" spans="1:3" x14ac:dyDescent="0.25">
      <c r="A182" s="3">
        <v>7403</v>
      </c>
      <c r="B182" s="50" t="s">
        <v>48</v>
      </c>
      <c r="C182" s="50" t="s">
        <v>48</v>
      </c>
    </row>
    <row r="183" spans="1:3" x14ac:dyDescent="0.25">
      <c r="A183" s="3">
        <v>7404</v>
      </c>
      <c r="B183" s="50" t="s">
        <v>48</v>
      </c>
      <c r="C183" s="50" t="s">
        <v>48</v>
      </c>
    </row>
    <row r="184" spans="1:3" x14ac:dyDescent="0.25">
      <c r="A184" s="3">
        <v>7405</v>
      </c>
      <c r="B184" s="50" t="s">
        <v>48</v>
      </c>
      <c r="C184" s="50" t="s">
        <v>48</v>
      </c>
    </row>
    <row r="185" spans="1:3" x14ac:dyDescent="0.25">
      <c r="A185" s="3">
        <v>7406</v>
      </c>
      <c r="B185" s="50" t="s">
        <v>48</v>
      </c>
      <c r="C185" s="50" t="s">
        <v>48</v>
      </c>
    </row>
    <row r="186" spans="1:3" x14ac:dyDescent="0.25">
      <c r="A186" s="3">
        <v>7407</v>
      </c>
      <c r="B186" s="50" t="s">
        <v>48</v>
      </c>
      <c r="C186" s="50" t="s">
        <v>48</v>
      </c>
    </row>
    <row r="187" spans="1:3" x14ac:dyDescent="0.25">
      <c r="A187" s="3">
        <v>7408</v>
      </c>
      <c r="B187" s="50" t="s">
        <v>48</v>
      </c>
      <c r="C187" s="50" t="s">
        <v>48</v>
      </c>
    </row>
    <row r="188" spans="1:3" x14ac:dyDescent="0.25">
      <c r="A188" s="3">
        <v>8318</v>
      </c>
      <c r="B188" s="50" t="s">
        <v>50</v>
      </c>
      <c r="C188" s="50" t="s">
        <v>50</v>
      </c>
    </row>
    <row r="189" spans="1:3" x14ac:dyDescent="0.25">
      <c r="A189" s="3">
        <v>8319</v>
      </c>
      <c r="B189" s="50" t="s">
        <v>50</v>
      </c>
      <c r="C189" s="50" t="s">
        <v>50</v>
      </c>
    </row>
    <row r="190" spans="1:3" x14ac:dyDescent="0.25">
      <c r="A190" s="3">
        <v>8320</v>
      </c>
      <c r="B190" s="50" t="s">
        <v>50</v>
      </c>
      <c r="C190" s="50" t="s">
        <v>50</v>
      </c>
    </row>
    <row r="191" spans="1:3" x14ac:dyDescent="0.25">
      <c r="A191" s="3">
        <v>8321</v>
      </c>
      <c r="B191" s="50" t="s">
        <v>50</v>
      </c>
      <c r="C191" s="50" t="s">
        <v>50</v>
      </c>
    </row>
    <row r="192" spans="1:3" x14ac:dyDescent="0.25">
      <c r="A192" s="3">
        <v>8322</v>
      </c>
      <c r="B192" s="50" t="s">
        <v>50</v>
      </c>
      <c r="C192" s="50" t="s">
        <v>50</v>
      </c>
    </row>
    <row r="193" spans="1:3" x14ac:dyDescent="0.25">
      <c r="A193" s="3">
        <v>8323</v>
      </c>
      <c r="B193" s="50" t="s">
        <v>50</v>
      </c>
      <c r="C193" s="50" t="s">
        <v>50</v>
      </c>
    </row>
    <row r="194" spans="1:3" x14ac:dyDescent="0.25">
      <c r="A194" s="3">
        <v>8324</v>
      </c>
      <c r="B194" s="50" t="s">
        <v>50</v>
      </c>
      <c r="C194" s="50" t="s">
        <v>50</v>
      </c>
    </row>
    <row r="195" spans="1:3" x14ac:dyDescent="0.25">
      <c r="A195" s="3">
        <v>8325</v>
      </c>
      <c r="B195" s="50" t="s">
        <v>50</v>
      </c>
      <c r="C195" s="50" t="s">
        <v>50</v>
      </c>
    </row>
    <row r="196" spans="1:3" x14ac:dyDescent="0.25">
      <c r="A196" s="3">
        <v>8326</v>
      </c>
      <c r="B196" s="50" t="s">
        <v>50</v>
      </c>
      <c r="C196" s="50" t="s">
        <v>50</v>
      </c>
    </row>
    <row r="197" spans="1:3" x14ac:dyDescent="0.25">
      <c r="A197" s="3">
        <v>8327</v>
      </c>
      <c r="B197" s="50" t="s">
        <v>50</v>
      </c>
      <c r="C197" s="50" t="s">
        <v>50</v>
      </c>
    </row>
    <row r="198" spans="1:3" x14ac:dyDescent="0.25">
      <c r="A198" s="3">
        <v>8328</v>
      </c>
      <c r="B198" s="50" t="s">
        <v>50</v>
      </c>
      <c r="C198" s="50" t="s">
        <v>50</v>
      </c>
    </row>
    <row r="199" spans="1:3" x14ac:dyDescent="0.25">
      <c r="A199" s="3">
        <v>8329</v>
      </c>
      <c r="B199" s="50" t="s">
        <v>50</v>
      </c>
      <c r="C199" s="50" t="s">
        <v>50</v>
      </c>
    </row>
    <row r="200" spans="1:3" x14ac:dyDescent="0.25">
      <c r="A200" s="3">
        <v>8330</v>
      </c>
      <c r="B200" s="50" t="s">
        <v>50</v>
      </c>
      <c r="C200" s="50" t="s">
        <v>50</v>
      </c>
    </row>
    <row r="201" spans="1:3" x14ac:dyDescent="0.25">
      <c r="A201" s="3">
        <v>8331</v>
      </c>
      <c r="B201" s="50" t="s">
        <v>50</v>
      </c>
      <c r="C201" s="50" t="s">
        <v>50</v>
      </c>
    </row>
    <row r="202" spans="1:3" x14ac:dyDescent="0.25">
      <c r="A202" s="3">
        <v>8332</v>
      </c>
      <c r="B202" s="50" t="s">
        <v>50</v>
      </c>
      <c r="C202" s="50" t="s">
        <v>50</v>
      </c>
    </row>
    <row r="203" spans="1:3" x14ac:dyDescent="0.25">
      <c r="A203" s="3">
        <v>8333</v>
      </c>
      <c r="B203" s="50" t="s">
        <v>50</v>
      </c>
      <c r="C203" s="50" t="s">
        <v>50</v>
      </c>
    </row>
    <row r="204" spans="1:3" x14ac:dyDescent="0.25">
      <c r="A204" s="3">
        <v>8334</v>
      </c>
      <c r="B204" s="50" t="s">
        <v>50</v>
      </c>
      <c r="C204" s="50" t="s">
        <v>50</v>
      </c>
    </row>
    <row r="205" spans="1:3" x14ac:dyDescent="0.25">
      <c r="A205" s="3">
        <v>8335</v>
      </c>
      <c r="B205" s="50" t="s">
        <v>50</v>
      </c>
      <c r="C205" s="50" t="s">
        <v>50</v>
      </c>
    </row>
    <row r="206" spans="1:3" x14ac:dyDescent="0.25">
      <c r="A206" s="3">
        <v>8336</v>
      </c>
      <c r="B206" s="50" t="s">
        <v>50</v>
      </c>
      <c r="C206" s="50" t="s">
        <v>50</v>
      </c>
    </row>
    <row r="207" spans="1:3" x14ac:dyDescent="0.25">
      <c r="A207" s="3">
        <v>8337</v>
      </c>
      <c r="B207" s="50" t="s">
        <v>50</v>
      </c>
      <c r="C207" s="50" t="s">
        <v>50</v>
      </c>
    </row>
    <row r="208" spans="1:3" x14ac:dyDescent="0.25">
      <c r="A208" s="3">
        <v>8338</v>
      </c>
      <c r="B208" s="50" t="s">
        <v>50</v>
      </c>
      <c r="C208" s="50" t="s">
        <v>50</v>
      </c>
    </row>
    <row r="209" spans="1:3" x14ac:dyDescent="0.25">
      <c r="A209" s="3">
        <v>8339</v>
      </c>
      <c r="B209" s="50" t="s">
        <v>50</v>
      </c>
      <c r="C209" s="50" t="s">
        <v>50</v>
      </c>
    </row>
    <row r="210" spans="1:3" x14ac:dyDescent="0.25">
      <c r="A210" s="3">
        <v>8340</v>
      </c>
      <c r="B210" s="50" t="s">
        <v>50</v>
      </c>
      <c r="C210" s="50" t="s">
        <v>50</v>
      </c>
    </row>
    <row r="211" spans="1:3" x14ac:dyDescent="0.25">
      <c r="A211" s="3">
        <v>8341</v>
      </c>
      <c r="B211" s="50" t="s">
        <v>50</v>
      </c>
      <c r="C211" s="50" t="s">
        <v>50</v>
      </c>
    </row>
    <row r="212" spans="1:3" x14ac:dyDescent="0.25">
      <c r="A212" s="3">
        <v>8342</v>
      </c>
      <c r="B212" s="50" t="s">
        <v>51</v>
      </c>
      <c r="C212" s="50" t="s">
        <v>51</v>
      </c>
    </row>
    <row r="213" spans="1:3" x14ac:dyDescent="0.25">
      <c r="A213" s="3">
        <v>8401</v>
      </c>
      <c r="B213" s="50" t="s">
        <v>49</v>
      </c>
      <c r="C213" s="50" t="s">
        <v>49</v>
      </c>
    </row>
    <row r="214" spans="1:3" x14ac:dyDescent="0.25">
      <c r="A214" s="3">
        <v>8402</v>
      </c>
      <c r="B214" s="50" t="s">
        <v>49</v>
      </c>
      <c r="C214" s="50" t="s">
        <v>49</v>
      </c>
    </row>
    <row r="215" spans="1:3" x14ac:dyDescent="0.25">
      <c r="A215" s="3">
        <v>8403</v>
      </c>
      <c r="B215" s="50" t="s">
        <v>49</v>
      </c>
      <c r="C215" s="50" t="s">
        <v>49</v>
      </c>
    </row>
    <row r="216" spans="1:3" x14ac:dyDescent="0.25">
      <c r="A216" s="3">
        <v>8404</v>
      </c>
      <c r="B216" s="50" t="s">
        <v>49</v>
      </c>
      <c r="C216" s="50" t="s">
        <v>49</v>
      </c>
    </row>
    <row r="217" spans="1:3" x14ac:dyDescent="0.25">
      <c r="A217" s="3">
        <v>8405</v>
      </c>
      <c r="B217" s="50" t="s">
        <v>49</v>
      </c>
      <c r="C217" s="50" t="s">
        <v>49</v>
      </c>
    </row>
    <row r="218" spans="1:3" x14ac:dyDescent="0.25">
      <c r="A218" s="3">
        <v>8406</v>
      </c>
      <c r="B218" s="50" t="s">
        <v>49</v>
      </c>
      <c r="C218" s="50" t="s">
        <v>49</v>
      </c>
    </row>
    <row r="219" spans="1:3" x14ac:dyDescent="0.25">
      <c r="A219" s="3">
        <v>8407</v>
      </c>
      <c r="B219" s="50" t="s">
        <v>49</v>
      </c>
      <c r="C219" s="50" t="s">
        <v>49</v>
      </c>
    </row>
    <row r="220" spans="1:3" x14ac:dyDescent="0.25">
      <c r="A220" s="3">
        <v>8408</v>
      </c>
      <c r="B220" s="50" t="s">
        <v>49</v>
      </c>
      <c r="C220" s="50" t="s">
        <v>49</v>
      </c>
    </row>
    <row r="221" spans="1:3" x14ac:dyDescent="0.25">
      <c r="A221" s="3">
        <v>8409</v>
      </c>
      <c r="B221" s="50" t="s">
        <v>49</v>
      </c>
      <c r="C221" s="50" t="s">
        <v>49</v>
      </c>
    </row>
    <row r="222" spans="1:3" x14ac:dyDescent="0.25">
      <c r="A222" s="3">
        <v>8410</v>
      </c>
      <c r="B222" s="50" t="s">
        <v>49</v>
      </c>
      <c r="C222" s="50" t="s">
        <v>49</v>
      </c>
    </row>
    <row r="223" spans="1:3" x14ac:dyDescent="0.25">
      <c r="A223" s="3">
        <v>8411</v>
      </c>
      <c r="B223" s="50" t="s">
        <v>49</v>
      </c>
      <c r="C223" s="50" t="s">
        <v>49</v>
      </c>
    </row>
    <row r="224" spans="1:3" x14ac:dyDescent="0.25">
      <c r="A224" s="3">
        <v>8412</v>
      </c>
      <c r="B224" s="50" t="s">
        <v>49</v>
      </c>
      <c r="C224" s="50" t="s">
        <v>49</v>
      </c>
    </row>
    <row r="225" spans="1:3" x14ac:dyDescent="0.25">
      <c r="A225" s="3">
        <v>8413</v>
      </c>
      <c r="B225" s="50" t="s">
        <v>49</v>
      </c>
      <c r="C225" s="50" t="s">
        <v>49</v>
      </c>
    </row>
    <row r="226" spans="1:3" x14ac:dyDescent="0.25">
      <c r="A226" s="3">
        <v>8414</v>
      </c>
      <c r="B226" s="50" t="s">
        <v>49</v>
      </c>
      <c r="C226" s="50" t="s">
        <v>49</v>
      </c>
    </row>
    <row r="227" spans="1:3" x14ac:dyDescent="0.25">
      <c r="A227" s="3">
        <v>8415</v>
      </c>
      <c r="B227" s="50" t="s">
        <v>49</v>
      </c>
      <c r="C227" s="50" t="s">
        <v>49</v>
      </c>
    </row>
    <row r="228" spans="1:3" x14ac:dyDescent="0.25">
      <c r="A228" s="3">
        <v>8416</v>
      </c>
      <c r="B228" s="50" t="s">
        <v>49</v>
      </c>
      <c r="C228" s="50" t="s">
        <v>49</v>
      </c>
    </row>
    <row r="229" spans="1:3" x14ac:dyDescent="0.25">
      <c r="A229" s="3">
        <v>8417</v>
      </c>
      <c r="B229" s="50" t="s">
        <v>49</v>
      </c>
      <c r="C229" s="50" t="s">
        <v>49</v>
      </c>
    </row>
    <row r="230" spans="1:3" x14ac:dyDescent="0.25">
      <c r="A230" s="3">
        <v>8418</v>
      </c>
      <c r="B230" s="50" t="s">
        <v>49</v>
      </c>
      <c r="C230" s="50" t="s">
        <v>49</v>
      </c>
    </row>
    <row r="231" spans="1:3" x14ac:dyDescent="0.25">
      <c r="A231" s="3">
        <v>8419</v>
      </c>
      <c r="B231" s="50" t="s">
        <v>49</v>
      </c>
      <c r="C231" s="50" t="s">
        <v>49</v>
      </c>
    </row>
    <row r="232" spans="1:3" x14ac:dyDescent="0.25">
      <c r="A232" s="3">
        <v>8420</v>
      </c>
      <c r="B232" s="50" t="s">
        <v>49</v>
      </c>
      <c r="C232" s="50" t="s">
        <v>49</v>
      </c>
    </row>
    <row r="233" spans="1:3" x14ac:dyDescent="0.25">
      <c r="A233" s="3">
        <v>8421</v>
      </c>
      <c r="B233" s="50" t="s">
        <v>49</v>
      </c>
      <c r="C233" s="50" t="s">
        <v>49</v>
      </c>
    </row>
    <row r="234" spans="1:3" x14ac:dyDescent="0.25">
      <c r="A234" s="3">
        <v>8108</v>
      </c>
      <c r="B234" s="50" t="s">
        <v>23</v>
      </c>
      <c r="C234" s="50" t="s">
        <v>23</v>
      </c>
    </row>
    <row r="235" spans="1:3" x14ac:dyDescent="0.25">
      <c r="A235" s="3">
        <v>8109</v>
      </c>
      <c r="B235" s="50" t="s">
        <v>23</v>
      </c>
      <c r="C235" s="50" t="s">
        <v>23</v>
      </c>
    </row>
    <row r="236" spans="1:3" x14ac:dyDescent="0.25">
      <c r="A236" s="3">
        <v>8110</v>
      </c>
      <c r="B236" s="50" t="s">
        <v>23</v>
      </c>
      <c r="C236" s="50" t="s">
        <v>23</v>
      </c>
    </row>
    <row r="237" spans="1:3" x14ac:dyDescent="0.25">
      <c r="A237" s="3">
        <v>8111</v>
      </c>
      <c r="B237" s="50" t="s">
        <v>23</v>
      </c>
      <c r="C237" s="50" t="s">
        <v>23</v>
      </c>
    </row>
    <row r="238" spans="1:3" x14ac:dyDescent="0.25">
      <c r="A238" s="3">
        <v>8112</v>
      </c>
      <c r="B238" s="50" t="s">
        <v>23</v>
      </c>
      <c r="C238" s="50" t="s">
        <v>23</v>
      </c>
    </row>
    <row r="239" spans="1:3" x14ac:dyDescent="0.25">
      <c r="A239" s="3">
        <v>8113</v>
      </c>
      <c r="B239" s="50" t="s">
        <v>23</v>
      </c>
      <c r="C239" s="50" t="s">
        <v>23</v>
      </c>
    </row>
    <row r="240" spans="1:3" x14ac:dyDescent="0.25">
      <c r="A240" s="3">
        <v>8114</v>
      </c>
      <c r="B240" s="50" t="s">
        <v>23</v>
      </c>
      <c r="C240" s="50" t="s">
        <v>23</v>
      </c>
    </row>
    <row r="241" spans="1:3" x14ac:dyDescent="0.25">
      <c r="A241" s="3">
        <v>8115</v>
      </c>
      <c r="B241" s="50" t="s">
        <v>23</v>
      </c>
      <c r="C241" s="50" t="s">
        <v>23</v>
      </c>
    </row>
    <row r="242" spans="1:3" x14ac:dyDescent="0.25">
      <c r="A242" s="3">
        <v>8116</v>
      </c>
      <c r="B242" s="50" t="s">
        <v>24</v>
      </c>
      <c r="C242" s="50" t="s">
        <v>24</v>
      </c>
    </row>
    <row r="243" spans="1:3" x14ac:dyDescent="0.25">
      <c r="A243" s="3">
        <v>8120</v>
      </c>
      <c r="B243" s="50" t="s">
        <v>24</v>
      </c>
      <c r="C243" s="50" t="s">
        <v>24</v>
      </c>
    </row>
    <row r="244" spans="1:3" x14ac:dyDescent="0.25">
      <c r="A244" s="3">
        <v>8121</v>
      </c>
      <c r="B244" s="50" t="s">
        <v>24</v>
      </c>
      <c r="C244" s="50" t="s">
        <v>24</v>
      </c>
    </row>
    <row r="245" spans="1:3" x14ac:dyDescent="0.25">
      <c r="A245" s="3">
        <v>8122</v>
      </c>
      <c r="B245" s="50" t="s">
        <v>24</v>
      </c>
      <c r="C245" s="50" t="s">
        <v>24</v>
      </c>
    </row>
    <row r="246" spans="1:3" x14ac:dyDescent="0.25">
      <c r="A246" s="3">
        <v>8123</v>
      </c>
      <c r="B246" s="50" t="s">
        <v>24</v>
      </c>
      <c r="C246" s="50" t="s">
        <v>24</v>
      </c>
    </row>
    <row r="247" spans="1:3" x14ac:dyDescent="0.25">
      <c r="A247" s="3">
        <v>8124</v>
      </c>
      <c r="B247" s="50" t="s">
        <v>24</v>
      </c>
      <c r="C247" s="50" t="s">
        <v>24</v>
      </c>
    </row>
    <row r="248" spans="1:3" x14ac:dyDescent="0.25">
      <c r="A248" s="3">
        <v>8125</v>
      </c>
      <c r="B248" s="50" t="s">
        <v>24</v>
      </c>
      <c r="C248" s="50" t="s">
        <v>24</v>
      </c>
    </row>
    <row r="249" spans="1:3" x14ac:dyDescent="0.25">
      <c r="A249" s="3">
        <v>8126</v>
      </c>
      <c r="B249" s="50" t="s">
        <v>24</v>
      </c>
      <c r="C249" s="50" t="s">
        <v>24</v>
      </c>
    </row>
    <row r="250" spans="1:3" x14ac:dyDescent="0.25">
      <c r="A250" s="3">
        <v>8127</v>
      </c>
      <c r="B250" s="50" t="s">
        <v>24</v>
      </c>
      <c r="C250" s="50" t="s">
        <v>24</v>
      </c>
    </row>
    <row r="251" spans="1:3" x14ac:dyDescent="0.25">
      <c r="A251" s="3">
        <v>8128</v>
      </c>
      <c r="B251" s="50" t="s">
        <v>24</v>
      </c>
      <c r="C251" s="50" t="s">
        <v>24</v>
      </c>
    </row>
    <row r="252" spans="1:3" x14ac:dyDescent="0.25">
      <c r="A252" s="3">
        <v>8129</v>
      </c>
      <c r="B252" s="50" t="s">
        <v>24</v>
      </c>
      <c r="C252" s="50" t="s">
        <v>24</v>
      </c>
    </row>
    <row r="253" spans="1:3" x14ac:dyDescent="0.25">
      <c r="A253" s="3">
        <v>8130</v>
      </c>
      <c r="B253" s="50" t="s">
        <v>24</v>
      </c>
      <c r="C253" s="50" t="s">
        <v>24</v>
      </c>
    </row>
    <row r="254" spans="1:3" x14ac:dyDescent="0.25">
      <c r="A254" s="3">
        <v>8132</v>
      </c>
      <c r="B254" s="50" t="s">
        <v>24</v>
      </c>
      <c r="C254" s="50" t="s">
        <v>24</v>
      </c>
    </row>
    <row r="255" spans="1:3" x14ac:dyDescent="0.25">
      <c r="A255" s="3">
        <v>8134</v>
      </c>
      <c r="B255" s="50" t="s">
        <v>24</v>
      </c>
      <c r="C255" s="50" t="s">
        <v>24</v>
      </c>
    </row>
    <row r="256" spans="1:3" x14ac:dyDescent="0.25">
      <c r="A256" s="3">
        <v>8135</v>
      </c>
      <c r="B256" s="50" t="s">
        <v>24</v>
      </c>
      <c r="C256" s="50" t="s">
        <v>24</v>
      </c>
    </row>
    <row r="257" spans="1:3" x14ac:dyDescent="0.25">
      <c r="A257" s="3">
        <v>8136</v>
      </c>
      <c r="B257" s="50" t="s">
        <v>24</v>
      </c>
      <c r="C257" s="50" t="s">
        <v>24</v>
      </c>
    </row>
    <row r="258" spans="1:3" x14ac:dyDescent="0.25">
      <c r="A258" s="3">
        <v>8138</v>
      </c>
      <c r="B258" s="50" t="s">
        <v>24</v>
      </c>
      <c r="C258" s="50" t="s">
        <v>24</v>
      </c>
    </row>
    <row r="259" spans="1:3" x14ac:dyDescent="0.25">
      <c r="A259" s="3">
        <v>8139</v>
      </c>
      <c r="B259" s="50" t="s">
        <v>24</v>
      </c>
      <c r="C259" s="50" t="s">
        <v>24</v>
      </c>
    </row>
    <row r="260" spans="1:3" x14ac:dyDescent="0.25">
      <c r="A260" s="3">
        <v>8140</v>
      </c>
      <c r="B260" s="50" t="s">
        <v>24</v>
      </c>
      <c r="C260" s="50" t="s">
        <v>24</v>
      </c>
    </row>
    <row r="261" spans="1:3" x14ac:dyDescent="0.25">
      <c r="A261" s="3">
        <v>8141</v>
      </c>
      <c r="B261" s="50" t="s">
        <v>24</v>
      </c>
      <c r="C261" s="50" t="s">
        <v>24</v>
      </c>
    </row>
    <row r="262" spans="1:3" x14ac:dyDescent="0.25">
      <c r="A262" s="3">
        <v>8142</v>
      </c>
      <c r="B262" s="50" t="s">
        <v>24</v>
      </c>
      <c r="C262" s="50" t="s">
        <v>24</v>
      </c>
    </row>
    <row r="263" spans="1:3" x14ac:dyDescent="0.25">
      <c r="A263" s="3">
        <v>8143</v>
      </c>
      <c r="B263" s="50" t="s">
        <v>24</v>
      </c>
      <c r="C263" s="50" t="s">
        <v>24</v>
      </c>
    </row>
    <row r="264" spans="1:3" x14ac:dyDescent="0.25">
      <c r="A264" s="3">
        <v>8144</v>
      </c>
      <c r="B264" s="50" t="s">
        <v>24</v>
      </c>
      <c r="C264" s="50" t="s">
        <v>24</v>
      </c>
    </row>
    <row r="265" spans="1:3" x14ac:dyDescent="0.25">
      <c r="A265" s="3">
        <v>8145</v>
      </c>
      <c r="B265" s="50" t="s">
        <v>24</v>
      </c>
      <c r="C265" s="50" t="s">
        <v>24</v>
      </c>
    </row>
    <row r="266" spans="1:3" x14ac:dyDescent="0.25">
      <c r="A266" s="3">
        <v>8300</v>
      </c>
      <c r="B266" s="50" t="s">
        <v>50</v>
      </c>
      <c r="C266" s="50" t="s">
        <v>50</v>
      </c>
    </row>
    <row r="267" spans="1:3" x14ac:dyDescent="0.25">
      <c r="A267" s="3">
        <v>8301</v>
      </c>
      <c r="B267" s="50" t="s">
        <v>50</v>
      </c>
      <c r="C267" s="50" t="s">
        <v>50</v>
      </c>
    </row>
    <row r="268" spans="1:3" x14ac:dyDescent="0.25">
      <c r="A268" s="3">
        <v>8302</v>
      </c>
      <c r="B268" s="50" t="s">
        <v>50</v>
      </c>
      <c r="C268" s="50" t="s">
        <v>50</v>
      </c>
    </row>
    <row r="269" spans="1:3" x14ac:dyDescent="0.25">
      <c r="A269" s="3">
        <v>8303</v>
      </c>
      <c r="B269" s="50" t="s">
        <v>50</v>
      </c>
      <c r="C269" s="50" t="s">
        <v>50</v>
      </c>
    </row>
    <row r="270" spans="1:3" x14ac:dyDescent="0.25">
      <c r="A270" s="3">
        <v>8304</v>
      </c>
      <c r="B270" s="50" t="s">
        <v>50</v>
      </c>
      <c r="C270" s="50" t="s">
        <v>50</v>
      </c>
    </row>
    <row r="271" spans="1:3" x14ac:dyDescent="0.25">
      <c r="A271" s="3">
        <v>8305</v>
      </c>
      <c r="B271" s="50" t="s">
        <v>50</v>
      </c>
      <c r="C271" s="50" t="s">
        <v>50</v>
      </c>
    </row>
    <row r="272" spans="1:3" x14ac:dyDescent="0.25">
      <c r="A272" s="3">
        <v>8306</v>
      </c>
      <c r="B272" s="50" t="s">
        <v>50</v>
      </c>
      <c r="C272" s="50" t="s">
        <v>50</v>
      </c>
    </row>
    <row r="273" spans="1:3" x14ac:dyDescent="0.25">
      <c r="A273" s="3">
        <v>8307</v>
      </c>
      <c r="B273" s="50" t="s">
        <v>50</v>
      </c>
      <c r="C273" s="50" t="s">
        <v>50</v>
      </c>
    </row>
    <row r="274" spans="1:3" x14ac:dyDescent="0.25">
      <c r="A274" s="3">
        <v>8308</v>
      </c>
      <c r="B274" s="50" t="s">
        <v>50</v>
      </c>
      <c r="C274" s="50" t="s">
        <v>50</v>
      </c>
    </row>
    <row r="275" spans="1:3" x14ac:dyDescent="0.25">
      <c r="A275" s="3">
        <v>8309</v>
      </c>
      <c r="B275" s="50" t="s">
        <v>50</v>
      </c>
      <c r="C275" s="50" t="s">
        <v>50</v>
      </c>
    </row>
    <row r="276" spans="1:3" x14ac:dyDescent="0.25">
      <c r="A276" s="3">
        <v>8310</v>
      </c>
      <c r="B276" s="50" t="s">
        <v>50</v>
      </c>
      <c r="C276" s="50" t="s">
        <v>50</v>
      </c>
    </row>
    <row r="277" spans="1:3" x14ac:dyDescent="0.25">
      <c r="A277" s="3">
        <v>8311</v>
      </c>
      <c r="B277" s="50" t="s">
        <v>50</v>
      </c>
      <c r="C277" s="50" t="s">
        <v>50</v>
      </c>
    </row>
    <row r="278" spans="1:3" x14ac:dyDescent="0.25">
      <c r="A278" s="3">
        <v>8312</v>
      </c>
      <c r="B278" s="50" t="s">
        <v>50</v>
      </c>
      <c r="C278" s="50" t="s">
        <v>50</v>
      </c>
    </row>
    <row r="279" spans="1:3" x14ac:dyDescent="0.25">
      <c r="A279" s="3">
        <v>8313</v>
      </c>
      <c r="B279" s="50" t="s">
        <v>50</v>
      </c>
      <c r="C279" s="50" t="s">
        <v>50</v>
      </c>
    </row>
    <row r="280" spans="1:3" ht="15.75" customHeight="1" x14ac:dyDescent="0.25">
      <c r="A280" s="3">
        <v>8425</v>
      </c>
      <c r="B280" s="50" t="s">
        <v>49</v>
      </c>
      <c r="C280" s="50" t="s">
        <v>49</v>
      </c>
    </row>
    <row r="281" spans="1:3" x14ac:dyDescent="0.25">
      <c r="A281" s="3">
        <v>8426</v>
      </c>
      <c r="B281" s="50" t="s">
        <v>49</v>
      </c>
      <c r="C281" s="50" t="s">
        <v>49</v>
      </c>
    </row>
    <row r="282" spans="1:3" x14ac:dyDescent="0.25">
      <c r="A282" s="3">
        <v>8427</v>
      </c>
      <c r="B282" s="50" t="s">
        <v>49</v>
      </c>
      <c r="C282" s="50" t="s">
        <v>49</v>
      </c>
    </row>
    <row r="283" spans="1:3" x14ac:dyDescent="0.25">
      <c r="A283" s="3">
        <v>8428</v>
      </c>
      <c r="B283" s="50" t="s">
        <v>49</v>
      </c>
      <c r="C283" s="50" t="s">
        <v>49</v>
      </c>
    </row>
    <row r="284" spans="1:3" x14ac:dyDescent="0.25">
      <c r="A284" s="3">
        <v>8429</v>
      </c>
      <c r="B284" s="50" t="s">
        <v>49</v>
      </c>
      <c r="C284" s="50" t="s">
        <v>49</v>
      </c>
    </row>
    <row r="285" spans="1:3" x14ac:dyDescent="0.25">
      <c r="A285" s="3">
        <v>8430</v>
      </c>
      <c r="B285" s="50" t="s">
        <v>49</v>
      </c>
      <c r="C285" s="50" t="s">
        <v>49</v>
      </c>
    </row>
    <row r="286" spans="1:3" x14ac:dyDescent="0.25">
      <c r="A286" s="3">
        <v>8431</v>
      </c>
      <c r="B286" s="50" t="s">
        <v>49</v>
      </c>
      <c r="C286" s="50" t="s">
        <v>49</v>
      </c>
    </row>
    <row r="287" spans="1:3" x14ac:dyDescent="0.25">
      <c r="A287" s="3">
        <v>8432</v>
      </c>
      <c r="B287" s="50" t="s">
        <v>49</v>
      </c>
      <c r="C287" s="50" t="s">
        <v>49</v>
      </c>
    </row>
    <row r="288" spans="1:3" x14ac:dyDescent="0.25">
      <c r="A288" s="3">
        <v>8433</v>
      </c>
      <c r="B288" s="50" t="s">
        <v>49</v>
      </c>
      <c r="C288" s="50" t="s">
        <v>49</v>
      </c>
    </row>
    <row r="289" spans="1:3" x14ac:dyDescent="0.25">
      <c r="A289" s="3">
        <v>8434</v>
      </c>
      <c r="B289" s="50" t="s">
        <v>49</v>
      </c>
      <c r="C289" s="50" t="s">
        <v>49</v>
      </c>
    </row>
    <row r="290" spans="1:3" x14ac:dyDescent="0.25">
      <c r="A290" s="3">
        <v>8435</v>
      </c>
      <c r="B290" s="50" t="s">
        <v>49</v>
      </c>
      <c r="C290" s="50" t="s">
        <v>49</v>
      </c>
    </row>
    <row r="291" spans="1:3" x14ac:dyDescent="0.25">
      <c r="A291" s="3">
        <v>8436</v>
      </c>
      <c r="B291" s="50" t="s">
        <v>49</v>
      </c>
      <c r="C291" s="50" t="s">
        <v>49</v>
      </c>
    </row>
    <row r="292" spans="1:3" x14ac:dyDescent="0.25">
      <c r="A292" s="3">
        <v>8437</v>
      </c>
      <c r="B292" s="50" t="s">
        <v>49</v>
      </c>
      <c r="C292" s="50" t="s">
        <v>49</v>
      </c>
    </row>
    <row r="293" spans="1:3" x14ac:dyDescent="0.25">
      <c r="A293" s="3">
        <v>8438</v>
      </c>
      <c r="B293" s="50" t="s">
        <v>49</v>
      </c>
      <c r="C293" s="50" t="s">
        <v>49</v>
      </c>
    </row>
    <row r="294" spans="1:3" x14ac:dyDescent="0.25">
      <c r="A294" s="3">
        <v>8439</v>
      </c>
      <c r="B294" s="50" t="s">
        <v>49</v>
      </c>
      <c r="C294" s="50" t="s">
        <v>49</v>
      </c>
    </row>
    <row r="295" spans="1:3" x14ac:dyDescent="0.25">
      <c r="A295" s="3">
        <v>8440</v>
      </c>
      <c r="B295" s="50" t="s">
        <v>49</v>
      </c>
      <c r="C295" s="50" t="s">
        <v>49</v>
      </c>
    </row>
    <row r="296" spans="1:3" x14ac:dyDescent="0.25">
      <c r="A296" s="3">
        <v>3204</v>
      </c>
      <c r="B296" s="50" t="s">
        <v>21</v>
      </c>
      <c r="C296" s="50" t="s">
        <v>25</v>
      </c>
    </row>
    <row r="297" spans="1:3" x14ac:dyDescent="0.25">
      <c r="A297" s="3">
        <v>3205</v>
      </c>
      <c r="B297" s="50" t="s">
        <v>21</v>
      </c>
      <c r="C297" s="50" t="s">
        <v>25</v>
      </c>
    </row>
    <row r="298" spans="1:3" x14ac:dyDescent="0.25">
      <c r="A298" s="3">
        <v>3206</v>
      </c>
      <c r="B298" s="50" t="s">
        <v>21</v>
      </c>
      <c r="C298" s="50" t="s">
        <v>25</v>
      </c>
    </row>
    <row r="299" spans="1:3" x14ac:dyDescent="0.25">
      <c r="A299" s="3">
        <v>3207</v>
      </c>
      <c r="B299" s="50" t="s">
        <v>21</v>
      </c>
      <c r="C299" s="50" t="s">
        <v>25</v>
      </c>
    </row>
    <row r="300" spans="1:3" x14ac:dyDescent="0.25">
      <c r="A300" s="3">
        <v>3208</v>
      </c>
      <c r="B300" s="50" t="s">
        <v>21</v>
      </c>
      <c r="C300" s="50" t="s">
        <v>25</v>
      </c>
    </row>
    <row r="301" spans="1:3" x14ac:dyDescent="0.25">
      <c r="A301" s="3">
        <v>3101</v>
      </c>
      <c r="B301" s="50" t="s">
        <v>20</v>
      </c>
      <c r="C301" s="50" t="s">
        <v>26</v>
      </c>
    </row>
    <row r="302" spans="1:3" x14ac:dyDescent="0.25">
      <c r="A302" s="3">
        <v>3102</v>
      </c>
      <c r="B302" s="50" t="s">
        <v>20</v>
      </c>
      <c r="C302" s="50" t="s">
        <v>26</v>
      </c>
    </row>
    <row r="303" spans="1:3" x14ac:dyDescent="0.25">
      <c r="A303" s="3">
        <v>3103</v>
      </c>
      <c r="B303" s="50" t="s">
        <v>20</v>
      </c>
      <c r="C303" s="50" t="s">
        <v>26</v>
      </c>
    </row>
    <row r="304" spans="1:3" x14ac:dyDescent="0.25">
      <c r="A304" s="3">
        <v>3104</v>
      </c>
      <c r="B304" s="50" t="s">
        <v>20</v>
      </c>
      <c r="C304" s="50" t="s">
        <v>26</v>
      </c>
    </row>
    <row r="305" spans="1:3" x14ac:dyDescent="0.25">
      <c r="A305" s="3">
        <v>3105</v>
      </c>
      <c r="B305" s="50" t="s">
        <v>20</v>
      </c>
      <c r="C305" s="50" t="s">
        <v>26</v>
      </c>
    </row>
    <row r="306" spans="1:3" x14ac:dyDescent="0.25">
      <c r="A306" s="3">
        <v>3106</v>
      </c>
      <c r="B306" s="50" t="s">
        <v>20</v>
      </c>
      <c r="C306" s="50" t="s">
        <v>26</v>
      </c>
    </row>
    <row r="307" spans="1:3" x14ac:dyDescent="0.25">
      <c r="A307" s="3">
        <v>3101</v>
      </c>
      <c r="B307" s="50" t="s">
        <v>20</v>
      </c>
      <c r="C307" s="50" t="s">
        <v>26</v>
      </c>
    </row>
    <row r="308" spans="1:3" x14ac:dyDescent="0.25">
      <c r="A308" s="3">
        <v>3102</v>
      </c>
      <c r="B308" s="50" t="s">
        <v>20</v>
      </c>
      <c r="C308" s="50" t="s">
        <v>26</v>
      </c>
    </row>
    <row r="309" spans="1:3" x14ac:dyDescent="0.25">
      <c r="A309" s="3">
        <v>3107</v>
      </c>
      <c r="B309" s="50" t="s">
        <v>20</v>
      </c>
      <c r="C309" s="50" t="s">
        <v>26</v>
      </c>
    </row>
    <row r="310" spans="1:3" x14ac:dyDescent="0.25">
      <c r="A310" s="3">
        <v>3108</v>
      </c>
      <c r="B310" s="50" t="s">
        <v>20</v>
      </c>
      <c r="C310" s="50" t="s">
        <v>26</v>
      </c>
    </row>
    <row r="311" spans="1:3" x14ac:dyDescent="0.25">
      <c r="A311" s="3">
        <v>3109</v>
      </c>
      <c r="B311" s="50" t="s">
        <v>20</v>
      </c>
      <c r="C311" s="50" t="s">
        <v>26</v>
      </c>
    </row>
    <row r="312" spans="1:3" x14ac:dyDescent="0.25">
      <c r="A312" s="3">
        <v>3110</v>
      </c>
      <c r="B312" s="50" t="s">
        <v>20</v>
      </c>
      <c r="C312" s="50" t="s">
        <v>26</v>
      </c>
    </row>
    <row r="313" spans="1:3" x14ac:dyDescent="0.25">
      <c r="A313" s="3">
        <v>3111</v>
      </c>
      <c r="B313" s="50" t="s">
        <v>20</v>
      </c>
      <c r="C313" s="50" t="s">
        <v>26</v>
      </c>
    </row>
    <row r="314" spans="1:3" x14ac:dyDescent="0.25">
      <c r="A314" s="3">
        <v>3112</v>
      </c>
      <c r="B314" s="50" t="s">
        <v>20</v>
      </c>
      <c r="C314" s="50" t="s">
        <v>26</v>
      </c>
    </row>
    <row r="315" spans="1:3" x14ac:dyDescent="0.25">
      <c r="A315" s="3">
        <v>3113</v>
      </c>
      <c r="B315" s="50" t="s">
        <v>20</v>
      </c>
      <c r="C315" s="50" t="s">
        <v>26</v>
      </c>
    </row>
    <row r="316" spans="1:3" x14ac:dyDescent="0.25">
      <c r="A316" s="3">
        <v>3114</v>
      </c>
      <c r="B316" s="50" t="s">
        <v>20</v>
      </c>
      <c r="C316" s="50" t="s">
        <v>26</v>
      </c>
    </row>
    <row r="317" spans="1:3" x14ac:dyDescent="0.25">
      <c r="A317" s="3">
        <v>3115</v>
      </c>
      <c r="B317" s="50" t="s">
        <v>20</v>
      </c>
      <c r="C317" s="50" t="s">
        <v>26</v>
      </c>
    </row>
    <row r="318" spans="1:3" x14ac:dyDescent="0.25">
      <c r="A318" s="3">
        <v>3116</v>
      </c>
      <c r="B318" s="50" t="s">
        <v>20</v>
      </c>
      <c r="C318" s="50" t="s">
        <v>26</v>
      </c>
    </row>
    <row r="319" spans="1:3" x14ac:dyDescent="0.25">
      <c r="A319" s="3">
        <v>3117</v>
      </c>
      <c r="B319" s="50" t="s">
        <v>20</v>
      </c>
      <c r="C319" s="50" t="s">
        <v>26</v>
      </c>
    </row>
    <row r="320" spans="1:3" x14ac:dyDescent="0.25">
      <c r="A320" s="3">
        <v>3118</v>
      </c>
      <c r="B320" s="50" t="s">
        <v>20</v>
      </c>
      <c r="C320" s="50" t="s">
        <v>26</v>
      </c>
    </row>
    <row r="321" spans="1:3" x14ac:dyDescent="0.25">
      <c r="A321" s="3">
        <v>3119</v>
      </c>
      <c r="B321" s="50" t="s">
        <v>20</v>
      </c>
      <c r="C321" s="50" t="s">
        <v>26</v>
      </c>
    </row>
    <row r="322" spans="1:3" x14ac:dyDescent="0.25">
      <c r="A322" s="3">
        <v>3120</v>
      </c>
      <c r="B322" s="50" t="s">
        <v>20</v>
      </c>
      <c r="C322" s="50" t="s">
        <v>26</v>
      </c>
    </row>
    <row r="323" spans="1:3" x14ac:dyDescent="0.25">
      <c r="A323" s="3">
        <v>3121</v>
      </c>
      <c r="B323" s="50" t="s">
        <v>20</v>
      </c>
      <c r="C323" s="50" t="s">
        <v>26</v>
      </c>
    </row>
    <row r="324" spans="1:3" x14ac:dyDescent="0.25">
      <c r="A324" s="3">
        <v>3122</v>
      </c>
      <c r="B324" s="50" t="s">
        <v>20</v>
      </c>
      <c r="C324" s="50" t="s">
        <v>26</v>
      </c>
    </row>
    <row r="325" spans="1:3" x14ac:dyDescent="0.25">
      <c r="A325" s="3">
        <v>3123</v>
      </c>
      <c r="B325" s="50" t="s">
        <v>20</v>
      </c>
      <c r="C325" s="50" t="s">
        <v>26</v>
      </c>
    </row>
    <row r="326" spans="1:3" x14ac:dyDescent="0.25">
      <c r="A326" s="3">
        <v>3124</v>
      </c>
      <c r="B326" s="50" t="s">
        <v>20</v>
      </c>
      <c r="C326" s="50" t="s">
        <v>26</v>
      </c>
    </row>
    <row r="327" spans="1:3" x14ac:dyDescent="0.25">
      <c r="A327" s="3">
        <v>3125</v>
      </c>
      <c r="B327" s="50" t="s">
        <v>20</v>
      </c>
      <c r="C327" s="50" t="s">
        <v>26</v>
      </c>
    </row>
    <row r="328" spans="1:3" x14ac:dyDescent="0.25">
      <c r="A328" s="3">
        <v>3126</v>
      </c>
      <c r="B328" s="50" t="s">
        <v>20</v>
      </c>
      <c r="C328" s="50" t="s">
        <v>26</v>
      </c>
    </row>
    <row r="329" spans="1:3" x14ac:dyDescent="0.25">
      <c r="A329" s="3">
        <v>3127</v>
      </c>
      <c r="B329" s="50" t="s">
        <v>20</v>
      </c>
      <c r="C329" s="50" t="s">
        <v>26</v>
      </c>
    </row>
    <row r="330" spans="1:3" x14ac:dyDescent="0.25">
      <c r="A330" s="3">
        <v>3128</v>
      </c>
      <c r="B330" s="50" t="s">
        <v>20</v>
      </c>
      <c r="C330" s="50" t="s">
        <v>26</v>
      </c>
    </row>
    <row r="331" spans="1:3" x14ac:dyDescent="0.25">
      <c r="A331" s="3">
        <v>3129</v>
      </c>
      <c r="B331" s="50" t="s">
        <v>20</v>
      </c>
      <c r="C331" s="50" t="s">
        <v>26</v>
      </c>
    </row>
    <row r="332" spans="1:3" x14ac:dyDescent="0.25">
      <c r="A332" s="3">
        <v>3130</v>
      </c>
      <c r="B332" s="50" t="s">
        <v>20</v>
      </c>
      <c r="C332" s="50" t="s">
        <v>26</v>
      </c>
    </row>
    <row r="333" spans="1:3" x14ac:dyDescent="0.25">
      <c r="A333" s="3">
        <v>3131</v>
      </c>
      <c r="B333" s="50" t="s">
        <v>20</v>
      </c>
      <c r="C333" s="50" t="s">
        <v>26</v>
      </c>
    </row>
    <row r="334" spans="1:3" x14ac:dyDescent="0.25">
      <c r="A334" s="3">
        <v>3001</v>
      </c>
      <c r="B334" s="50" t="s">
        <v>20</v>
      </c>
      <c r="C334" s="50" t="s">
        <v>27</v>
      </c>
    </row>
    <row r="335" spans="1:3" x14ac:dyDescent="0.25">
      <c r="A335" s="3">
        <v>3002</v>
      </c>
      <c r="B335" s="50" t="s">
        <v>20</v>
      </c>
      <c r="C335" s="50" t="s">
        <v>27</v>
      </c>
    </row>
    <row r="336" spans="1:3" x14ac:dyDescent="0.25">
      <c r="A336" s="3">
        <v>3003</v>
      </c>
      <c r="B336" s="50" t="s">
        <v>20</v>
      </c>
      <c r="C336" s="50" t="s">
        <v>27</v>
      </c>
    </row>
    <row r="337" spans="1:3" x14ac:dyDescent="0.25">
      <c r="A337" s="3">
        <v>3004</v>
      </c>
      <c r="B337" s="50" t="s">
        <v>20</v>
      </c>
      <c r="C337" s="50" t="s">
        <v>27</v>
      </c>
    </row>
    <row r="338" spans="1:3" x14ac:dyDescent="0.25">
      <c r="A338" s="3">
        <v>3005</v>
      </c>
      <c r="B338" s="50" t="s">
        <v>20</v>
      </c>
      <c r="C338" s="50" t="s">
        <v>27</v>
      </c>
    </row>
    <row r="339" spans="1:3" x14ac:dyDescent="0.25">
      <c r="A339" s="3">
        <v>3006</v>
      </c>
      <c r="B339" s="50" t="s">
        <v>20</v>
      </c>
      <c r="C339" s="50" t="s">
        <v>27</v>
      </c>
    </row>
    <row r="340" spans="1:3" x14ac:dyDescent="0.25">
      <c r="A340" s="3">
        <v>3007</v>
      </c>
      <c r="B340" s="50" t="s">
        <v>20</v>
      </c>
      <c r="C340" s="50" t="s">
        <v>27</v>
      </c>
    </row>
    <row r="341" spans="1:3" x14ac:dyDescent="0.25">
      <c r="A341" s="3">
        <v>3008</v>
      </c>
      <c r="B341" s="50" t="s">
        <v>20</v>
      </c>
      <c r="C341" s="50" t="s">
        <v>27</v>
      </c>
    </row>
    <row r="342" spans="1:3" x14ac:dyDescent="0.25">
      <c r="A342" s="3">
        <v>3013</v>
      </c>
      <c r="B342" s="50" t="s">
        <v>20</v>
      </c>
      <c r="C342" s="50" t="s">
        <v>27</v>
      </c>
    </row>
    <row r="343" spans="1:3" x14ac:dyDescent="0.25">
      <c r="A343" s="3">
        <v>3014</v>
      </c>
      <c r="B343" s="50" t="s">
        <v>20</v>
      </c>
      <c r="C343" s="50" t="s">
        <v>27</v>
      </c>
    </row>
    <row r="344" spans="1:3" x14ac:dyDescent="0.25">
      <c r="A344" s="3">
        <v>3015</v>
      </c>
      <c r="B344" s="50" t="s">
        <v>20</v>
      </c>
      <c r="C344" s="50" t="s">
        <v>27</v>
      </c>
    </row>
    <row r="345" spans="1:3" x14ac:dyDescent="0.25">
      <c r="A345" s="3">
        <v>3016</v>
      </c>
      <c r="B345" s="50" t="s">
        <v>20</v>
      </c>
      <c r="C345" s="50" t="s">
        <v>27</v>
      </c>
    </row>
    <row r="346" spans="1:3" x14ac:dyDescent="0.25">
      <c r="A346" s="3">
        <v>3017</v>
      </c>
      <c r="B346" s="50" t="s">
        <v>20</v>
      </c>
      <c r="C346" s="50" t="s">
        <v>27</v>
      </c>
    </row>
    <row r="347" spans="1:3" x14ac:dyDescent="0.25">
      <c r="A347" s="3">
        <v>2801</v>
      </c>
      <c r="B347" s="50" t="s">
        <v>18</v>
      </c>
      <c r="C347" s="50" t="s">
        <v>28</v>
      </c>
    </row>
    <row r="348" spans="1:3" x14ac:dyDescent="0.25">
      <c r="A348" s="3">
        <v>2802</v>
      </c>
      <c r="B348" s="50" t="s">
        <v>18</v>
      </c>
      <c r="C348" s="50" t="s">
        <v>28</v>
      </c>
    </row>
    <row r="349" spans="1:3" x14ac:dyDescent="0.25">
      <c r="A349" s="3">
        <v>2803</v>
      </c>
      <c r="B349" s="50" t="s">
        <v>18</v>
      </c>
      <c r="C349" s="50" t="s">
        <v>28</v>
      </c>
    </row>
    <row r="350" spans="1:3" x14ac:dyDescent="0.25">
      <c r="A350" s="3">
        <v>2804</v>
      </c>
      <c r="B350" s="50" t="s">
        <v>18</v>
      </c>
      <c r="C350" s="50" t="s">
        <v>28</v>
      </c>
    </row>
    <row r="351" spans="1:3" x14ac:dyDescent="0.25">
      <c r="A351" s="3">
        <v>2805</v>
      </c>
      <c r="B351" s="50" t="s">
        <v>18</v>
      </c>
      <c r="C351" s="50" t="s">
        <v>28</v>
      </c>
    </row>
    <row r="352" spans="1:3" x14ac:dyDescent="0.25">
      <c r="A352" s="3">
        <v>2806</v>
      </c>
      <c r="B352" s="50" t="s">
        <v>18</v>
      </c>
      <c r="C352" s="50" t="s">
        <v>28</v>
      </c>
    </row>
    <row r="353" spans="1:3" x14ac:dyDescent="0.25">
      <c r="A353" s="3">
        <v>2807</v>
      </c>
      <c r="B353" s="50" t="s">
        <v>18</v>
      </c>
      <c r="C353" s="50" t="s">
        <v>28</v>
      </c>
    </row>
    <row r="354" spans="1:3" x14ac:dyDescent="0.25">
      <c r="A354" s="3">
        <v>2808</v>
      </c>
      <c r="B354" s="50" t="s">
        <v>18</v>
      </c>
      <c r="C354" s="50" t="s">
        <v>28</v>
      </c>
    </row>
    <row r="355" spans="1:3" x14ac:dyDescent="0.25">
      <c r="A355" s="3">
        <v>2809</v>
      </c>
      <c r="B355" s="50" t="s">
        <v>18</v>
      </c>
      <c r="C355" s="50" t="s">
        <v>28</v>
      </c>
    </row>
    <row r="356" spans="1:3" x14ac:dyDescent="0.25">
      <c r="A356" s="3">
        <v>2810</v>
      </c>
      <c r="B356" s="50" t="s">
        <v>18</v>
      </c>
      <c r="C356" s="50" t="s">
        <v>28</v>
      </c>
    </row>
    <row r="357" spans="1:3" x14ac:dyDescent="0.25">
      <c r="A357" s="3">
        <v>2811</v>
      </c>
      <c r="B357" s="50" t="s">
        <v>18</v>
      </c>
      <c r="C357" s="50" t="s">
        <v>28</v>
      </c>
    </row>
    <row r="358" spans="1:3" x14ac:dyDescent="0.25">
      <c r="A358" s="3">
        <v>2812</v>
      </c>
      <c r="B358" s="50" t="s">
        <v>18</v>
      </c>
      <c r="C358" s="50" t="s">
        <v>28</v>
      </c>
    </row>
    <row r="359" spans="1:3" x14ac:dyDescent="0.25">
      <c r="A359" s="3">
        <v>2813</v>
      </c>
      <c r="B359" s="50" t="s">
        <v>18</v>
      </c>
      <c r="C359" s="50" t="s">
        <v>28</v>
      </c>
    </row>
    <row r="360" spans="1:3" x14ac:dyDescent="0.25">
      <c r="A360" s="3">
        <v>2814</v>
      </c>
      <c r="B360" s="50" t="s">
        <v>18</v>
      </c>
      <c r="C360" s="50" t="s">
        <v>28</v>
      </c>
    </row>
    <row r="361" spans="1:3" x14ac:dyDescent="0.25">
      <c r="A361" s="3">
        <v>2815</v>
      </c>
      <c r="B361" s="50" t="s">
        <v>18</v>
      </c>
      <c r="C361" s="50" t="s">
        <v>28</v>
      </c>
    </row>
    <row r="362" spans="1:3" x14ac:dyDescent="0.25">
      <c r="A362" s="3">
        <v>2816</v>
      </c>
      <c r="B362" s="50" t="s">
        <v>18</v>
      </c>
      <c r="C362" s="50" t="s">
        <v>28</v>
      </c>
    </row>
    <row r="363" spans="1:3" x14ac:dyDescent="0.25">
      <c r="A363" s="3">
        <v>2817</v>
      </c>
      <c r="B363" s="50" t="s">
        <v>18</v>
      </c>
      <c r="C363" s="50" t="s">
        <v>28</v>
      </c>
    </row>
    <row r="364" spans="1:3" x14ac:dyDescent="0.25">
      <c r="A364" s="3">
        <v>2818</v>
      </c>
      <c r="B364" s="50" t="s">
        <v>18</v>
      </c>
      <c r="C364" s="50" t="s">
        <v>28</v>
      </c>
    </row>
    <row r="365" spans="1:3" x14ac:dyDescent="0.25">
      <c r="A365" s="3">
        <v>2819</v>
      </c>
      <c r="B365" s="50" t="s">
        <v>18</v>
      </c>
      <c r="C365" s="50" t="s">
        <v>28</v>
      </c>
    </row>
    <row r="366" spans="1:3" x14ac:dyDescent="0.25">
      <c r="A366" s="3">
        <v>2820</v>
      </c>
      <c r="B366" s="50" t="s">
        <v>18</v>
      </c>
      <c r="C366" s="50" t="s">
        <v>28</v>
      </c>
    </row>
    <row r="367" spans="1:3" x14ac:dyDescent="0.25">
      <c r="A367" s="3">
        <v>2821</v>
      </c>
      <c r="B367" s="50" t="s">
        <v>18</v>
      </c>
      <c r="C367" s="50" t="s">
        <v>28</v>
      </c>
    </row>
    <row r="368" spans="1:3" x14ac:dyDescent="0.25">
      <c r="A368" s="3">
        <v>2822</v>
      </c>
      <c r="B368" s="50" t="s">
        <v>18</v>
      </c>
      <c r="C368" s="50" t="s">
        <v>28</v>
      </c>
    </row>
    <row r="369" spans="1:3" x14ac:dyDescent="0.25">
      <c r="A369" s="3">
        <v>2901</v>
      </c>
      <c r="B369" s="50" t="s">
        <v>18</v>
      </c>
      <c r="C369" s="50" t="s">
        <v>29</v>
      </c>
    </row>
    <row r="370" spans="1:3" x14ac:dyDescent="0.25">
      <c r="A370" s="3">
        <v>2902</v>
      </c>
      <c r="B370" s="50" t="s">
        <v>18</v>
      </c>
      <c r="C370" s="50" t="s">
        <v>29</v>
      </c>
    </row>
    <row r="371" spans="1:3" x14ac:dyDescent="0.25">
      <c r="A371" s="3">
        <v>2903</v>
      </c>
      <c r="B371" s="50" t="s">
        <v>18</v>
      </c>
      <c r="C371" s="50" t="s">
        <v>29</v>
      </c>
    </row>
    <row r="372" spans="1:3" x14ac:dyDescent="0.25">
      <c r="A372" s="3">
        <v>2904</v>
      </c>
      <c r="B372" s="50" t="s">
        <v>18</v>
      </c>
      <c r="C372" s="50" t="s">
        <v>29</v>
      </c>
    </row>
    <row r="373" spans="1:3" x14ac:dyDescent="0.25">
      <c r="A373" s="3">
        <v>2905</v>
      </c>
      <c r="B373" s="50" t="s">
        <v>18</v>
      </c>
      <c r="C373" s="50" t="s">
        <v>29</v>
      </c>
    </row>
    <row r="374" spans="1:3" x14ac:dyDescent="0.25">
      <c r="A374" s="3">
        <v>2906</v>
      </c>
      <c r="B374" s="50" t="s">
        <v>18</v>
      </c>
      <c r="C374" s="50" t="s">
        <v>29</v>
      </c>
    </row>
    <row r="375" spans="1:3" x14ac:dyDescent="0.25">
      <c r="A375" s="3">
        <v>2907</v>
      </c>
      <c r="B375" s="50" t="s">
        <v>18</v>
      </c>
      <c r="C375" s="50" t="s">
        <v>29</v>
      </c>
    </row>
    <row r="376" spans="1:3" x14ac:dyDescent="0.25">
      <c r="A376" s="3">
        <v>2908</v>
      </c>
      <c r="B376" s="50" t="s">
        <v>18</v>
      </c>
      <c r="C376" s="50" t="s">
        <v>29</v>
      </c>
    </row>
    <row r="377" spans="1:3" x14ac:dyDescent="0.25">
      <c r="A377" s="3">
        <v>2909</v>
      </c>
      <c r="B377" s="50" t="s">
        <v>18</v>
      </c>
      <c r="C377" s="50" t="s">
        <v>29</v>
      </c>
    </row>
    <row r="378" spans="1:3" x14ac:dyDescent="0.25">
      <c r="A378" s="3">
        <v>2910</v>
      </c>
      <c r="B378" s="50" t="s">
        <v>18</v>
      </c>
      <c r="C378" s="50" t="s">
        <v>29</v>
      </c>
    </row>
    <row r="379" spans="1:3" x14ac:dyDescent="0.25">
      <c r="A379" s="3">
        <v>2911</v>
      </c>
      <c r="B379" s="50" t="s">
        <v>18</v>
      </c>
      <c r="C379" s="50" t="s">
        <v>29</v>
      </c>
    </row>
    <row r="380" spans="1:3" x14ac:dyDescent="0.25">
      <c r="A380" s="3">
        <v>2912</v>
      </c>
      <c r="B380" s="50" t="s">
        <v>18</v>
      </c>
      <c r="C380" s="50" t="s">
        <v>29</v>
      </c>
    </row>
    <row r="381" spans="1:3" x14ac:dyDescent="0.25">
      <c r="A381" s="3">
        <v>2913</v>
      </c>
      <c r="B381" s="50" t="s">
        <v>18</v>
      </c>
      <c r="C381" s="50" t="s">
        <v>29</v>
      </c>
    </row>
    <row r="382" spans="1:3" x14ac:dyDescent="0.25">
      <c r="A382" s="3">
        <v>2914</v>
      </c>
      <c r="B382" s="50" t="s">
        <v>18</v>
      </c>
      <c r="C382" s="50" t="s">
        <v>29</v>
      </c>
    </row>
    <row r="383" spans="1:3" x14ac:dyDescent="0.25">
      <c r="A383" s="3">
        <v>2915</v>
      </c>
      <c r="B383" s="50" t="s">
        <v>18</v>
      </c>
      <c r="C383" s="50" t="s">
        <v>29</v>
      </c>
    </row>
    <row r="384" spans="1:3" x14ac:dyDescent="0.25">
      <c r="A384" s="3">
        <v>2701</v>
      </c>
      <c r="B384" s="4" t="s">
        <v>22</v>
      </c>
      <c r="C384" s="50" t="s">
        <v>30</v>
      </c>
    </row>
    <row r="385" spans="1:3" x14ac:dyDescent="0.25">
      <c r="A385" s="3">
        <v>2702</v>
      </c>
      <c r="B385" s="4" t="s">
        <v>22</v>
      </c>
      <c r="C385" s="50" t="s">
        <v>30</v>
      </c>
    </row>
    <row r="386" spans="1:3" x14ac:dyDescent="0.25">
      <c r="A386" s="3">
        <v>2703</v>
      </c>
      <c r="B386" s="4" t="s">
        <v>22</v>
      </c>
      <c r="C386" s="50" t="s">
        <v>30</v>
      </c>
    </row>
    <row r="387" spans="1:3" x14ac:dyDescent="0.25">
      <c r="A387" s="3">
        <v>2704</v>
      </c>
      <c r="B387" s="4" t="s">
        <v>22</v>
      </c>
      <c r="C387" s="50" t="s">
        <v>30</v>
      </c>
    </row>
    <row r="388" spans="1:3" x14ac:dyDescent="0.25">
      <c r="A388" s="3">
        <v>2708</v>
      </c>
      <c r="B388" s="4" t="s">
        <v>22</v>
      </c>
      <c r="C388" s="50" t="s">
        <v>30</v>
      </c>
    </row>
    <row r="389" spans="1:3" x14ac:dyDescent="0.25">
      <c r="A389" s="3">
        <v>2709</v>
      </c>
      <c r="B389" s="4" t="s">
        <v>22</v>
      </c>
      <c r="C389" s="50" t="s">
        <v>30</v>
      </c>
    </row>
    <row r="390" spans="1:3" x14ac:dyDescent="0.25">
      <c r="A390" s="3">
        <v>2710</v>
      </c>
      <c r="B390" s="4" t="s">
        <v>22</v>
      </c>
      <c r="C390" s="50" t="s">
        <v>30</v>
      </c>
    </row>
    <row r="391" spans="1:3" x14ac:dyDescent="0.25">
      <c r="A391" s="3">
        <v>2711</v>
      </c>
      <c r="B391" s="4" t="s">
        <v>22</v>
      </c>
      <c r="C391" s="50" t="s">
        <v>30</v>
      </c>
    </row>
    <row r="392" spans="1:3" x14ac:dyDescent="0.25">
      <c r="A392" s="3">
        <v>2712</v>
      </c>
      <c r="B392" s="4" t="s">
        <v>22</v>
      </c>
      <c r="C392" s="50" t="s">
        <v>30</v>
      </c>
    </row>
    <row r="393" spans="1:3" x14ac:dyDescent="0.25">
      <c r="A393" s="3">
        <v>2713</v>
      </c>
      <c r="B393" s="4" t="s">
        <v>22</v>
      </c>
      <c r="C393" s="50" t="s">
        <v>30</v>
      </c>
    </row>
    <row r="394" spans="1:3" x14ac:dyDescent="0.25">
      <c r="A394" s="3">
        <v>2714</v>
      </c>
      <c r="B394" s="4" t="s">
        <v>22</v>
      </c>
      <c r="C394" s="50" t="s">
        <v>30</v>
      </c>
    </row>
    <row r="395" spans="1:3" x14ac:dyDescent="0.25">
      <c r="A395" s="3">
        <v>2715</v>
      </c>
      <c r="B395" s="4" t="s">
        <v>22</v>
      </c>
      <c r="C395" s="50" t="s">
        <v>30</v>
      </c>
    </row>
    <row r="396" spans="1:3" x14ac:dyDescent="0.25">
      <c r="A396" s="3">
        <v>2716</v>
      </c>
      <c r="B396" s="4" t="s">
        <v>22</v>
      </c>
      <c r="C396" s="50" t="s">
        <v>30</v>
      </c>
    </row>
    <row r="397" spans="1:3" x14ac:dyDescent="0.25">
      <c r="A397" s="3">
        <v>2717</v>
      </c>
      <c r="B397" s="4" t="s">
        <v>22</v>
      </c>
      <c r="C397" s="50" t="s">
        <v>30</v>
      </c>
    </row>
    <row r="398" spans="1:3" x14ac:dyDescent="0.25">
      <c r="A398" s="3">
        <v>2718</v>
      </c>
      <c r="B398" s="4" t="s">
        <v>22</v>
      </c>
      <c r="C398" s="50" t="s">
        <v>30</v>
      </c>
    </row>
    <row r="399" spans="1:3" x14ac:dyDescent="0.25">
      <c r="A399" s="3">
        <v>2719</v>
      </c>
      <c r="B399" s="4" t="s">
        <v>22</v>
      </c>
      <c r="C399" s="50" t="s">
        <v>30</v>
      </c>
    </row>
    <row r="400" spans="1:3" x14ac:dyDescent="0.25">
      <c r="A400" s="3">
        <v>2720</v>
      </c>
      <c r="B400" s="4" t="s">
        <v>22</v>
      </c>
      <c r="C400" s="50" t="s">
        <v>30</v>
      </c>
    </row>
    <row r="401" spans="1:3" x14ac:dyDescent="0.25">
      <c r="A401" s="3">
        <v>2721</v>
      </c>
      <c r="B401" s="4" t="s">
        <v>22</v>
      </c>
      <c r="C401" s="50" t="s">
        <v>30</v>
      </c>
    </row>
    <row r="402" spans="1:3" x14ac:dyDescent="0.25">
      <c r="A402" s="3">
        <v>2722</v>
      </c>
      <c r="B402" s="4" t="s">
        <v>22</v>
      </c>
      <c r="C402" s="50" t="s">
        <v>30</v>
      </c>
    </row>
    <row r="403" spans="1:3" x14ac:dyDescent="0.25">
      <c r="A403" s="3">
        <v>2723</v>
      </c>
      <c r="B403" s="4" t="s">
        <v>22</v>
      </c>
      <c r="C403" s="50" t="s">
        <v>30</v>
      </c>
    </row>
    <row r="404" spans="1:3" x14ac:dyDescent="0.25">
      <c r="A404" s="3">
        <v>2724</v>
      </c>
      <c r="B404" s="4" t="s">
        <v>22</v>
      </c>
      <c r="C404" s="50" t="s">
        <v>30</v>
      </c>
    </row>
    <row r="405" spans="1:3" x14ac:dyDescent="0.25">
      <c r="A405" s="3">
        <v>2725</v>
      </c>
      <c r="B405" s="4" t="s">
        <v>22</v>
      </c>
      <c r="C405" s="50" t="s">
        <v>30</v>
      </c>
    </row>
    <row r="406" spans="1:3" x14ac:dyDescent="0.25">
      <c r="A406" s="3">
        <v>2726</v>
      </c>
      <c r="B406" s="4" t="s">
        <v>22</v>
      </c>
      <c r="C406" s="50" t="s">
        <v>30</v>
      </c>
    </row>
    <row r="407" spans="1:3" x14ac:dyDescent="0.25">
      <c r="A407" s="3">
        <v>2602</v>
      </c>
      <c r="B407" s="50" t="s">
        <v>17</v>
      </c>
      <c r="C407" s="50" t="s">
        <v>31</v>
      </c>
    </row>
    <row r="408" spans="1:3" x14ac:dyDescent="0.25">
      <c r="A408" s="3">
        <v>2601</v>
      </c>
      <c r="B408" s="50" t="s">
        <v>17</v>
      </c>
      <c r="C408" s="50" t="s">
        <v>31</v>
      </c>
    </row>
    <row r="409" spans="1:3" x14ac:dyDescent="0.25">
      <c r="A409" s="3">
        <v>2604</v>
      </c>
      <c r="B409" s="50" t="s">
        <v>17</v>
      </c>
      <c r="C409" s="50" t="s">
        <v>31</v>
      </c>
    </row>
    <row r="410" spans="1:3" x14ac:dyDescent="0.25">
      <c r="A410" s="3">
        <v>2603</v>
      </c>
      <c r="B410" s="50" t="s">
        <v>17</v>
      </c>
      <c r="C410" s="50" t="s">
        <v>31</v>
      </c>
    </row>
    <row r="411" spans="1:3" x14ac:dyDescent="0.25">
      <c r="A411" s="3">
        <v>2606</v>
      </c>
      <c r="B411" s="50" t="s">
        <v>17</v>
      </c>
      <c r="C411" s="50" t="s">
        <v>31</v>
      </c>
    </row>
    <row r="412" spans="1:3" x14ac:dyDescent="0.25">
      <c r="A412" s="3">
        <v>2605</v>
      </c>
      <c r="B412" s="50" t="s">
        <v>17</v>
      </c>
      <c r="C412" s="50" t="s">
        <v>31</v>
      </c>
    </row>
    <row r="413" spans="1:3" x14ac:dyDescent="0.25">
      <c r="A413" s="3">
        <v>2608</v>
      </c>
      <c r="B413" s="50" t="s">
        <v>17</v>
      </c>
      <c r="C413" s="50" t="s">
        <v>31</v>
      </c>
    </row>
    <row r="414" spans="1:3" x14ac:dyDescent="0.25">
      <c r="A414" s="3">
        <v>2607</v>
      </c>
      <c r="B414" s="50" t="s">
        <v>17</v>
      </c>
      <c r="C414" s="50" t="s">
        <v>31</v>
      </c>
    </row>
    <row r="415" spans="1:3" x14ac:dyDescent="0.25">
      <c r="A415" s="3">
        <v>2610</v>
      </c>
      <c r="B415" s="50" t="s">
        <v>17</v>
      </c>
      <c r="C415" s="50" t="s">
        <v>31</v>
      </c>
    </row>
    <row r="416" spans="1:3" x14ac:dyDescent="0.25">
      <c r="A416" s="3">
        <v>2609</v>
      </c>
      <c r="B416" s="50" t="s">
        <v>17</v>
      </c>
      <c r="C416" s="50" t="s">
        <v>31</v>
      </c>
    </row>
    <row r="417" spans="1:3" x14ac:dyDescent="0.25">
      <c r="A417" s="3">
        <v>2612</v>
      </c>
      <c r="B417" s="50" t="s">
        <v>17</v>
      </c>
      <c r="C417" s="50" t="s">
        <v>31</v>
      </c>
    </row>
    <row r="418" spans="1:3" x14ac:dyDescent="0.25">
      <c r="A418" s="3">
        <v>2611</v>
      </c>
      <c r="B418" s="50" t="s">
        <v>17</v>
      </c>
      <c r="C418" s="50" t="s">
        <v>31</v>
      </c>
    </row>
    <row r="419" spans="1:3" x14ac:dyDescent="0.25">
      <c r="A419" s="3">
        <v>2474</v>
      </c>
      <c r="B419" s="50" t="s">
        <v>17</v>
      </c>
      <c r="C419" s="50" t="s">
        <v>31</v>
      </c>
    </row>
    <row r="420" spans="1:3" x14ac:dyDescent="0.25">
      <c r="A420" s="3">
        <v>2475</v>
      </c>
      <c r="B420" s="50" t="s">
        <v>17</v>
      </c>
      <c r="C420" s="50" t="s">
        <v>31</v>
      </c>
    </row>
    <row r="421" spans="1:3" x14ac:dyDescent="0.25">
      <c r="A421" s="3">
        <v>2564</v>
      </c>
      <c r="B421" s="50" t="s">
        <v>19</v>
      </c>
      <c r="C421" s="50" t="s">
        <v>32</v>
      </c>
    </row>
    <row r="422" spans="1:3" x14ac:dyDescent="0.25">
      <c r="A422" s="3">
        <v>2565</v>
      </c>
      <c r="B422" s="50" t="s">
        <v>19</v>
      </c>
      <c r="C422" s="50" t="s">
        <v>32</v>
      </c>
    </row>
    <row r="423" spans="1:3" x14ac:dyDescent="0.25">
      <c r="A423" s="3">
        <v>2206</v>
      </c>
      <c r="B423" s="50" t="s">
        <v>19</v>
      </c>
      <c r="C423" s="50" t="s">
        <v>32</v>
      </c>
    </row>
    <row r="424" spans="1:3" x14ac:dyDescent="0.25">
      <c r="A424" s="3">
        <v>2207</v>
      </c>
      <c r="B424" s="50" t="s">
        <v>19</v>
      </c>
      <c r="C424" s="50" t="s">
        <v>32</v>
      </c>
    </row>
    <row r="425" spans="1:3" x14ac:dyDescent="0.25">
      <c r="A425" s="3">
        <v>2208</v>
      </c>
      <c r="B425" s="50" t="s">
        <v>19</v>
      </c>
      <c r="C425" s="50" t="s">
        <v>32</v>
      </c>
    </row>
    <row r="426" spans="1:3" x14ac:dyDescent="0.25">
      <c r="A426" s="3">
        <v>2209</v>
      </c>
      <c r="B426" s="50" t="s">
        <v>19</v>
      </c>
      <c r="C426" s="50" t="s">
        <v>32</v>
      </c>
    </row>
    <row r="427" spans="1:3" x14ac:dyDescent="0.25">
      <c r="A427" s="3">
        <v>2277</v>
      </c>
      <c r="B427" s="50" t="s">
        <v>19</v>
      </c>
      <c r="C427" s="50" t="s">
        <v>32</v>
      </c>
    </row>
    <row r="428" spans="1:3" x14ac:dyDescent="0.25">
      <c r="A428" s="3">
        <v>2239</v>
      </c>
      <c r="B428" s="50" t="s">
        <v>19</v>
      </c>
      <c r="C428" s="50" t="s">
        <v>32</v>
      </c>
    </row>
    <row r="429" spans="1:3" x14ac:dyDescent="0.25">
      <c r="A429" s="3">
        <v>2215</v>
      </c>
      <c r="B429" s="50" t="s">
        <v>19</v>
      </c>
      <c r="C429" s="50" t="s">
        <v>32</v>
      </c>
    </row>
    <row r="430" spans="1:3" x14ac:dyDescent="0.25">
      <c r="A430" s="3">
        <v>2218</v>
      </c>
      <c r="B430" s="50" t="s">
        <v>19</v>
      </c>
      <c r="C430" s="50" t="s">
        <v>32</v>
      </c>
    </row>
    <row r="431" spans="1:3" x14ac:dyDescent="0.25">
      <c r="A431" s="3">
        <v>2219</v>
      </c>
      <c r="B431" s="50" t="s">
        <v>19</v>
      </c>
      <c r="C431" s="50" t="s">
        <v>32</v>
      </c>
    </row>
    <row r="432" spans="1:3" x14ac:dyDescent="0.25">
      <c r="A432" s="3">
        <v>2228</v>
      </c>
      <c r="B432" s="50" t="s">
        <v>19</v>
      </c>
      <c r="C432" s="50" t="s">
        <v>32</v>
      </c>
    </row>
    <row r="433" spans="1:3" x14ac:dyDescent="0.25">
      <c r="A433" s="3">
        <v>2229</v>
      </c>
      <c r="B433" s="50" t="s">
        <v>19</v>
      </c>
      <c r="C433" s="50" t="s">
        <v>32</v>
      </c>
    </row>
    <row r="434" spans="1:3" x14ac:dyDescent="0.25">
      <c r="A434" s="3">
        <v>2237</v>
      </c>
      <c r="B434" s="50" t="s">
        <v>19</v>
      </c>
      <c r="C434" s="50" t="s">
        <v>32</v>
      </c>
    </row>
    <row r="435" spans="1:3" x14ac:dyDescent="0.25">
      <c r="A435" s="3">
        <v>2240</v>
      </c>
      <c r="B435" s="50" t="s">
        <v>19</v>
      </c>
      <c r="C435" s="50" t="s">
        <v>32</v>
      </c>
    </row>
    <row r="436" spans="1:3" x14ac:dyDescent="0.25">
      <c r="A436" s="3">
        <v>2241</v>
      </c>
      <c r="B436" s="50" t="s">
        <v>19</v>
      </c>
      <c r="C436" s="50" t="s">
        <v>32</v>
      </c>
    </row>
    <row r="437" spans="1:3" x14ac:dyDescent="0.25">
      <c r="A437" s="3">
        <v>2242</v>
      </c>
      <c r="B437" s="50" t="s">
        <v>19</v>
      </c>
      <c r="C437" s="50" t="s">
        <v>32</v>
      </c>
    </row>
    <row r="438" spans="1:3" x14ac:dyDescent="0.25">
      <c r="A438" s="3">
        <v>2243</v>
      </c>
      <c r="B438" s="50" t="s">
        <v>19</v>
      </c>
      <c r="C438" s="50" t="s">
        <v>32</v>
      </c>
    </row>
    <row r="439" spans="1:3" x14ac:dyDescent="0.25">
      <c r="A439" s="3">
        <v>2238</v>
      </c>
      <c r="B439" s="50" t="s">
        <v>19</v>
      </c>
      <c r="C439" s="50" t="s">
        <v>32</v>
      </c>
    </row>
    <row r="440" spans="1:3" x14ac:dyDescent="0.25">
      <c r="A440" s="3">
        <v>2257</v>
      </c>
      <c r="B440" s="50" t="s">
        <v>19</v>
      </c>
      <c r="C440" s="50" t="s">
        <v>32</v>
      </c>
    </row>
    <row r="441" spans="1:3" x14ac:dyDescent="0.25">
      <c r="A441" s="3">
        <v>2239</v>
      </c>
      <c r="B441" s="50" t="s">
        <v>19</v>
      </c>
      <c r="C441" s="50" t="s">
        <v>32</v>
      </c>
    </row>
    <row r="442" spans="1:3" x14ac:dyDescent="0.25">
      <c r="A442" s="3">
        <v>2215</v>
      </c>
      <c r="B442" s="50" t="s">
        <v>19</v>
      </c>
      <c r="C442" s="50" t="s">
        <v>32</v>
      </c>
    </row>
    <row r="443" spans="1:3" x14ac:dyDescent="0.25">
      <c r="A443" s="3">
        <v>2276</v>
      </c>
      <c r="B443" s="50" t="s">
        <v>19</v>
      </c>
      <c r="C443" s="50" t="s">
        <v>32</v>
      </c>
    </row>
    <row r="444" spans="1:3" x14ac:dyDescent="0.25">
      <c r="A444" s="3">
        <v>2268</v>
      </c>
      <c r="B444" s="50" t="s">
        <v>19</v>
      </c>
      <c r="C444" s="50" t="s">
        <v>32</v>
      </c>
    </row>
    <row r="445" spans="1:3" x14ac:dyDescent="0.25">
      <c r="A445" s="3">
        <v>2269</v>
      </c>
      <c r="B445" s="50" t="s">
        <v>19</v>
      </c>
      <c r="C445" s="50" t="s">
        <v>32</v>
      </c>
    </row>
    <row r="446" spans="1:3" x14ac:dyDescent="0.25">
      <c r="A446" s="3">
        <v>2276</v>
      </c>
      <c r="B446" s="50" t="s">
        <v>19</v>
      </c>
      <c r="C446" s="50" t="s">
        <v>32</v>
      </c>
    </row>
    <row r="447" spans="1:3" x14ac:dyDescent="0.25">
      <c r="A447" s="3">
        <v>2359</v>
      </c>
      <c r="B447" s="50" t="s">
        <v>19</v>
      </c>
      <c r="C447" s="50" t="s">
        <v>32</v>
      </c>
    </row>
    <row r="448" spans="1:3" x14ac:dyDescent="0.25">
      <c r="A448" s="3">
        <v>2382</v>
      </c>
      <c r="B448" s="50" t="s">
        <v>19</v>
      </c>
      <c r="C448" s="50" t="s">
        <v>32</v>
      </c>
    </row>
    <row r="449" spans="1:3" x14ac:dyDescent="0.25">
      <c r="A449" s="3">
        <v>2252</v>
      </c>
      <c r="B449" s="50" t="s">
        <v>19</v>
      </c>
      <c r="C449" s="50" t="s">
        <v>32</v>
      </c>
    </row>
    <row r="450" spans="1:3" x14ac:dyDescent="0.25">
      <c r="A450" s="3">
        <v>2253</v>
      </c>
      <c r="B450" s="50" t="s">
        <v>19</v>
      </c>
      <c r="C450" s="50" t="s">
        <v>32</v>
      </c>
    </row>
    <row r="451" spans="1:3" x14ac:dyDescent="0.25">
      <c r="A451" s="3">
        <v>2258</v>
      </c>
      <c r="B451" s="50" t="s">
        <v>19</v>
      </c>
      <c r="C451" s="50" t="s">
        <v>32</v>
      </c>
    </row>
    <row r="452" spans="1:3" x14ac:dyDescent="0.25">
      <c r="A452" s="3">
        <v>2259</v>
      </c>
      <c r="B452" s="50" t="s">
        <v>19</v>
      </c>
      <c r="C452" s="50" t="s">
        <v>32</v>
      </c>
    </row>
    <row r="453" spans="1:3" x14ac:dyDescent="0.25">
      <c r="A453" s="3">
        <v>2304</v>
      </c>
      <c r="B453" s="50" t="s">
        <v>19</v>
      </c>
      <c r="C453" s="50" t="s">
        <v>32</v>
      </c>
    </row>
    <row r="454" spans="1:3" x14ac:dyDescent="0.25">
      <c r="A454" s="3">
        <v>2379</v>
      </c>
      <c r="B454" s="50" t="s">
        <v>19</v>
      </c>
      <c r="C454" s="50" t="s">
        <v>32</v>
      </c>
    </row>
    <row r="455" spans="1:3" x14ac:dyDescent="0.25">
      <c r="A455" s="3">
        <v>2508</v>
      </c>
      <c r="B455" s="50" t="s">
        <v>19</v>
      </c>
      <c r="C455" s="50" t="s">
        <v>32</v>
      </c>
    </row>
    <row r="456" spans="1:3" x14ac:dyDescent="0.25">
      <c r="A456" s="3">
        <v>2260</v>
      </c>
      <c r="B456" s="50" t="s">
        <v>19</v>
      </c>
      <c r="C456" s="50" t="s">
        <v>32</v>
      </c>
    </row>
    <row r="457" spans="1:3" x14ac:dyDescent="0.25">
      <c r="A457" s="3">
        <v>2261</v>
      </c>
      <c r="B457" s="50" t="s">
        <v>19</v>
      </c>
      <c r="C457" s="50" t="s">
        <v>32</v>
      </c>
    </row>
    <row r="458" spans="1:3" x14ac:dyDescent="0.25">
      <c r="A458" s="3">
        <v>2263</v>
      </c>
      <c r="B458" s="50" t="s">
        <v>19</v>
      </c>
      <c r="C458" s="50" t="s">
        <v>32</v>
      </c>
    </row>
    <row r="459" spans="1:3" x14ac:dyDescent="0.25">
      <c r="A459" s="3">
        <v>2256</v>
      </c>
      <c r="B459" s="50" t="s">
        <v>19</v>
      </c>
      <c r="C459" s="50" t="s">
        <v>32</v>
      </c>
    </row>
    <row r="460" spans="1:3" x14ac:dyDescent="0.25">
      <c r="A460" s="3">
        <v>2264</v>
      </c>
      <c r="B460" s="50" t="s">
        <v>19</v>
      </c>
      <c r="C460" s="50" t="s">
        <v>32</v>
      </c>
    </row>
    <row r="461" spans="1:3" x14ac:dyDescent="0.25">
      <c r="A461" s="3">
        <v>2265</v>
      </c>
      <c r="B461" s="50" t="s">
        <v>19</v>
      </c>
      <c r="C461" s="50" t="s">
        <v>32</v>
      </c>
    </row>
    <row r="462" spans="1:3" x14ac:dyDescent="0.25">
      <c r="A462" s="3">
        <v>2266</v>
      </c>
      <c r="B462" s="50" t="s">
        <v>19</v>
      </c>
      <c r="C462" s="50" t="s">
        <v>32</v>
      </c>
    </row>
    <row r="463" spans="1:3" x14ac:dyDescent="0.25">
      <c r="A463" s="3">
        <v>2267</v>
      </c>
      <c r="B463" s="50" t="s">
        <v>19</v>
      </c>
      <c r="C463" s="50" t="s">
        <v>32</v>
      </c>
    </row>
    <row r="464" spans="1:3" x14ac:dyDescent="0.25">
      <c r="A464" s="3">
        <v>2272</v>
      </c>
      <c r="B464" s="50" t="s">
        <v>19</v>
      </c>
      <c r="C464" s="50" t="s">
        <v>32</v>
      </c>
    </row>
    <row r="465" spans="1:3" x14ac:dyDescent="0.25">
      <c r="A465" s="3">
        <v>2273</v>
      </c>
      <c r="B465" s="50" t="s">
        <v>19</v>
      </c>
      <c r="C465" s="50" t="s">
        <v>32</v>
      </c>
    </row>
    <row r="466" spans="1:3" x14ac:dyDescent="0.25">
      <c r="A466" s="3">
        <v>2274</v>
      </c>
      <c r="B466" s="50" t="s">
        <v>19</v>
      </c>
      <c r="C466" s="50" t="s">
        <v>32</v>
      </c>
    </row>
    <row r="467" spans="1:3" x14ac:dyDescent="0.25">
      <c r="A467" s="3">
        <v>2275</v>
      </c>
      <c r="B467" s="50" t="s">
        <v>19</v>
      </c>
      <c r="C467" s="50" t="s">
        <v>32</v>
      </c>
    </row>
    <row r="468" spans="1:3" x14ac:dyDescent="0.25">
      <c r="A468" s="3">
        <v>2278</v>
      </c>
      <c r="B468" s="50" t="s">
        <v>19</v>
      </c>
      <c r="C468" s="50" t="s">
        <v>32</v>
      </c>
    </row>
    <row r="469" spans="1:3" x14ac:dyDescent="0.25">
      <c r="A469" s="3">
        <v>2278</v>
      </c>
      <c r="B469" s="50" t="s">
        <v>19</v>
      </c>
      <c r="C469" s="50" t="s">
        <v>32</v>
      </c>
    </row>
    <row r="470" spans="1:3" x14ac:dyDescent="0.25">
      <c r="A470" s="3">
        <v>2279</v>
      </c>
      <c r="B470" s="50" t="s">
        <v>19</v>
      </c>
      <c r="C470" s="50" t="s">
        <v>32</v>
      </c>
    </row>
    <row r="471" spans="1:3" x14ac:dyDescent="0.25">
      <c r="A471" s="3">
        <v>2277</v>
      </c>
      <c r="B471" s="50" t="s">
        <v>19</v>
      </c>
      <c r="C471" s="50" t="s">
        <v>32</v>
      </c>
    </row>
    <row r="472" spans="1:3" x14ac:dyDescent="0.25">
      <c r="A472" s="3">
        <v>2278</v>
      </c>
      <c r="B472" s="50" t="s">
        <v>19</v>
      </c>
      <c r="C472" s="50" t="s">
        <v>32</v>
      </c>
    </row>
    <row r="473" spans="1:3" x14ac:dyDescent="0.25">
      <c r="A473" s="3">
        <v>2279</v>
      </c>
      <c r="B473" s="50" t="s">
        <v>19</v>
      </c>
      <c r="C473" s="50" t="s">
        <v>32</v>
      </c>
    </row>
    <row r="474" spans="1:3" x14ac:dyDescent="0.25">
      <c r="A474" s="3">
        <v>2286</v>
      </c>
      <c r="B474" s="50" t="s">
        <v>19</v>
      </c>
      <c r="C474" s="50" t="s">
        <v>32</v>
      </c>
    </row>
    <row r="475" spans="1:3" x14ac:dyDescent="0.25">
      <c r="A475" s="3">
        <v>2287</v>
      </c>
      <c r="B475" s="50" t="s">
        <v>19</v>
      </c>
      <c r="C475" s="50" t="s">
        <v>32</v>
      </c>
    </row>
    <row r="476" spans="1:3" x14ac:dyDescent="0.25">
      <c r="A476" s="3">
        <v>2288</v>
      </c>
      <c r="B476" s="50" t="s">
        <v>19</v>
      </c>
      <c r="C476" s="50" t="s">
        <v>32</v>
      </c>
    </row>
    <row r="477" spans="1:3" x14ac:dyDescent="0.25">
      <c r="A477" s="3">
        <v>2289</v>
      </c>
      <c r="B477" s="50" t="s">
        <v>19</v>
      </c>
      <c r="C477" s="50" t="s">
        <v>32</v>
      </c>
    </row>
    <row r="478" spans="1:3" x14ac:dyDescent="0.25">
      <c r="A478" s="3">
        <v>2290</v>
      </c>
      <c r="B478" s="50" t="s">
        <v>19</v>
      </c>
      <c r="C478" s="50" t="s">
        <v>32</v>
      </c>
    </row>
    <row r="479" spans="1:3" x14ac:dyDescent="0.25">
      <c r="A479" s="3">
        <v>2291</v>
      </c>
      <c r="B479" s="50" t="s">
        <v>19</v>
      </c>
      <c r="C479" s="50" t="s">
        <v>32</v>
      </c>
    </row>
    <row r="480" spans="1:3" x14ac:dyDescent="0.25">
      <c r="A480" s="3">
        <v>2292</v>
      </c>
      <c r="B480" s="50" t="s">
        <v>19</v>
      </c>
      <c r="C480" s="50" t="s">
        <v>32</v>
      </c>
    </row>
    <row r="481" spans="1:3" x14ac:dyDescent="0.25">
      <c r="A481" s="3">
        <v>2293</v>
      </c>
      <c r="B481" s="50" t="s">
        <v>19</v>
      </c>
      <c r="C481" s="50" t="s">
        <v>32</v>
      </c>
    </row>
    <row r="482" spans="1:3" x14ac:dyDescent="0.25">
      <c r="A482" s="3">
        <v>2379</v>
      </c>
      <c r="B482" s="50" t="s">
        <v>19</v>
      </c>
      <c r="C482" s="50" t="s">
        <v>32</v>
      </c>
    </row>
    <row r="483" spans="1:3" x14ac:dyDescent="0.25">
      <c r="A483" s="3">
        <v>2310</v>
      </c>
      <c r="B483" s="50" t="s">
        <v>19</v>
      </c>
      <c r="C483" s="50" t="s">
        <v>32</v>
      </c>
    </row>
    <row r="484" spans="1:3" x14ac:dyDescent="0.25">
      <c r="A484" s="3">
        <v>2297</v>
      </c>
      <c r="B484" s="50" t="s">
        <v>19</v>
      </c>
      <c r="C484" s="50" t="s">
        <v>32</v>
      </c>
    </row>
    <row r="485" spans="1:3" x14ac:dyDescent="0.25">
      <c r="A485" s="3">
        <v>2298</v>
      </c>
      <c r="B485" s="50" t="s">
        <v>19</v>
      </c>
      <c r="C485" s="50" t="s">
        <v>32</v>
      </c>
    </row>
    <row r="486" spans="1:3" x14ac:dyDescent="0.25">
      <c r="A486" s="3">
        <v>2299</v>
      </c>
      <c r="B486" s="50" t="s">
        <v>19</v>
      </c>
      <c r="C486" s="50" t="s">
        <v>32</v>
      </c>
    </row>
    <row r="487" spans="1:3" x14ac:dyDescent="0.25">
      <c r="A487" s="3">
        <v>2304</v>
      </c>
      <c r="B487" s="50" t="s">
        <v>19</v>
      </c>
      <c r="C487" s="50" t="s">
        <v>32</v>
      </c>
    </row>
    <row r="488" spans="1:3" x14ac:dyDescent="0.25">
      <c r="A488" s="3">
        <v>2363</v>
      </c>
      <c r="B488" s="50" t="s">
        <v>19</v>
      </c>
      <c r="C488" s="50" t="s">
        <v>32</v>
      </c>
    </row>
    <row r="489" spans="1:3" x14ac:dyDescent="0.25">
      <c r="A489" s="3">
        <v>2366</v>
      </c>
      <c r="B489" s="50" t="s">
        <v>19</v>
      </c>
      <c r="C489" s="50" t="s">
        <v>32</v>
      </c>
    </row>
    <row r="490" spans="1:3" x14ac:dyDescent="0.25">
      <c r="A490" s="3">
        <v>2365</v>
      </c>
      <c r="B490" s="50" t="s">
        <v>19</v>
      </c>
      <c r="C490" s="50" t="s">
        <v>32</v>
      </c>
    </row>
    <row r="491" spans="1:3" x14ac:dyDescent="0.25">
      <c r="A491" s="3">
        <v>2386</v>
      </c>
      <c r="B491" s="50" t="s">
        <v>19</v>
      </c>
      <c r="C491" s="50" t="s">
        <v>32</v>
      </c>
    </row>
    <row r="492" spans="1:3" x14ac:dyDescent="0.25">
      <c r="A492" s="3">
        <v>2385</v>
      </c>
      <c r="B492" s="50" t="s">
        <v>19</v>
      </c>
      <c r="C492" s="50" t="s">
        <v>32</v>
      </c>
    </row>
    <row r="493" spans="1:3" x14ac:dyDescent="0.25">
      <c r="A493" s="3">
        <v>2380</v>
      </c>
      <c r="B493" s="50" t="s">
        <v>19</v>
      </c>
      <c r="C493" s="50" t="s">
        <v>32</v>
      </c>
    </row>
    <row r="494" spans="1:3" x14ac:dyDescent="0.25">
      <c r="A494" s="3">
        <v>2379</v>
      </c>
      <c r="B494" s="50" t="s">
        <v>19</v>
      </c>
      <c r="C494" s="50" t="s">
        <v>32</v>
      </c>
    </row>
    <row r="495" spans="1:3" x14ac:dyDescent="0.25">
      <c r="A495" s="3">
        <v>2382</v>
      </c>
      <c r="B495" s="50" t="s">
        <v>19</v>
      </c>
      <c r="C495" s="50" t="s">
        <v>32</v>
      </c>
    </row>
    <row r="496" spans="1:3" x14ac:dyDescent="0.25">
      <c r="A496" s="3">
        <v>2381</v>
      </c>
      <c r="B496" s="50" t="s">
        <v>19</v>
      </c>
      <c r="C496" s="50" t="s">
        <v>32</v>
      </c>
    </row>
    <row r="497" spans="1:3" x14ac:dyDescent="0.25">
      <c r="A497" s="3">
        <v>2394</v>
      </c>
      <c r="B497" s="50" t="s">
        <v>19</v>
      </c>
      <c r="C497" s="50" t="s">
        <v>32</v>
      </c>
    </row>
    <row r="498" spans="1:3" x14ac:dyDescent="0.25">
      <c r="A498" s="3">
        <v>2393</v>
      </c>
      <c r="B498" s="50" t="s">
        <v>19</v>
      </c>
      <c r="C498" s="50" t="s">
        <v>32</v>
      </c>
    </row>
    <row r="499" spans="1:3" x14ac:dyDescent="0.25">
      <c r="A499" s="3">
        <v>2401</v>
      </c>
      <c r="B499" s="50" t="s">
        <v>19</v>
      </c>
      <c r="C499" s="50" t="s">
        <v>32</v>
      </c>
    </row>
    <row r="500" spans="1:3" x14ac:dyDescent="0.25">
      <c r="A500" s="3">
        <v>2399</v>
      </c>
      <c r="B500" s="50" t="s">
        <v>19</v>
      </c>
      <c r="C500" s="50" t="s">
        <v>32</v>
      </c>
    </row>
    <row r="501" spans="1:3" x14ac:dyDescent="0.25">
      <c r="A501" s="3">
        <v>2400</v>
      </c>
      <c r="B501" s="50" t="s">
        <v>19</v>
      </c>
      <c r="C501" s="50" t="s">
        <v>32</v>
      </c>
    </row>
    <row r="502" spans="1:3" x14ac:dyDescent="0.25">
      <c r="A502" s="3">
        <v>2425</v>
      </c>
      <c r="B502" s="50" t="s">
        <v>19</v>
      </c>
      <c r="C502" s="50" t="s">
        <v>32</v>
      </c>
    </row>
    <row r="503" spans="1:3" x14ac:dyDescent="0.25">
      <c r="A503" s="3">
        <v>2486</v>
      </c>
      <c r="B503" s="50" t="s">
        <v>19</v>
      </c>
      <c r="C503" s="50" t="s">
        <v>32</v>
      </c>
    </row>
    <row r="504" spans="1:3" x14ac:dyDescent="0.25">
      <c r="A504" s="3">
        <v>2416</v>
      </c>
      <c r="B504" s="50" t="s">
        <v>19</v>
      </c>
      <c r="C504" s="50" t="s">
        <v>32</v>
      </c>
    </row>
    <row r="505" spans="1:3" x14ac:dyDescent="0.25">
      <c r="A505" s="3">
        <v>2415</v>
      </c>
      <c r="B505" s="50" t="s">
        <v>19</v>
      </c>
      <c r="C505" s="50" t="s">
        <v>32</v>
      </c>
    </row>
    <row r="506" spans="1:3" x14ac:dyDescent="0.25">
      <c r="A506" s="3">
        <v>2420</v>
      </c>
      <c r="B506" s="50" t="s">
        <v>19</v>
      </c>
      <c r="C506" s="50" t="s">
        <v>32</v>
      </c>
    </row>
    <row r="507" spans="1:3" x14ac:dyDescent="0.25">
      <c r="A507" s="3">
        <v>2419</v>
      </c>
      <c r="B507" s="50" t="s">
        <v>19</v>
      </c>
      <c r="C507" s="50" t="s">
        <v>32</v>
      </c>
    </row>
    <row r="508" spans="1:3" x14ac:dyDescent="0.25">
      <c r="A508" s="3">
        <v>2408</v>
      </c>
      <c r="B508" s="50" t="s">
        <v>19</v>
      </c>
      <c r="C508" s="50" t="s">
        <v>32</v>
      </c>
    </row>
    <row r="509" spans="1:3" x14ac:dyDescent="0.25">
      <c r="A509" s="3">
        <v>2407</v>
      </c>
      <c r="B509" s="50" t="s">
        <v>19</v>
      </c>
      <c r="C509" s="50" t="s">
        <v>32</v>
      </c>
    </row>
    <row r="510" spans="1:3" x14ac:dyDescent="0.25">
      <c r="A510" s="3">
        <v>2581</v>
      </c>
      <c r="B510" s="50" t="s">
        <v>19</v>
      </c>
      <c r="C510" s="50" t="s">
        <v>32</v>
      </c>
    </row>
    <row r="511" spans="1:3" x14ac:dyDescent="0.25">
      <c r="A511" s="3">
        <v>2556</v>
      </c>
      <c r="B511" s="50" t="s">
        <v>19</v>
      </c>
      <c r="C511" s="50" t="s">
        <v>32</v>
      </c>
    </row>
    <row r="512" spans="1:3" x14ac:dyDescent="0.25">
      <c r="A512" s="3">
        <v>2437</v>
      </c>
      <c r="B512" s="50" t="s">
        <v>19</v>
      </c>
      <c r="C512" s="50" t="s">
        <v>32</v>
      </c>
    </row>
    <row r="513" spans="1:3" x14ac:dyDescent="0.25">
      <c r="A513" s="3">
        <v>2484</v>
      </c>
      <c r="B513" s="50" t="s">
        <v>19</v>
      </c>
      <c r="C513" s="50" t="s">
        <v>32</v>
      </c>
    </row>
    <row r="514" spans="1:3" x14ac:dyDescent="0.25">
      <c r="A514" s="3">
        <v>2400</v>
      </c>
      <c r="B514" s="50" t="s">
        <v>19</v>
      </c>
      <c r="C514" s="50" t="s">
        <v>32</v>
      </c>
    </row>
    <row r="515" spans="1:3" x14ac:dyDescent="0.25">
      <c r="A515" s="3">
        <v>2425</v>
      </c>
      <c r="B515" s="50" t="s">
        <v>19</v>
      </c>
      <c r="C515" s="50" t="s">
        <v>32</v>
      </c>
    </row>
    <row r="516" spans="1:3" x14ac:dyDescent="0.25">
      <c r="A516" s="3">
        <v>2429</v>
      </c>
      <c r="B516" s="50" t="s">
        <v>19</v>
      </c>
      <c r="C516" s="50" t="s">
        <v>32</v>
      </c>
    </row>
    <row r="517" spans="1:3" x14ac:dyDescent="0.25">
      <c r="A517" s="3">
        <v>2430</v>
      </c>
      <c r="B517" s="50" t="s">
        <v>19</v>
      </c>
      <c r="C517" s="50" t="s">
        <v>32</v>
      </c>
    </row>
    <row r="518" spans="1:3" x14ac:dyDescent="0.25">
      <c r="A518" s="3">
        <v>2426</v>
      </c>
      <c r="B518" s="50" t="s">
        <v>19</v>
      </c>
      <c r="C518" s="50" t="s">
        <v>32</v>
      </c>
    </row>
    <row r="519" spans="1:3" x14ac:dyDescent="0.25">
      <c r="A519" s="3">
        <v>2431</v>
      </c>
      <c r="B519" s="50" t="s">
        <v>19</v>
      </c>
      <c r="C519" s="50" t="s">
        <v>32</v>
      </c>
    </row>
    <row r="520" spans="1:3" x14ac:dyDescent="0.25">
      <c r="A520" s="3">
        <v>2434</v>
      </c>
      <c r="B520" s="50" t="s">
        <v>19</v>
      </c>
      <c r="C520" s="50" t="s">
        <v>32</v>
      </c>
    </row>
    <row r="521" spans="1:3" x14ac:dyDescent="0.25">
      <c r="A521" s="3">
        <v>2433</v>
      </c>
      <c r="B521" s="50" t="s">
        <v>19</v>
      </c>
      <c r="C521" s="50" t="s">
        <v>32</v>
      </c>
    </row>
    <row r="522" spans="1:3" x14ac:dyDescent="0.25">
      <c r="A522" s="3">
        <v>2442</v>
      </c>
      <c r="B522" s="50" t="s">
        <v>19</v>
      </c>
      <c r="C522" s="50" t="s">
        <v>32</v>
      </c>
    </row>
    <row r="523" spans="1:3" x14ac:dyDescent="0.25">
      <c r="A523" s="3">
        <v>2441</v>
      </c>
      <c r="B523" s="50" t="s">
        <v>19</v>
      </c>
      <c r="C523" s="50" t="s">
        <v>32</v>
      </c>
    </row>
    <row r="524" spans="1:3" x14ac:dyDescent="0.25">
      <c r="A524" s="3">
        <v>2448</v>
      </c>
      <c r="B524" s="50" t="s">
        <v>19</v>
      </c>
      <c r="C524" s="50" t="s">
        <v>32</v>
      </c>
    </row>
    <row r="525" spans="1:3" x14ac:dyDescent="0.25">
      <c r="A525" s="3">
        <v>2447</v>
      </c>
      <c r="B525" s="50" t="s">
        <v>19</v>
      </c>
      <c r="C525" s="50" t="s">
        <v>32</v>
      </c>
    </row>
    <row r="526" spans="1:3" x14ac:dyDescent="0.25">
      <c r="A526" s="3">
        <v>2446</v>
      </c>
      <c r="B526" s="50" t="s">
        <v>19</v>
      </c>
      <c r="C526" s="50" t="s">
        <v>32</v>
      </c>
    </row>
    <row r="527" spans="1:3" x14ac:dyDescent="0.25">
      <c r="A527" s="3">
        <v>2445</v>
      </c>
      <c r="B527" s="50" t="s">
        <v>19</v>
      </c>
      <c r="C527" s="50" t="s">
        <v>32</v>
      </c>
    </row>
    <row r="528" spans="1:3" x14ac:dyDescent="0.25">
      <c r="A528" s="3">
        <v>2450</v>
      </c>
      <c r="B528" s="50" t="s">
        <v>19</v>
      </c>
      <c r="C528" s="50" t="s">
        <v>32</v>
      </c>
    </row>
    <row r="529" spans="1:3" x14ac:dyDescent="0.25">
      <c r="A529" s="3">
        <v>2449</v>
      </c>
      <c r="B529" s="50" t="s">
        <v>19</v>
      </c>
      <c r="C529" s="50" t="s">
        <v>32</v>
      </c>
    </row>
    <row r="530" spans="1:3" x14ac:dyDescent="0.25">
      <c r="A530" s="3">
        <v>2472</v>
      </c>
      <c r="B530" s="50" t="s">
        <v>19</v>
      </c>
      <c r="C530" s="50" t="s">
        <v>32</v>
      </c>
    </row>
    <row r="531" spans="1:3" x14ac:dyDescent="0.25">
      <c r="A531" s="3">
        <v>2473</v>
      </c>
      <c r="B531" s="50" t="s">
        <v>19</v>
      </c>
      <c r="C531" s="50" t="s">
        <v>32</v>
      </c>
    </row>
    <row r="532" spans="1:3" x14ac:dyDescent="0.25">
      <c r="A532" s="3">
        <v>2460</v>
      </c>
      <c r="B532" s="50" t="s">
        <v>19</v>
      </c>
      <c r="C532" s="50" t="s">
        <v>32</v>
      </c>
    </row>
    <row r="533" spans="1:3" x14ac:dyDescent="0.25">
      <c r="A533" s="3">
        <v>2541</v>
      </c>
      <c r="B533" s="50" t="s">
        <v>19</v>
      </c>
      <c r="C533" s="50" t="s">
        <v>32</v>
      </c>
    </row>
    <row r="534" spans="1:3" x14ac:dyDescent="0.25">
      <c r="A534" s="3">
        <v>2591</v>
      </c>
      <c r="B534" s="50" t="s">
        <v>19</v>
      </c>
      <c r="C534" s="50" t="s">
        <v>32</v>
      </c>
    </row>
    <row r="535" spans="1:3" x14ac:dyDescent="0.25">
      <c r="A535" s="3">
        <v>2464</v>
      </c>
      <c r="B535" s="50" t="s">
        <v>19</v>
      </c>
      <c r="C535" s="50" t="s">
        <v>32</v>
      </c>
    </row>
    <row r="536" spans="1:3" x14ac:dyDescent="0.25">
      <c r="A536" s="3">
        <v>2463</v>
      </c>
      <c r="B536" s="50" t="s">
        <v>19</v>
      </c>
      <c r="C536" s="50" t="s">
        <v>32</v>
      </c>
    </row>
    <row r="537" spans="1:3" x14ac:dyDescent="0.25">
      <c r="A537" s="3">
        <v>2468</v>
      </c>
      <c r="B537" s="50" t="s">
        <v>19</v>
      </c>
      <c r="C537" s="50" t="s">
        <v>32</v>
      </c>
    </row>
    <row r="538" spans="1:3" x14ac:dyDescent="0.25">
      <c r="A538" s="3">
        <v>2305</v>
      </c>
      <c r="B538" s="50" t="s">
        <v>19</v>
      </c>
      <c r="C538" s="50" t="s">
        <v>32</v>
      </c>
    </row>
    <row r="539" spans="1:3" x14ac:dyDescent="0.25">
      <c r="A539" s="3">
        <v>2306</v>
      </c>
      <c r="B539" s="50" t="s">
        <v>19</v>
      </c>
      <c r="C539" s="50" t="s">
        <v>32</v>
      </c>
    </row>
    <row r="540" spans="1:3" x14ac:dyDescent="0.25">
      <c r="A540" s="3">
        <v>2307</v>
      </c>
      <c r="B540" s="50" t="s">
        <v>19</v>
      </c>
      <c r="C540" s="50" t="s">
        <v>32</v>
      </c>
    </row>
    <row r="541" spans="1:3" x14ac:dyDescent="0.25">
      <c r="A541" s="3">
        <v>2510</v>
      </c>
      <c r="B541" s="50" t="s">
        <v>19</v>
      </c>
      <c r="C541" s="50" t="s">
        <v>32</v>
      </c>
    </row>
    <row r="542" spans="1:3" x14ac:dyDescent="0.25">
      <c r="A542" s="3">
        <v>2509</v>
      </c>
      <c r="B542" s="50" t="s">
        <v>19</v>
      </c>
      <c r="C542" s="50" t="s">
        <v>32</v>
      </c>
    </row>
    <row r="543" spans="1:3" x14ac:dyDescent="0.25">
      <c r="A543" s="3">
        <v>2308</v>
      </c>
      <c r="B543" s="50" t="s">
        <v>19</v>
      </c>
      <c r="C543" s="50" t="s">
        <v>32</v>
      </c>
    </row>
    <row r="544" spans="1:3" x14ac:dyDescent="0.25">
      <c r="A544" s="3">
        <v>2309</v>
      </c>
      <c r="B544" s="50" t="s">
        <v>19</v>
      </c>
      <c r="C544" s="50" t="s">
        <v>32</v>
      </c>
    </row>
    <row r="545" spans="1:3" x14ac:dyDescent="0.25">
      <c r="A545" s="3">
        <v>2310</v>
      </c>
      <c r="B545" s="50" t="s">
        <v>19</v>
      </c>
      <c r="C545" s="50" t="s">
        <v>32</v>
      </c>
    </row>
    <row r="546" spans="1:3" x14ac:dyDescent="0.25">
      <c r="A546" s="3">
        <v>2278</v>
      </c>
      <c r="B546" s="50" t="s">
        <v>19</v>
      </c>
      <c r="C546" s="50" t="s">
        <v>32</v>
      </c>
    </row>
    <row r="547" spans="1:3" x14ac:dyDescent="0.25">
      <c r="A547" s="3">
        <v>2297</v>
      </c>
      <c r="B547" s="50" t="s">
        <v>19</v>
      </c>
      <c r="C547" s="50" t="s">
        <v>32</v>
      </c>
    </row>
    <row r="548" spans="1:3" x14ac:dyDescent="0.25">
      <c r="A548" s="3">
        <v>2312</v>
      </c>
      <c r="B548" s="50" t="s">
        <v>19</v>
      </c>
      <c r="C548" s="50" t="s">
        <v>32</v>
      </c>
    </row>
    <row r="549" spans="1:3" x14ac:dyDescent="0.25">
      <c r="A549" s="3">
        <v>2311</v>
      </c>
      <c r="B549" s="50" t="s">
        <v>19</v>
      </c>
      <c r="C549" s="50" t="s">
        <v>32</v>
      </c>
    </row>
    <row r="550" spans="1:3" x14ac:dyDescent="0.25">
      <c r="A550" s="3">
        <v>2313</v>
      </c>
      <c r="B550" s="50" t="s">
        <v>19</v>
      </c>
      <c r="C550" s="50" t="s">
        <v>32</v>
      </c>
    </row>
    <row r="551" spans="1:3" x14ac:dyDescent="0.25">
      <c r="A551" s="3">
        <v>2381</v>
      </c>
      <c r="B551" s="50" t="s">
        <v>19</v>
      </c>
      <c r="C551" s="50" t="s">
        <v>32</v>
      </c>
    </row>
    <row r="552" spans="1:3" x14ac:dyDescent="0.25">
      <c r="A552" s="3">
        <v>2332</v>
      </c>
      <c r="B552" s="50" t="s">
        <v>19</v>
      </c>
      <c r="C552" s="50" t="s">
        <v>32</v>
      </c>
    </row>
    <row r="553" spans="1:3" x14ac:dyDescent="0.25">
      <c r="A553" s="3">
        <v>2314</v>
      </c>
      <c r="B553" s="50" t="s">
        <v>19</v>
      </c>
      <c r="C553" s="50" t="s">
        <v>32</v>
      </c>
    </row>
    <row r="554" spans="1:3" x14ac:dyDescent="0.25">
      <c r="A554" s="3">
        <v>2331</v>
      </c>
      <c r="B554" s="50" t="s">
        <v>19</v>
      </c>
      <c r="C554" s="50" t="s">
        <v>32</v>
      </c>
    </row>
    <row r="555" spans="1:3" x14ac:dyDescent="0.25">
      <c r="A555" s="3">
        <v>2381</v>
      </c>
      <c r="B555" s="50" t="s">
        <v>19</v>
      </c>
      <c r="C555" s="50" t="s">
        <v>32</v>
      </c>
    </row>
    <row r="556" spans="1:3" x14ac:dyDescent="0.25">
      <c r="A556" s="3">
        <v>2522</v>
      </c>
      <c r="B556" s="50" t="s">
        <v>19</v>
      </c>
      <c r="C556" s="50" t="s">
        <v>32</v>
      </c>
    </row>
    <row r="557" spans="1:3" x14ac:dyDescent="0.25">
      <c r="A557" s="3">
        <v>2521</v>
      </c>
      <c r="B557" s="50" t="s">
        <v>19</v>
      </c>
      <c r="C557" s="50" t="s">
        <v>32</v>
      </c>
    </row>
    <row r="558" spans="1:3" x14ac:dyDescent="0.25">
      <c r="A558" s="3">
        <v>2550</v>
      </c>
      <c r="B558" s="50" t="s">
        <v>19</v>
      </c>
      <c r="C558" s="50" t="s">
        <v>32</v>
      </c>
    </row>
    <row r="559" spans="1:3" x14ac:dyDescent="0.25">
      <c r="A559" s="3">
        <v>2551</v>
      </c>
      <c r="B559" s="50" t="s">
        <v>19</v>
      </c>
      <c r="C559" s="50" t="s">
        <v>32</v>
      </c>
    </row>
    <row r="560" spans="1:3" x14ac:dyDescent="0.25">
      <c r="A560" s="3">
        <v>2320</v>
      </c>
      <c r="B560" s="50" t="s">
        <v>19</v>
      </c>
      <c r="C560" s="50" t="s">
        <v>32</v>
      </c>
    </row>
    <row r="561" spans="1:3" x14ac:dyDescent="0.25">
      <c r="A561" s="3">
        <v>2325</v>
      </c>
      <c r="B561" s="50" t="s">
        <v>19</v>
      </c>
      <c r="C561" s="50" t="s">
        <v>32</v>
      </c>
    </row>
    <row r="562" spans="1:3" x14ac:dyDescent="0.25">
      <c r="A562" s="3">
        <v>2322</v>
      </c>
      <c r="B562" s="50" t="s">
        <v>19</v>
      </c>
      <c r="C562" s="50" t="s">
        <v>32</v>
      </c>
    </row>
    <row r="563" spans="1:3" x14ac:dyDescent="0.25">
      <c r="A563" s="3">
        <v>2321</v>
      </c>
      <c r="B563" s="50" t="s">
        <v>19</v>
      </c>
      <c r="C563" s="50" t="s">
        <v>32</v>
      </c>
    </row>
    <row r="564" spans="1:3" x14ac:dyDescent="0.25">
      <c r="A564" s="3">
        <v>2324</v>
      </c>
      <c r="B564" s="50" t="s">
        <v>19</v>
      </c>
      <c r="C564" s="50" t="s">
        <v>32</v>
      </c>
    </row>
    <row r="565" spans="1:3" x14ac:dyDescent="0.25">
      <c r="A565" s="3">
        <v>2305</v>
      </c>
      <c r="B565" s="50" t="s">
        <v>19</v>
      </c>
      <c r="C565" s="50" t="s">
        <v>32</v>
      </c>
    </row>
    <row r="566" spans="1:3" x14ac:dyDescent="0.25">
      <c r="A566" s="3">
        <v>2379</v>
      </c>
      <c r="B566" s="50" t="s">
        <v>19</v>
      </c>
      <c r="C566" s="50" t="s">
        <v>32</v>
      </c>
    </row>
    <row r="567" spans="1:3" x14ac:dyDescent="0.25">
      <c r="A567" s="3">
        <v>2544</v>
      </c>
      <c r="B567" s="50" t="s">
        <v>19</v>
      </c>
      <c r="C567" s="50" t="s">
        <v>32</v>
      </c>
    </row>
    <row r="568" spans="1:3" x14ac:dyDescent="0.25">
      <c r="A568" s="3">
        <v>2576</v>
      </c>
      <c r="B568" s="50" t="s">
        <v>19</v>
      </c>
      <c r="C568" s="50" t="s">
        <v>32</v>
      </c>
    </row>
    <row r="569" spans="1:3" x14ac:dyDescent="0.25">
      <c r="A569" s="3">
        <v>2545</v>
      </c>
      <c r="B569" s="50" t="s">
        <v>19</v>
      </c>
      <c r="C569" s="50" t="s">
        <v>32</v>
      </c>
    </row>
    <row r="570" spans="1:3" x14ac:dyDescent="0.25">
      <c r="A570" s="3">
        <v>2352</v>
      </c>
      <c r="B570" s="50" t="s">
        <v>19</v>
      </c>
      <c r="C570" s="50" t="s">
        <v>32</v>
      </c>
    </row>
    <row r="571" spans="1:3" x14ac:dyDescent="0.25">
      <c r="A571" s="3">
        <v>2351</v>
      </c>
      <c r="B571" s="50" t="s">
        <v>19</v>
      </c>
      <c r="C571" s="50" t="s">
        <v>32</v>
      </c>
    </row>
    <row r="572" spans="1:3" x14ac:dyDescent="0.25">
      <c r="A572" s="3">
        <v>2556</v>
      </c>
      <c r="B572" s="50" t="s">
        <v>19</v>
      </c>
      <c r="C572" s="50" t="s">
        <v>32</v>
      </c>
    </row>
    <row r="573" spans="1:3" x14ac:dyDescent="0.25">
      <c r="A573" s="3">
        <v>2437</v>
      </c>
      <c r="B573" s="50" t="s">
        <v>19</v>
      </c>
      <c r="C573" s="50" t="s">
        <v>32</v>
      </c>
    </row>
    <row r="574" spans="1:3" x14ac:dyDescent="0.25">
      <c r="A574" s="3">
        <v>2486</v>
      </c>
      <c r="B574" s="50" t="s">
        <v>19</v>
      </c>
      <c r="C574" s="50" t="s">
        <v>32</v>
      </c>
    </row>
    <row r="575" spans="1:3" x14ac:dyDescent="0.25">
      <c r="A575" s="3">
        <v>2329</v>
      </c>
      <c r="B575" s="50" t="s">
        <v>19</v>
      </c>
      <c r="C575" s="50" t="s">
        <v>32</v>
      </c>
    </row>
    <row r="576" spans="1:3" x14ac:dyDescent="0.25">
      <c r="A576" s="3">
        <v>2330</v>
      </c>
      <c r="B576" s="50" t="s">
        <v>19</v>
      </c>
      <c r="C576" s="50" t="s">
        <v>32</v>
      </c>
    </row>
    <row r="577" spans="1:3" x14ac:dyDescent="0.25">
      <c r="A577" s="3">
        <v>2314</v>
      </c>
      <c r="B577" s="50" t="s">
        <v>19</v>
      </c>
      <c r="C577" s="50" t="s">
        <v>32</v>
      </c>
    </row>
    <row r="578" spans="1:3" x14ac:dyDescent="0.25">
      <c r="A578" s="3">
        <v>2379</v>
      </c>
      <c r="B578" s="50" t="s">
        <v>19</v>
      </c>
      <c r="C578" s="50" t="s">
        <v>32</v>
      </c>
    </row>
    <row r="579" spans="1:3" x14ac:dyDescent="0.25">
      <c r="A579" s="3">
        <v>2331</v>
      </c>
      <c r="B579" s="50" t="s">
        <v>19</v>
      </c>
      <c r="C579" s="50" t="s">
        <v>32</v>
      </c>
    </row>
    <row r="580" spans="1:3" x14ac:dyDescent="0.25">
      <c r="A580" s="3">
        <v>2313</v>
      </c>
      <c r="B580" s="50" t="s">
        <v>19</v>
      </c>
      <c r="C580" s="50" t="s">
        <v>32</v>
      </c>
    </row>
    <row r="581" spans="1:3" x14ac:dyDescent="0.25">
      <c r="A581" s="3">
        <v>2379</v>
      </c>
      <c r="B581" s="50" t="s">
        <v>19</v>
      </c>
      <c r="C581" s="50" t="s">
        <v>32</v>
      </c>
    </row>
    <row r="582" spans="1:3" x14ac:dyDescent="0.25">
      <c r="A582" s="3">
        <v>2332</v>
      </c>
      <c r="B582" s="50" t="s">
        <v>19</v>
      </c>
      <c r="C582" s="50" t="s">
        <v>32</v>
      </c>
    </row>
    <row r="583" spans="1:3" x14ac:dyDescent="0.25">
      <c r="A583" s="3">
        <v>2334</v>
      </c>
      <c r="B583" s="50" t="s">
        <v>19</v>
      </c>
      <c r="C583" s="50" t="s">
        <v>32</v>
      </c>
    </row>
    <row r="584" spans="1:3" x14ac:dyDescent="0.25">
      <c r="A584" s="3">
        <v>2333</v>
      </c>
      <c r="B584" s="50" t="s">
        <v>19</v>
      </c>
      <c r="C584" s="50" t="s">
        <v>32</v>
      </c>
    </row>
    <row r="585" spans="1:3" x14ac:dyDescent="0.25">
      <c r="A585" s="3">
        <v>2338</v>
      </c>
      <c r="B585" s="50" t="s">
        <v>19</v>
      </c>
      <c r="C585" s="50" t="s">
        <v>32</v>
      </c>
    </row>
    <row r="586" spans="1:3" x14ac:dyDescent="0.25">
      <c r="A586" s="3">
        <v>2337</v>
      </c>
      <c r="B586" s="50" t="s">
        <v>19</v>
      </c>
      <c r="C586" s="50" t="s">
        <v>32</v>
      </c>
    </row>
    <row r="587" spans="1:3" x14ac:dyDescent="0.25">
      <c r="A587" s="3">
        <v>2342</v>
      </c>
      <c r="B587" s="50" t="s">
        <v>19</v>
      </c>
      <c r="C587" s="50" t="s">
        <v>32</v>
      </c>
    </row>
    <row r="588" spans="1:3" x14ac:dyDescent="0.25">
      <c r="A588" s="3">
        <v>2341</v>
      </c>
      <c r="B588" s="50" t="s">
        <v>19</v>
      </c>
      <c r="C588" s="50" t="s">
        <v>32</v>
      </c>
    </row>
    <row r="589" spans="1:3" x14ac:dyDescent="0.25">
      <c r="A589" s="3">
        <v>2350</v>
      </c>
      <c r="B589" s="50" t="s">
        <v>19</v>
      </c>
      <c r="C589" s="50" t="s">
        <v>32</v>
      </c>
    </row>
    <row r="590" spans="1:3" x14ac:dyDescent="0.25">
      <c r="A590" s="3">
        <v>2349</v>
      </c>
      <c r="B590" s="50" t="s">
        <v>19</v>
      </c>
      <c r="C590" s="50" t="s">
        <v>32</v>
      </c>
    </row>
    <row r="591" spans="1:3" x14ac:dyDescent="0.25">
      <c r="A591" s="3">
        <v>2276</v>
      </c>
      <c r="B591" s="50" t="s">
        <v>19</v>
      </c>
      <c r="C591" s="50" t="s">
        <v>32</v>
      </c>
    </row>
    <row r="592" spans="1:3" x14ac:dyDescent="0.25">
      <c r="A592" s="3">
        <v>2277</v>
      </c>
      <c r="B592" s="50" t="s">
        <v>19</v>
      </c>
      <c r="C592" s="50" t="s">
        <v>32</v>
      </c>
    </row>
    <row r="593" spans="1:3" x14ac:dyDescent="0.25">
      <c r="A593" s="3">
        <v>2488</v>
      </c>
      <c r="B593" s="50" t="s">
        <v>19</v>
      </c>
      <c r="C593" s="50" t="s">
        <v>32</v>
      </c>
    </row>
    <row r="594" spans="1:3" x14ac:dyDescent="0.25">
      <c r="A594" s="3">
        <v>2489</v>
      </c>
      <c r="B594" s="50" t="s">
        <v>19</v>
      </c>
      <c r="C594" s="50" t="s">
        <v>32</v>
      </c>
    </row>
    <row r="595" spans="1:3" x14ac:dyDescent="0.25">
      <c r="A595" s="3">
        <v>2476</v>
      </c>
      <c r="B595" s="50" t="s">
        <v>19</v>
      </c>
      <c r="C595" s="50" t="s">
        <v>32</v>
      </c>
    </row>
    <row r="596" spans="1:3" x14ac:dyDescent="0.25">
      <c r="A596" s="3">
        <v>2477</v>
      </c>
      <c r="B596" s="50" t="s">
        <v>19</v>
      </c>
      <c r="C596" s="50" t="s">
        <v>32</v>
      </c>
    </row>
    <row r="597" spans="1:3" x14ac:dyDescent="0.25">
      <c r="A597" s="3">
        <v>2478</v>
      </c>
      <c r="B597" s="50" t="s">
        <v>19</v>
      </c>
      <c r="C597" s="50" t="s">
        <v>32</v>
      </c>
    </row>
    <row r="598" spans="1:3" x14ac:dyDescent="0.25">
      <c r="A598" s="3">
        <v>2479</v>
      </c>
      <c r="B598" s="50" t="s">
        <v>19</v>
      </c>
      <c r="C598" s="50" t="s">
        <v>32</v>
      </c>
    </row>
    <row r="599" spans="1:3" x14ac:dyDescent="0.25">
      <c r="A599" s="3">
        <v>2490</v>
      </c>
      <c r="B599" s="50" t="s">
        <v>19</v>
      </c>
      <c r="C599" s="50" t="s">
        <v>32</v>
      </c>
    </row>
    <row r="600" spans="1:3" x14ac:dyDescent="0.25">
      <c r="A600" s="3">
        <v>2491</v>
      </c>
      <c r="B600" s="50" t="s">
        <v>19</v>
      </c>
      <c r="C600" s="50" t="s">
        <v>32</v>
      </c>
    </row>
    <row r="601" spans="1:3" x14ac:dyDescent="0.25">
      <c r="A601" s="3">
        <v>2480</v>
      </c>
      <c r="B601" s="50" t="s">
        <v>19</v>
      </c>
      <c r="C601" s="50" t="s">
        <v>32</v>
      </c>
    </row>
    <row r="602" spans="1:3" x14ac:dyDescent="0.25">
      <c r="A602" s="3">
        <v>2481</v>
      </c>
      <c r="B602" s="50" t="s">
        <v>19</v>
      </c>
      <c r="C602" s="50" t="s">
        <v>32</v>
      </c>
    </row>
    <row r="603" spans="1:3" x14ac:dyDescent="0.25">
      <c r="A603" s="3">
        <v>2482</v>
      </c>
      <c r="B603" s="50" t="s">
        <v>19</v>
      </c>
      <c r="C603" s="50" t="s">
        <v>32</v>
      </c>
    </row>
    <row r="604" spans="1:3" x14ac:dyDescent="0.25">
      <c r="A604" s="3">
        <v>2483</v>
      </c>
      <c r="B604" s="50" t="s">
        <v>19</v>
      </c>
      <c r="C604" s="50" t="s">
        <v>32</v>
      </c>
    </row>
    <row r="605" spans="1:3" x14ac:dyDescent="0.25">
      <c r="A605" s="3">
        <v>2486</v>
      </c>
      <c r="B605" s="50" t="s">
        <v>19</v>
      </c>
      <c r="C605" s="50" t="s">
        <v>32</v>
      </c>
    </row>
    <row r="606" spans="1:3" x14ac:dyDescent="0.25">
      <c r="A606" s="3">
        <v>2487</v>
      </c>
      <c r="B606" s="50" t="s">
        <v>19</v>
      </c>
      <c r="C606" s="50" t="s">
        <v>32</v>
      </c>
    </row>
    <row r="607" spans="1:3" x14ac:dyDescent="0.25">
      <c r="A607" s="3">
        <v>2498</v>
      </c>
      <c r="B607" s="50" t="s">
        <v>19</v>
      </c>
      <c r="C607" s="50" t="s">
        <v>32</v>
      </c>
    </row>
    <row r="608" spans="1:3" x14ac:dyDescent="0.25">
      <c r="A608" s="3">
        <v>2499</v>
      </c>
      <c r="B608" s="50" t="s">
        <v>19</v>
      </c>
      <c r="C608" s="50" t="s">
        <v>32</v>
      </c>
    </row>
    <row r="609" spans="1:3" x14ac:dyDescent="0.25">
      <c r="A609" s="3">
        <v>2500</v>
      </c>
      <c r="B609" s="50" t="s">
        <v>19</v>
      </c>
      <c r="C609" s="50" t="s">
        <v>32</v>
      </c>
    </row>
    <row r="610" spans="1:3" x14ac:dyDescent="0.25">
      <c r="A610" s="3">
        <v>2501</v>
      </c>
      <c r="B610" s="50" t="s">
        <v>19</v>
      </c>
      <c r="C610" s="50" t="s">
        <v>32</v>
      </c>
    </row>
    <row r="611" spans="1:3" x14ac:dyDescent="0.25">
      <c r="A611" s="3">
        <v>2536</v>
      </c>
      <c r="B611" s="50" t="s">
        <v>19</v>
      </c>
      <c r="C611" s="50" t="s">
        <v>32</v>
      </c>
    </row>
    <row r="612" spans="1:3" x14ac:dyDescent="0.25">
      <c r="A612" s="3">
        <v>2535</v>
      </c>
      <c r="B612" s="50" t="s">
        <v>19</v>
      </c>
      <c r="C612" s="50" t="s">
        <v>32</v>
      </c>
    </row>
    <row r="613" spans="1:3" x14ac:dyDescent="0.25">
      <c r="A613" s="3">
        <v>2530</v>
      </c>
      <c r="B613" s="50" t="s">
        <v>19</v>
      </c>
      <c r="C613" s="50" t="s">
        <v>32</v>
      </c>
    </row>
    <row r="614" spans="1:3" x14ac:dyDescent="0.25">
      <c r="A614" s="3">
        <v>2529</v>
      </c>
      <c r="B614" s="50" t="s">
        <v>19</v>
      </c>
      <c r="C614" s="50" t="s">
        <v>32</v>
      </c>
    </row>
    <row r="615" spans="1:3" x14ac:dyDescent="0.25">
      <c r="A615" s="3">
        <v>2460</v>
      </c>
      <c r="B615" s="50" t="s">
        <v>19</v>
      </c>
      <c r="C615" s="50" t="s">
        <v>32</v>
      </c>
    </row>
    <row r="616" spans="1:3" x14ac:dyDescent="0.25">
      <c r="A616" s="3">
        <v>2488</v>
      </c>
      <c r="B616" s="50" t="s">
        <v>19</v>
      </c>
      <c r="C616" s="50" t="s">
        <v>32</v>
      </c>
    </row>
    <row r="617" spans="1:3" x14ac:dyDescent="0.25">
      <c r="A617" s="3">
        <v>2541</v>
      </c>
      <c r="B617" s="50" t="s">
        <v>19</v>
      </c>
      <c r="C617" s="50" t="s">
        <v>32</v>
      </c>
    </row>
    <row r="618" spans="1:3" x14ac:dyDescent="0.25">
      <c r="A618" s="3">
        <v>2201</v>
      </c>
      <c r="B618" s="50" t="s">
        <v>19</v>
      </c>
      <c r="C618" s="50" t="s">
        <v>33</v>
      </c>
    </row>
    <row r="619" spans="1:3" x14ac:dyDescent="0.25">
      <c r="A619" s="3">
        <v>2202</v>
      </c>
      <c r="B619" s="50" t="s">
        <v>19</v>
      </c>
      <c r="C619" s="50" t="s">
        <v>33</v>
      </c>
    </row>
    <row r="620" spans="1:3" x14ac:dyDescent="0.25">
      <c r="A620" s="3">
        <v>2204</v>
      </c>
      <c r="B620" s="50" t="s">
        <v>19</v>
      </c>
      <c r="C620" s="50" t="s">
        <v>33</v>
      </c>
    </row>
    <row r="621" spans="1:3" x14ac:dyDescent="0.25">
      <c r="A621" s="3">
        <v>2205</v>
      </c>
      <c r="B621" s="50" t="s">
        <v>19</v>
      </c>
      <c r="C621" s="50" t="s">
        <v>33</v>
      </c>
    </row>
    <row r="622" spans="1:3" x14ac:dyDescent="0.25">
      <c r="A622" s="3">
        <v>2558</v>
      </c>
      <c r="B622" s="50" t="s">
        <v>19</v>
      </c>
      <c r="C622" s="50" t="s">
        <v>33</v>
      </c>
    </row>
    <row r="623" spans="1:3" x14ac:dyDescent="0.25">
      <c r="A623" s="3">
        <v>2557</v>
      </c>
      <c r="B623" s="50" t="s">
        <v>19</v>
      </c>
      <c r="C623" s="50" t="s">
        <v>33</v>
      </c>
    </row>
    <row r="624" spans="1:3" x14ac:dyDescent="0.25">
      <c r="A624" s="3">
        <v>2222</v>
      </c>
      <c r="B624" s="50" t="s">
        <v>19</v>
      </c>
      <c r="C624" s="50" t="s">
        <v>33</v>
      </c>
    </row>
    <row r="625" spans="1:3" x14ac:dyDescent="0.25">
      <c r="A625" s="3">
        <v>2223</v>
      </c>
      <c r="B625" s="50" t="s">
        <v>19</v>
      </c>
      <c r="C625" s="50" t="s">
        <v>33</v>
      </c>
    </row>
    <row r="626" spans="1:3" x14ac:dyDescent="0.25">
      <c r="A626" s="3">
        <v>2230</v>
      </c>
      <c r="B626" s="50" t="s">
        <v>19</v>
      </c>
      <c r="C626" s="50" t="s">
        <v>33</v>
      </c>
    </row>
    <row r="627" spans="1:3" x14ac:dyDescent="0.25">
      <c r="A627" s="3">
        <v>2231</v>
      </c>
      <c r="B627" s="50" t="s">
        <v>19</v>
      </c>
      <c r="C627" s="50" t="s">
        <v>33</v>
      </c>
    </row>
    <row r="628" spans="1:3" x14ac:dyDescent="0.25">
      <c r="A628" s="3">
        <v>2254</v>
      </c>
      <c r="B628" s="50" t="s">
        <v>19</v>
      </c>
      <c r="C628" s="50" t="s">
        <v>33</v>
      </c>
    </row>
    <row r="629" spans="1:3" x14ac:dyDescent="0.25">
      <c r="A629" s="3">
        <v>2255</v>
      </c>
      <c r="B629" s="50" t="s">
        <v>19</v>
      </c>
      <c r="C629" s="50" t="s">
        <v>33</v>
      </c>
    </row>
    <row r="630" spans="1:3" x14ac:dyDescent="0.25">
      <c r="A630" s="3">
        <v>2528</v>
      </c>
      <c r="B630" s="50" t="s">
        <v>19</v>
      </c>
      <c r="C630" s="50" t="s">
        <v>33</v>
      </c>
    </row>
    <row r="631" spans="1:3" x14ac:dyDescent="0.25">
      <c r="A631" s="3">
        <v>2527</v>
      </c>
      <c r="B631" s="50" t="s">
        <v>19</v>
      </c>
      <c r="C631" s="50" t="s">
        <v>33</v>
      </c>
    </row>
    <row r="632" spans="1:3" x14ac:dyDescent="0.25">
      <c r="A632" s="3">
        <v>2282</v>
      </c>
      <c r="B632" s="50" t="s">
        <v>19</v>
      </c>
      <c r="C632" s="50" t="s">
        <v>33</v>
      </c>
    </row>
    <row r="633" spans="1:3" x14ac:dyDescent="0.25">
      <c r="A633" s="3">
        <v>2283</v>
      </c>
      <c r="B633" s="50" t="s">
        <v>19</v>
      </c>
      <c r="C633" s="50" t="s">
        <v>33</v>
      </c>
    </row>
    <row r="634" spans="1:3" x14ac:dyDescent="0.25">
      <c r="A634" s="3">
        <v>2294</v>
      </c>
      <c r="B634" s="50" t="s">
        <v>19</v>
      </c>
      <c r="C634" s="50" t="s">
        <v>33</v>
      </c>
    </row>
    <row r="635" spans="1:3" x14ac:dyDescent="0.25">
      <c r="A635" s="3">
        <v>2295</v>
      </c>
      <c r="B635" s="50" t="s">
        <v>19</v>
      </c>
      <c r="C635" s="50" t="s">
        <v>33</v>
      </c>
    </row>
    <row r="636" spans="1:3" x14ac:dyDescent="0.25">
      <c r="A636" s="3">
        <v>2524</v>
      </c>
      <c r="B636" s="50" t="s">
        <v>19</v>
      </c>
      <c r="C636" s="50" t="s">
        <v>33</v>
      </c>
    </row>
    <row r="637" spans="1:3" x14ac:dyDescent="0.25">
      <c r="A637" s="3">
        <v>2523</v>
      </c>
      <c r="B637" s="50" t="s">
        <v>19</v>
      </c>
      <c r="C637" s="50" t="s">
        <v>33</v>
      </c>
    </row>
    <row r="638" spans="1:3" x14ac:dyDescent="0.25">
      <c r="A638" s="3">
        <v>2516</v>
      </c>
      <c r="B638" s="50" t="s">
        <v>19</v>
      </c>
      <c r="C638" s="50" t="s">
        <v>33</v>
      </c>
    </row>
    <row r="639" spans="1:3" x14ac:dyDescent="0.25">
      <c r="A639" s="3">
        <v>2515</v>
      </c>
      <c r="B639" s="50" t="s">
        <v>19</v>
      </c>
      <c r="C639" s="50" t="s">
        <v>33</v>
      </c>
    </row>
    <row r="640" spans="1:3" x14ac:dyDescent="0.25">
      <c r="A640" s="3">
        <v>2514</v>
      </c>
      <c r="B640" s="50" t="s">
        <v>19</v>
      </c>
      <c r="C640" s="50" t="s">
        <v>33</v>
      </c>
    </row>
    <row r="641" spans="1:3" x14ac:dyDescent="0.25">
      <c r="A641" s="3">
        <v>2548</v>
      </c>
      <c r="B641" s="50" t="s">
        <v>19</v>
      </c>
      <c r="C641" s="50" t="s">
        <v>33</v>
      </c>
    </row>
    <row r="642" spans="1:3" x14ac:dyDescent="0.25">
      <c r="A642" s="3">
        <v>2549</v>
      </c>
      <c r="B642" s="50" t="s">
        <v>19</v>
      </c>
      <c r="C642" s="50" t="s">
        <v>33</v>
      </c>
    </row>
    <row r="643" spans="1:3" x14ac:dyDescent="0.25">
      <c r="A643" s="3">
        <v>2347</v>
      </c>
      <c r="B643" s="50" t="s">
        <v>19</v>
      </c>
      <c r="C643" s="50" t="s">
        <v>33</v>
      </c>
    </row>
    <row r="644" spans="1:3" x14ac:dyDescent="0.25">
      <c r="A644" s="3">
        <v>2457</v>
      </c>
      <c r="B644" s="50" t="s">
        <v>19</v>
      </c>
      <c r="C644" s="50" t="s">
        <v>33</v>
      </c>
    </row>
    <row r="645" spans="1:3" x14ac:dyDescent="0.25">
      <c r="A645" s="3">
        <v>2487</v>
      </c>
      <c r="B645" s="50" t="s">
        <v>19</v>
      </c>
      <c r="C645" s="50" t="s">
        <v>33</v>
      </c>
    </row>
    <row r="646" spans="1:3" x14ac:dyDescent="0.25">
      <c r="A646" s="3">
        <v>2354</v>
      </c>
      <c r="B646" s="50" t="s">
        <v>19</v>
      </c>
      <c r="C646" s="50" t="s">
        <v>33</v>
      </c>
    </row>
    <row r="647" spans="1:3" x14ac:dyDescent="0.25">
      <c r="A647" s="3">
        <v>2353</v>
      </c>
      <c r="B647" s="50" t="s">
        <v>19</v>
      </c>
      <c r="C647" s="50" t="s">
        <v>33</v>
      </c>
    </row>
    <row r="648" spans="1:3" x14ac:dyDescent="0.25">
      <c r="A648" s="3">
        <v>2372</v>
      </c>
      <c r="B648" s="50" t="s">
        <v>19</v>
      </c>
      <c r="C648" s="50" t="s">
        <v>33</v>
      </c>
    </row>
    <row r="649" spans="1:3" x14ac:dyDescent="0.25">
      <c r="A649" s="3">
        <v>2371</v>
      </c>
      <c r="B649" s="50" t="s">
        <v>19</v>
      </c>
      <c r="C649" s="50" t="s">
        <v>33</v>
      </c>
    </row>
    <row r="650" spans="1:3" x14ac:dyDescent="0.25">
      <c r="A650" s="3">
        <v>2378</v>
      </c>
      <c r="B650" s="50" t="s">
        <v>19</v>
      </c>
      <c r="C650" s="50" t="s">
        <v>33</v>
      </c>
    </row>
    <row r="651" spans="1:3" x14ac:dyDescent="0.25">
      <c r="A651" s="3">
        <v>2377</v>
      </c>
      <c r="B651" s="50" t="s">
        <v>19</v>
      </c>
      <c r="C651" s="50" t="s">
        <v>33</v>
      </c>
    </row>
    <row r="652" spans="1:3" x14ac:dyDescent="0.25">
      <c r="A652" s="3">
        <v>2392</v>
      </c>
      <c r="B652" s="50" t="s">
        <v>19</v>
      </c>
      <c r="C652" s="50" t="s">
        <v>33</v>
      </c>
    </row>
    <row r="653" spans="1:3" x14ac:dyDescent="0.25">
      <c r="A653" s="3">
        <v>2391</v>
      </c>
      <c r="B653" s="50" t="s">
        <v>19</v>
      </c>
      <c r="C653" s="50" t="s">
        <v>33</v>
      </c>
    </row>
    <row r="654" spans="1:3" x14ac:dyDescent="0.25">
      <c r="A654" s="3">
        <v>2398</v>
      </c>
      <c r="B654" s="50" t="s">
        <v>19</v>
      </c>
      <c r="C654" s="50" t="s">
        <v>33</v>
      </c>
    </row>
    <row r="655" spans="1:3" x14ac:dyDescent="0.25">
      <c r="A655" s="3">
        <v>2397</v>
      </c>
      <c r="B655" s="50" t="s">
        <v>19</v>
      </c>
      <c r="C655" s="50" t="s">
        <v>33</v>
      </c>
    </row>
    <row r="656" spans="1:3" x14ac:dyDescent="0.25">
      <c r="A656" s="3">
        <v>2440</v>
      </c>
      <c r="B656" s="50" t="s">
        <v>19</v>
      </c>
      <c r="C656" s="50" t="s">
        <v>33</v>
      </c>
    </row>
    <row r="657" spans="1:3" x14ac:dyDescent="0.25">
      <c r="A657" s="3">
        <v>2439</v>
      </c>
      <c r="B657" s="50" t="s">
        <v>19</v>
      </c>
      <c r="C657" s="50" t="s">
        <v>33</v>
      </c>
    </row>
    <row r="658" spans="1:3" x14ac:dyDescent="0.25">
      <c r="A658" s="3">
        <v>2381</v>
      </c>
      <c r="B658" s="50" t="s">
        <v>19</v>
      </c>
      <c r="C658" s="50" t="s">
        <v>33</v>
      </c>
    </row>
    <row r="659" spans="1:3" x14ac:dyDescent="0.25">
      <c r="A659" s="3">
        <v>2347</v>
      </c>
      <c r="B659" s="50" t="s">
        <v>19</v>
      </c>
      <c r="C659" s="50" t="s">
        <v>33</v>
      </c>
    </row>
    <row r="660" spans="1:3" x14ac:dyDescent="0.25">
      <c r="A660" s="3">
        <v>2457</v>
      </c>
      <c r="B660" s="50" t="s">
        <v>19</v>
      </c>
      <c r="C660" s="50" t="s">
        <v>33</v>
      </c>
    </row>
    <row r="661" spans="1:3" x14ac:dyDescent="0.25">
      <c r="A661" s="3">
        <v>2458</v>
      </c>
      <c r="B661" s="50" t="s">
        <v>19</v>
      </c>
      <c r="C661" s="50" t="s">
        <v>33</v>
      </c>
    </row>
    <row r="662" spans="1:3" x14ac:dyDescent="0.25">
      <c r="A662" s="3">
        <v>2459</v>
      </c>
      <c r="B662" s="50" t="s">
        <v>19</v>
      </c>
      <c r="C662" s="50" t="s">
        <v>33</v>
      </c>
    </row>
    <row r="663" spans="1:3" x14ac:dyDescent="0.25">
      <c r="A663" s="3">
        <v>2496</v>
      </c>
      <c r="B663" s="50" t="s">
        <v>19</v>
      </c>
      <c r="C663" s="50" t="s">
        <v>33</v>
      </c>
    </row>
    <row r="664" spans="1:3" x14ac:dyDescent="0.25">
      <c r="A664" s="3">
        <v>2497</v>
      </c>
      <c r="B664" s="50" t="s">
        <v>19</v>
      </c>
      <c r="C664" s="50" t="s">
        <v>33</v>
      </c>
    </row>
    <row r="665" spans="1:3" x14ac:dyDescent="0.25">
      <c r="A665" s="3">
        <v>2532</v>
      </c>
      <c r="B665" s="50" t="s">
        <v>19</v>
      </c>
      <c r="C665" s="50" t="s">
        <v>33</v>
      </c>
    </row>
    <row r="666" spans="1:3" x14ac:dyDescent="0.25">
      <c r="A666" s="3">
        <v>2531</v>
      </c>
      <c r="B666" s="50" t="s">
        <v>19</v>
      </c>
      <c r="C666" s="50" t="s">
        <v>33</v>
      </c>
    </row>
    <row r="667" spans="1:3" x14ac:dyDescent="0.25">
      <c r="A667" s="3">
        <v>2542</v>
      </c>
      <c r="B667" s="50" t="s">
        <v>19</v>
      </c>
      <c r="C667" s="50" t="s">
        <v>33</v>
      </c>
    </row>
    <row r="668" spans="1:3" x14ac:dyDescent="0.25">
      <c r="A668" s="3">
        <v>2543</v>
      </c>
      <c r="B668" s="50" t="s">
        <v>19</v>
      </c>
      <c r="C668" s="50" t="s">
        <v>33</v>
      </c>
    </row>
    <row r="669" spans="1:3" x14ac:dyDescent="0.25">
      <c r="A669" s="15">
        <v>4500</v>
      </c>
      <c r="B669" s="18" t="s">
        <v>66</v>
      </c>
      <c r="C669" s="12"/>
    </row>
    <row r="670" spans="1:3" x14ac:dyDescent="0.25">
      <c r="A670" s="15">
        <v>4501</v>
      </c>
      <c r="B670" s="18" t="s">
        <v>66</v>
      </c>
      <c r="C670" s="12"/>
    </row>
    <row r="671" spans="1:3" x14ac:dyDescent="0.25">
      <c r="A671" s="15">
        <v>4502</v>
      </c>
      <c r="B671" s="18" t="s">
        <v>66</v>
      </c>
      <c r="C671" s="12"/>
    </row>
    <row r="672" spans="1:3" x14ac:dyDescent="0.25">
      <c r="A672" s="15">
        <v>4503</v>
      </c>
      <c r="B672" s="18" t="s">
        <v>66</v>
      </c>
      <c r="C672" s="12"/>
    </row>
    <row r="673" spans="1:3" x14ac:dyDescent="0.25">
      <c r="A673" s="15">
        <v>4504</v>
      </c>
      <c r="B673" s="18" t="s">
        <v>66</v>
      </c>
      <c r="C673" s="12"/>
    </row>
    <row r="674" spans="1:3" x14ac:dyDescent="0.25">
      <c r="A674" s="15">
        <v>4505</v>
      </c>
      <c r="B674" s="18" t="s">
        <v>66</v>
      </c>
      <c r="C674" s="12"/>
    </row>
    <row r="675" spans="1:3" x14ac:dyDescent="0.25">
      <c r="A675" s="15">
        <v>4506</v>
      </c>
      <c r="B675" s="18" t="s">
        <v>66</v>
      </c>
      <c r="C675" s="12"/>
    </row>
    <row r="676" spans="1:3" x14ac:dyDescent="0.25">
      <c r="A676" s="15">
        <v>4400</v>
      </c>
      <c r="B676" s="18" t="s">
        <v>67</v>
      </c>
      <c r="C676" s="12"/>
    </row>
    <row r="677" spans="1:3" x14ac:dyDescent="0.25">
      <c r="A677" s="15">
        <v>4401</v>
      </c>
      <c r="B677" s="18" t="s">
        <v>67</v>
      </c>
      <c r="C677" s="12"/>
    </row>
    <row r="678" spans="1:3" x14ac:dyDescent="0.25">
      <c r="A678" s="15">
        <v>4402</v>
      </c>
      <c r="B678" s="18" t="s">
        <v>67</v>
      </c>
      <c r="C678" s="12"/>
    </row>
    <row r="679" spans="1:3" x14ac:dyDescent="0.25">
      <c r="A679" s="15">
        <v>4403</v>
      </c>
      <c r="B679" s="18" t="s">
        <v>67</v>
      </c>
      <c r="C679" s="12"/>
    </row>
    <row r="680" spans="1:3" x14ac:dyDescent="0.25">
      <c r="A680" s="15">
        <v>4404</v>
      </c>
      <c r="B680" s="18" t="s">
        <v>67</v>
      </c>
      <c r="C680" s="12"/>
    </row>
    <row r="681" spans="1:3" x14ac:dyDescent="0.25">
      <c r="A681" s="15">
        <v>4405</v>
      </c>
      <c r="B681" s="18" t="s">
        <v>67</v>
      </c>
      <c r="C681" s="12"/>
    </row>
    <row r="682" spans="1:3" x14ac:dyDescent="0.25">
      <c r="A682" s="15">
        <v>4406</v>
      </c>
      <c r="B682" s="18" t="s">
        <v>67</v>
      </c>
      <c r="C682" s="12"/>
    </row>
    <row r="683" spans="1:3" x14ac:dyDescent="0.25">
      <c r="A683" s="15">
        <v>4407</v>
      </c>
      <c r="B683" s="18" t="s">
        <v>67</v>
      </c>
      <c r="C683" s="12"/>
    </row>
    <row r="684" spans="1:3" x14ac:dyDescent="0.25">
      <c r="A684" s="15">
        <v>4408</v>
      </c>
      <c r="B684" s="18" t="s">
        <v>67</v>
      </c>
      <c r="C684" s="12"/>
    </row>
    <row r="685" spans="1:3" x14ac:dyDescent="0.25">
      <c r="A685" s="15">
        <v>4409</v>
      </c>
      <c r="B685" s="18" t="s">
        <v>67</v>
      </c>
      <c r="C685" s="12"/>
    </row>
    <row r="686" spans="1:3" x14ac:dyDescent="0.25">
      <c r="A686" s="15">
        <v>4410</v>
      </c>
      <c r="B686" s="18" t="s">
        <v>67</v>
      </c>
      <c r="C686" s="12"/>
    </row>
    <row r="687" spans="1:3" x14ac:dyDescent="0.25">
      <c r="A687" s="15">
        <v>4411</v>
      </c>
      <c r="B687" s="18" t="s">
        <v>67</v>
      </c>
      <c r="C687" s="12"/>
    </row>
    <row r="688" spans="1:3" x14ac:dyDescent="0.25">
      <c r="A688" s="15">
        <v>4412</v>
      </c>
      <c r="B688" s="18" t="s">
        <v>67</v>
      </c>
      <c r="C688" s="12"/>
    </row>
    <row r="689" spans="1:3" x14ac:dyDescent="0.25">
      <c r="A689" s="15">
        <v>4413</v>
      </c>
      <c r="B689" s="18" t="s">
        <v>67</v>
      </c>
      <c r="C689" s="12"/>
    </row>
    <row r="690" spans="1:3" x14ac:dyDescent="0.25">
      <c r="A690" s="15">
        <v>4414</v>
      </c>
      <c r="B690" s="18" t="s">
        <v>67</v>
      </c>
      <c r="C690" s="12"/>
    </row>
    <row r="691" spans="1:3" x14ac:dyDescent="0.25">
      <c r="A691" s="15">
        <v>4415</v>
      </c>
      <c r="B691" s="18" t="s">
        <v>67</v>
      </c>
      <c r="C691" s="12"/>
    </row>
    <row r="692" spans="1:3" x14ac:dyDescent="0.25">
      <c r="A692" s="15">
        <v>4416</v>
      </c>
      <c r="B692" s="18" t="s">
        <v>67</v>
      </c>
      <c r="C692" s="12"/>
    </row>
    <row r="693" spans="1:3" x14ac:dyDescent="0.25">
      <c r="A693" s="15">
        <v>4417</v>
      </c>
      <c r="B693" s="18" t="s">
        <v>67</v>
      </c>
      <c r="C693" s="12"/>
    </row>
    <row r="694" spans="1:3" x14ac:dyDescent="0.25">
      <c r="A694" s="15">
        <v>4418</v>
      </c>
      <c r="B694" s="18" t="s">
        <v>67</v>
      </c>
      <c r="C694" s="12"/>
    </row>
    <row r="695" spans="1:3" x14ac:dyDescent="0.25">
      <c r="A695" s="15">
        <v>4419</v>
      </c>
      <c r="B695" s="18" t="s">
        <v>67</v>
      </c>
      <c r="C695" s="12"/>
    </row>
    <row r="696" spans="1:3" x14ac:dyDescent="0.25">
      <c r="A696" s="15">
        <v>4420</v>
      </c>
      <c r="B696" s="18" t="s">
        <v>67</v>
      </c>
      <c r="C696" s="12"/>
    </row>
    <row r="697" spans="1:3" x14ac:dyDescent="0.25">
      <c r="A697" s="15">
        <v>4421</v>
      </c>
      <c r="B697" s="18" t="s">
        <v>67</v>
      </c>
      <c r="C697" s="12"/>
    </row>
    <row r="698" spans="1:3" x14ac:dyDescent="0.25">
      <c r="A698" s="15">
        <v>4422</v>
      </c>
      <c r="B698" s="18" t="s">
        <v>67</v>
      </c>
      <c r="C698" s="12"/>
    </row>
    <row r="699" spans="1:3" x14ac:dyDescent="0.25">
      <c r="A699" s="15">
        <v>4423</v>
      </c>
      <c r="B699" s="18" t="s">
        <v>67</v>
      </c>
      <c r="C699" s="12"/>
    </row>
    <row r="700" spans="1:3" x14ac:dyDescent="0.25">
      <c r="A700" s="15">
        <v>4424</v>
      </c>
      <c r="B700" s="18" t="s">
        <v>67</v>
      </c>
      <c r="C700" s="12"/>
    </row>
    <row r="701" spans="1:3" x14ac:dyDescent="0.25">
      <c r="A701" s="15">
        <v>4425</v>
      </c>
      <c r="B701" s="18" t="s">
        <v>67</v>
      </c>
      <c r="C701" s="12"/>
    </row>
    <row r="702" spans="1:3" x14ac:dyDescent="0.25">
      <c r="A702" s="15">
        <v>4426</v>
      </c>
      <c r="B702" s="18" t="s">
        <v>67</v>
      </c>
      <c r="C702" s="12"/>
    </row>
    <row r="703" spans="1:3" x14ac:dyDescent="0.25">
      <c r="A703" s="15">
        <v>4427</v>
      </c>
      <c r="B703" s="18" t="s">
        <v>67</v>
      </c>
      <c r="C703" s="12"/>
    </row>
    <row r="704" spans="1:3" x14ac:dyDescent="0.25">
      <c r="A704" s="15">
        <v>4428</v>
      </c>
      <c r="B704" s="18" t="s">
        <v>67</v>
      </c>
      <c r="C704" s="12"/>
    </row>
    <row r="705" spans="1:3" x14ac:dyDescent="0.25">
      <c r="A705" s="15">
        <v>4429</v>
      </c>
      <c r="B705" s="18" t="s">
        <v>67</v>
      </c>
      <c r="C705" s="12"/>
    </row>
    <row r="706" spans="1:3" x14ac:dyDescent="0.25">
      <c r="A706" s="15">
        <v>4600</v>
      </c>
      <c r="B706" s="18" t="s">
        <v>68</v>
      </c>
      <c r="C706" s="12"/>
    </row>
    <row r="707" spans="1:3" x14ac:dyDescent="0.25">
      <c r="A707" s="15">
        <v>4601</v>
      </c>
      <c r="B707" s="18" t="s">
        <v>68</v>
      </c>
      <c r="C707" s="12"/>
    </row>
    <row r="708" spans="1:3" x14ac:dyDescent="0.25">
      <c r="A708" s="15">
        <v>4602</v>
      </c>
      <c r="B708" s="18" t="s">
        <v>68</v>
      </c>
      <c r="C708" s="12"/>
    </row>
    <row r="709" spans="1:3" x14ac:dyDescent="0.25">
      <c r="A709" s="15">
        <v>4603</v>
      </c>
      <c r="B709" s="18" t="s">
        <v>68</v>
      </c>
      <c r="C709" s="12"/>
    </row>
    <row r="710" spans="1:3" x14ac:dyDescent="0.25">
      <c r="A710" s="15">
        <v>4604</v>
      </c>
      <c r="B710" s="18" t="s">
        <v>68</v>
      </c>
      <c r="C710" s="12"/>
    </row>
    <row r="711" spans="1:3" x14ac:dyDescent="0.25">
      <c r="A711" s="15">
        <v>4605</v>
      </c>
      <c r="B711" s="18" t="s">
        <v>68</v>
      </c>
      <c r="C711" s="12"/>
    </row>
    <row r="712" spans="1:3" x14ac:dyDescent="0.25">
      <c r="A712" s="15">
        <v>4606</v>
      </c>
      <c r="B712" s="18" t="s">
        <v>68</v>
      </c>
      <c r="C712" s="12"/>
    </row>
    <row r="713" spans="1:3" x14ac:dyDescent="0.25">
      <c r="A713" s="15">
        <v>4607</v>
      </c>
      <c r="B713" s="18" t="s">
        <v>68</v>
      </c>
      <c r="C713" s="12"/>
    </row>
    <row r="714" spans="1:3" x14ac:dyDescent="0.25">
      <c r="A714" s="15">
        <v>4608</v>
      </c>
      <c r="B714" s="18" t="s">
        <v>68</v>
      </c>
      <c r="C714" s="12"/>
    </row>
    <row r="715" spans="1:3" x14ac:dyDescent="0.25">
      <c r="A715" s="15">
        <v>4609</v>
      </c>
      <c r="B715" s="18" t="s">
        <v>68</v>
      </c>
      <c r="C715" s="12"/>
    </row>
    <row r="716" spans="1:3" x14ac:dyDescent="0.25">
      <c r="A716" s="15">
        <v>4610</v>
      </c>
      <c r="B716" s="18" t="s">
        <v>68</v>
      </c>
      <c r="C716" s="12"/>
    </row>
    <row r="717" spans="1:3" x14ac:dyDescent="0.25">
      <c r="A717" s="15">
        <v>4611</v>
      </c>
      <c r="B717" s="18" t="s">
        <v>68</v>
      </c>
      <c r="C717" s="12"/>
    </row>
    <row r="718" spans="1:3" x14ac:dyDescent="0.25">
      <c r="A718" s="15">
        <v>4612</v>
      </c>
      <c r="B718" s="18" t="s">
        <v>68</v>
      </c>
      <c r="C718" s="12"/>
    </row>
    <row r="719" spans="1:3" x14ac:dyDescent="0.25">
      <c r="A719" s="15">
        <v>4613</v>
      </c>
      <c r="B719" s="18" t="s">
        <v>68</v>
      </c>
      <c r="C719" s="12"/>
    </row>
    <row r="720" spans="1:3" x14ac:dyDescent="0.25">
      <c r="A720" s="15">
        <v>4614</v>
      </c>
      <c r="B720" s="18" t="s">
        <v>68</v>
      </c>
      <c r="C720" s="12"/>
    </row>
    <row r="721" spans="1:3" x14ac:dyDescent="0.25">
      <c r="A721" s="15">
        <v>4615</v>
      </c>
      <c r="B721" s="18" t="s">
        <v>68</v>
      </c>
      <c r="C721" s="12"/>
    </row>
    <row r="722" spans="1:3" x14ac:dyDescent="0.25">
      <c r="A722" s="15">
        <v>4616</v>
      </c>
      <c r="B722" s="18" t="s">
        <v>68</v>
      </c>
      <c r="C722" s="12"/>
    </row>
    <row r="723" spans="1:3" x14ac:dyDescent="0.25">
      <c r="A723" s="15">
        <v>4617</v>
      </c>
      <c r="B723" s="18" t="s">
        <v>68</v>
      </c>
      <c r="C723" s="12"/>
    </row>
    <row r="724" spans="1:3" x14ac:dyDescent="0.25">
      <c r="A724" s="15">
        <v>4618</v>
      </c>
      <c r="B724" s="18" t="s">
        <v>68</v>
      </c>
      <c r="C724" s="12"/>
    </row>
    <row r="725" spans="1:3" x14ac:dyDescent="0.25">
      <c r="A725" s="15">
        <v>4619</v>
      </c>
      <c r="B725" s="18" t="s">
        <v>68</v>
      </c>
      <c r="C725" s="12"/>
    </row>
    <row r="726" spans="1:3" x14ac:dyDescent="0.25">
      <c r="A726" s="15">
        <v>4620</v>
      </c>
      <c r="B726" s="18" t="s">
        <v>68</v>
      </c>
      <c r="C726" s="12"/>
    </row>
    <row r="727" spans="1:3" x14ac:dyDescent="0.25">
      <c r="A727" s="15">
        <v>4621</v>
      </c>
      <c r="B727" s="18" t="s">
        <v>68</v>
      </c>
      <c r="C727" s="12"/>
    </row>
    <row r="728" spans="1:3" x14ac:dyDescent="0.25">
      <c r="A728" s="15">
        <v>4622</v>
      </c>
      <c r="B728" s="18" t="s">
        <v>68</v>
      </c>
      <c r="C728" s="12"/>
    </row>
    <row r="729" spans="1:3" x14ac:dyDescent="0.25">
      <c r="A729" s="15">
        <v>4623</v>
      </c>
      <c r="B729" s="18" t="s">
        <v>68</v>
      </c>
      <c r="C729" s="12"/>
    </row>
    <row r="730" spans="1:3" x14ac:dyDescent="0.25">
      <c r="A730" s="15">
        <v>4624</v>
      </c>
      <c r="B730" s="18" t="s">
        <v>68</v>
      </c>
      <c r="C730" s="12"/>
    </row>
    <row r="731" spans="1:3" x14ac:dyDescent="0.25">
      <c r="A731" s="15">
        <v>4625</v>
      </c>
      <c r="B731" s="18" t="s">
        <v>68</v>
      </c>
      <c r="C731" s="12"/>
    </row>
    <row r="732" spans="1:3" x14ac:dyDescent="0.25">
      <c r="A732" s="15">
        <v>4626</v>
      </c>
      <c r="B732" s="18" t="s">
        <v>68</v>
      </c>
      <c r="C732" s="12"/>
    </row>
    <row r="733" spans="1:3" x14ac:dyDescent="0.25">
      <c r="A733" s="15">
        <v>4627</v>
      </c>
      <c r="B733" s="18" t="s">
        <v>68</v>
      </c>
      <c r="C733" s="12"/>
    </row>
    <row r="734" spans="1:3" x14ac:dyDescent="0.25">
      <c r="A734" s="15">
        <v>4628</v>
      </c>
      <c r="B734" s="18" t="s">
        <v>68</v>
      </c>
      <c r="C734" s="12"/>
    </row>
    <row r="735" spans="1:3" x14ac:dyDescent="0.25">
      <c r="A735" s="15">
        <v>4629</v>
      </c>
      <c r="B735" s="18" t="s">
        <v>68</v>
      </c>
      <c r="C735" s="12"/>
    </row>
    <row r="736" spans="1:3" x14ac:dyDescent="0.25">
      <c r="A736" s="15">
        <v>4630</v>
      </c>
      <c r="B736" s="18" t="s">
        <v>68</v>
      </c>
      <c r="C736" s="12"/>
    </row>
    <row r="737" spans="1:3" x14ac:dyDescent="0.25">
      <c r="A737" s="15">
        <v>4631</v>
      </c>
      <c r="B737" s="18" t="s">
        <v>68</v>
      </c>
      <c r="C737" s="12"/>
    </row>
    <row r="738" spans="1:3" x14ac:dyDescent="0.25">
      <c r="A738" s="15">
        <v>4632</v>
      </c>
      <c r="B738" s="18" t="s">
        <v>68</v>
      </c>
      <c r="C738" s="12"/>
    </row>
    <row r="739" spans="1:3" x14ac:dyDescent="0.25">
      <c r="A739" s="15">
        <v>4633</v>
      </c>
      <c r="B739" s="18" t="s">
        <v>68</v>
      </c>
      <c r="C739" s="12"/>
    </row>
    <row r="740" spans="1:3" x14ac:dyDescent="0.25">
      <c r="A740" s="15">
        <v>4634</v>
      </c>
      <c r="B740" s="18" t="s">
        <v>68</v>
      </c>
      <c r="C740" s="12"/>
    </row>
    <row r="741" spans="1:3" x14ac:dyDescent="0.25">
      <c r="A741" s="15">
        <v>4635</v>
      </c>
      <c r="B741" s="18" t="s">
        <v>68</v>
      </c>
      <c r="C741" s="12"/>
    </row>
    <row r="742" spans="1:3" x14ac:dyDescent="0.25">
      <c r="A742" s="15">
        <v>4636</v>
      </c>
      <c r="B742" s="18" t="s">
        <v>68</v>
      </c>
      <c r="C742" s="12"/>
    </row>
    <row r="743" spans="1:3" x14ac:dyDescent="0.25">
      <c r="A743" s="15">
        <v>4637</v>
      </c>
      <c r="B743" s="18" t="s">
        <v>68</v>
      </c>
      <c r="C743" s="12"/>
    </row>
    <row r="744" spans="1:3" x14ac:dyDescent="0.25">
      <c r="A744" s="15">
        <v>4638</v>
      </c>
      <c r="B744" s="18" t="s">
        <v>68</v>
      </c>
      <c r="C744" s="12"/>
    </row>
    <row r="745" spans="1:3" x14ac:dyDescent="0.25">
      <c r="A745" s="15">
        <v>4639</v>
      </c>
      <c r="B745" s="18" t="s">
        <v>68</v>
      </c>
      <c r="C745" s="12"/>
    </row>
    <row r="746" spans="1:3" x14ac:dyDescent="0.25">
      <c r="A746" s="15">
        <v>4640</v>
      </c>
      <c r="B746" s="18" t="s">
        <v>68</v>
      </c>
      <c r="C746" s="12"/>
    </row>
    <row r="747" spans="1:3" x14ac:dyDescent="0.25">
      <c r="A747" s="15">
        <v>4641</v>
      </c>
      <c r="B747" s="18" t="s">
        <v>68</v>
      </c>
      <c r="C747" s="12"/>
    </row>
    <row r="748" spans="1:3" x14ac:dyDescent="0.25">
      <c r="A748" s="15">
        <v>4642</v>
      </c>
      <c r="B748" s="18" t="s">
        <v>68</v>
      </c>
      <c r="C748" s="12"/>
    </row>
    <row r="749" spans="1:3" x14ac:dyDescent="0.25">
      <c r="A749" s="19">
        <v>11</v>
      </c>
      <c r="B749" s="20" t="s">
        <v>69</v>
      </c>
      <c r="C749" s="12"/>
    </row>
    <row r="750" spans="1:3" x14ac:dyDescent="0.25">
      <c r="A750" s="19">
        <v>13</v>
      </c>
      <c r="B750" s="20" t="s">
        <v>69</v>
      </c>
      <c r="C750" s="12"/>
    </row>
    <row r="751" spans="1:3" x14ac:dyDescent="0.25">
      <c r="A751" s="19">
        <v>12</v>
      </c>
      <c r="B751" s="20" t="s">
        <v>70</v>
      </c>
      <c r="C751" s="12"/>
    </row>
    <row r="752" spans="1:3" x14ac:dyDescent="0.25">
      <c r="A752" s="19">
        <v>18</v>
      </c>
      <c r="B752" s="20" t="s">
        <v>71</v>
      </c>
    </row>
    <row r="753" spans="1:3" x14ac:dyDescent="0.25">
      <c r="A753" s="19">
        <v>205</v>
      </c>
      <c r="B753" s="20" t="s">
        <v>72</v>
      </c>
      <c r="C753" s="21"/>
    </row>
    <row r="754" spans="1:3" x14ac:dyDescent="0.25">
      <c r="A754" s="19">
        <v>206</v>
      </c>
      <c r="B754" s="20" t="s">
        <v>73</v>
      </c>
    </row>
    <row r="755" spans="1:3" x14ac:dyDescent="0.25">
      <c r="A755" s="19">
        <v>208</v>
      </c>
      <c r="B755" s="20" t="s">
        <v>74</v>
      </c>
    </row>
    <row r="756" spans="1:3" x14ac:dyDescent="0.25">
      <c r="A756" s="19">
        <v>231</v>
      </c>
      <c r="B756" s="20" t="s">
        <v>75</v>
      </c>
    </row>
    <row r="757" spans="1:3" x14ac:dyDescent="0.25">
      <c r="A757" s="19">
        <v>260</v>
      </c>
      <c r="B757" s="20" t="s">
        <v>72</v>
      </c>
    </row>
    <row r="758" spans="1:3" x14ac:dyDescent="0.25">
      <c r="A758" s="22">
        <v>1001</v>
      </c>
      <c r="B758" s="23" t="s">
        <v>122</v>
      </c>
    </row>
    <row r="759" spans="1:3" x14ac:dyDescent="0.25">
      <c r="A759" s="22">
        <v>1002</v>
      </c>
      <c r="B759" s="23" t="s">
        <v>122</v>
      </c>
    </row>
    <row r="760" spans="1:3" x14ac:dyDescent="0.25">
      <c r="A760" s="22">
        <v>1003</v>
      </c>
      <c r="B760" s="23" t="s">
        <v>122</v>
      </c>
    </row>
    <row r="761" spans="1:3" x14ac:dyDescent="0.25">
      <c r="A761" s="22">
        <v>1004</v>
      </c>
      <c r="B761" s="23" t="s">
        <v>122</v>
      </c>
    </row>
    <row r="762" spans="1:3" x14ac:dyDescent="0.25">
      <c r="A762" s="22">
        <v>1101</v>
      </c>
      <c r="B762" s="24" t="s">
        <v>76</v>
      </c>
    </row>
    <row r="763" spans="1:3" x14ac:dyDescent="0.25">
      <c r="A763" s="22">
        <v>1102</v>
      </c>
      <c r="B763" s="24" t="s">
        <v>77</v>
      </c>
    </row>
    <row r="764" spans="1:3" x14ac:dyDescent="0.25">
      <c r="A764" s="22">
        <v>1103</v>
      </c>
      <c r="B764" s="24" t="s">
        <v>74</v>
      </c>
    </row>
    <row r="765" spans="1:3" x14ac:dyDescent="0.25">
      <c r="A765" s="22">
        <v>1104</v>
      </c>
      <c r="B765" s="24" t="s">
        <v>74</v>
      </c>
    </row>
    <row r="766" spans="1:3" x14ac:dyDescent="0.25">
      <c r="A766" s="22">
        <v>1105</v>
      </c>
      <c r="B766" s="24" t="s">
        <v>74</v>
      </c>
    </row>
    <row r="767" spans="1:3" x14ac:dyDescent="0.25">
      <c r="A767" s="22">
        <v>1106</v>
      </c>
      <c r="B767" s="24" t="s">
        <v>74</v>
      </c>
    </row>
    <row r="768" spans="1:3" x14ac:dyDescent="0.25">
      <c r="A768" s="22">
        <v>1107</v>
      </c>
      <c r="B768" s="24" t="s">
        <v>74</v>
      </c>
    </row>
    <row r="769" spans="1:2" x14ac:dyDescent="0.25">
      <c r="A769" s="22">
        <v>1108</v>
      </c>
      <c r="B769" s="24" t="s">
        <v>74</v>
      </c>
    </row>
    <row r="770" spans="1:2" x14ac:dyDescent="0.25">
      <c r="A770" s="22">
        <v>1109</v>
      </c>
      <c r="B770" s="24" t="s">
        <v>74</v>
      </c>
    </row>
    <row r="771" spans="1:2" x14ac:dyDescent="0.25">
      <c r="A771" s="22">
        <v>1110</v>
      </c>
      <c r="B771" s="24" t="s">
        <v>74</v>
      </c>
    </row>
    <row r="772" spans="1:2" x14ac:dyDescent="0.25">
      <c r="A772" s="22">
        <v>1111</v>
      </c>
      <c r="B772" s="24" t="s">
        <v>78</v>
      </c>
    </row>
    <row r="773" spans="1:2" x14ac:dyDescent="0.25">
      <c r="A773" s="22">
        <v>1112</v>
      </c>
      <c r="B773" s="24" t="s">
        <v>76</v>
      </c>
    </row>
    <row r="774" spans="1:2" x14ac:dyDescent="0.25">
      <c r="A774" s="22">
        <v>1113</v>
      </c>
      <c r="B774" s="24" t="s">
        <v>74</v>
      </c>
    </row>
    <row r="775" spans="1:2" x14ac:dyDescent="0.25">
      <c r="A775" s="22">
        <v>1114</v>
      </c>
      <c r="B775" s="24" t="s">
        <v>79</v>
      </c>
    </row>
    <row r="776" spans="1:2" x14ac:dyDescent="0.25">
      <c r="A776" s="22">
        <v>1115</v>
      </c>
      <c r="B776" s="24" t="s">
        <v>80</v>
      </c>
    </row>
    <row r="777" spans="1:2" x14ac:dyDescent="0.25">
      <c r="A777" s="22">
        <v>1116</v>
      </c>
      <c r="B777" s="24" t="s">
        <v>74</v>
      </c>
    </row>
    <row r="778" spans="1:2" x14ac:dyDescent="0.25">
      <c r="A778" s="22">
        <v>1117</v>
      </c>
      <c r="B778" s="24" t="s">
        <v>74</v>
      </c>
    </row>
    <row r="779" spans="1:2" x14ac:dyDescent="0.25">
      <c r="A779" s="22">
        <v>1118</v>
      </c>
      <c r="B779" s="24" t="s">
        <v>74</v>
      </c>
    </row>
    <row r="780" spans="1:2" x14ac:dyDescent="0.25">
      <c r="A780" s="22">
        <v>1119</v>
      </c>
      <c r="B780" s="24" t="s">
        <v>76</v>
      </c>
    </row>
    <row r="781" spans="1:2" x14ac:dyDescent="0.25">
      <c r="A781" s="22">
        <v>1201</v>
      </c>
      <c r="B781" s="24" t="s">
        <v>81</v>
      </c>
    </row>
    <row r="782" spans="1:2" x14ac:dyDescent="0.25">
      <c r="A782" s="22">
        <v>1202</v>
      </c>
      <c r="B782" s="24" t="s">
        <v>81</v>
      </c>
    </row>
    <row r="783" spans="1:2" x14ac:dyDescent="0.25">
      <c r="A783" s="22">
        <v>1327</v>
      </c>
      <c r="B783" s="24" t="s">
        <v>82</v>
      </c>
    </row>
    <row r="784" spans="1:2" x14ac:dyDescent="0.25">
      <c r="A784" s="22">
        <v>1328</v>
      </c>
      <c r="B784" s="24" t="s">
        <v>82</v>
      </c>
    </row>
    <row r="785" spans="1:2" x14ac:dyDescent="0.25">
      <c r="A785" s="22">
        <v>1329</v>
      </c>
      <c r="B785" s="24" t="s">
        <v>83</v>
      </c>
    </row>
    <row r="786" spans="1:2" x14ac:dyDescent="0.25">
      <c r="A786" s="22">
        <v>1500</v>
      </c>
      <c r="B786" s="24" t="s">
        <v>84</v>
      </c>
    </row>
    <row r="787" spans="1:2" x14ac:dyDescent="0.25">
      <c r="A787" s="22">
        <v>1501</v>
      </c>
      <c r="B787" s="24" t="s">
        <v>85</v>
      </c>
    </row>
    <row r="788" spans="1:2" x14ac:dyDescent="0.25">
      <c r="A788" s="22">
        <v>1502</v>
      </c>
      <c r="B788" s="24" t="s">
        <v>86</v>
      </c>
    </row>
    <row r="789" spans="1:2" x14ac:dyDescent="0.25">
      <c r="A789" s="22">
        <v>1503</v>
      </c>
      <c r="B789" s="24" t="s">
        <v>87</v>
      </c>
    </row>
    <row r="790" spans="1:2" x14ac:dyDescent="0.25">
      <c r="A790" s="22">
        <v>1504</v>
      </c>
      <c r="B790" s="24" t="s">
        <v>88</v>
      </c>
    </row>
    <row r="791" spans="1:2" x14ac:dyDescent="0.25">
      <c r="A791" s="22">
        <v>1508</v>
      </c>
      <c r="B791" s="24" t="s">
        <v>86</v>
      </c>
    </row>
    <row r="792" spans="1:2" x14ac:dyDescent="0.25">
      <c r="A792" s="22">
        <v>1509</v>
      </c>
      <c r="B792" s="24" t="s">
        <v>89</v>
      </c>
    </row>
    <row r="793" spans="1:2" x14ac:dyDescent="0.25">
      <c r="A793" s="22">
        <v>1510</v>
      </c>
      <c r="B793" s="24" t="s">
        <v>89</v>
      </c>
    </row>
    <row r="794" spans="1:2" x14ac:dyDescent="0.25">
      <c r="A794" s="22">
        <v>1512</v>
      </c>
      <c r="B794" s="24" t="s">
        <v>88</v>
      </c>
    </row>
    <row r="795" spans="1:2" x14ac:dyDescent="0.25">
      <c r="A795" s="22">
        <v>1513</v>
      </c>
      <c r="B795" s="24" t="s">
        <v>84</v>
      </c>
    </row>
    <row r="796" spans="1:2" x14ac:dyDescent="0.25">
      <c r="A796" s="22">
        <v>1514</v>
      </c>
      <c r="B796" s="24" t="s">
        <v>86</v>
      </c>
    </row>
    <row r="797" spans="1:2" x14ac:dyDescent="0.25">
      <c r="A797" s="22">
        <v>1515</v>
      </c>
      <c r="B797" s="24" t="s">
        <v>90</v>
      </c>
    </row>
    <row r="798" spans="1:2" x14ac:dyDescent="0.25">
      <c r="A798" s="22">
        <v>1516</v>
      </c>
      <c r="B798" s="24" t="s">
        <v>91</v>
      </c>
    </row>
    <row r="799" spans="1:2" x14ac:dyDescent="0.25">
      <c r="A799" s="22">
        <v>1517</v>
      </c>
      <c r="B799" s="24" t="s">
        <v>91</v>
      </c>
    </row>
    <row r="800" spans="1:2" x14ac:dyDescent="0.25">
      <c r="A800" s="22">
        <v>1520</v>
      </c>
      <c r="B800" s="24" t="s">
        <v>92</v>
      </c>
    </row>
    <row r="801" spans="1:2" x14ac:dyDescent="0.25">
      <c r="A801" s="22">
        <v>1521</v>
      </c>
      <c r="B801" s="24" t="s">
        <v>92</v>
      </c>
    </row>
    <row r="802" spans="1:2" x14ac:dyDescent="0.25">
      <c r="A802" s="22">
        <v>1522</v>
      </c>
      <c r="B802" s="24" t="s">
        <v>92</v>
      </c>
    </row>
    <row r="803" spans="1:2" x14ac:dyDescent="0.25">
      <c r="A803" s="22">
        <v>1523</v>
      </c>
      <c r="B803" s="24" t="s">
        <v>92</v>
      </c>
    </row>
    <row r="804" spans="1:2" x14ac:dyDescent="0.25">
      <c r="A804" s="22">
        <v>459</v>
      </c>
      <c r="B804" s="24" t="s">
        <v>93</v>
      </c>
    </row>
    <row r="805" spans="1:2" x14ac:dyDescent="0.25">
      <c r="A805" s="22">
        <v>460</v>
      </c>
      <c r="B805" s="24" t="s">
        <v>93</v>
      </c>
    </row>
    <row r="806" spans="1:2" x14ac:dyDescent="0.25">
      <c r="A806" s="22">
        <v>461</v>
      </c>
      <c r="B806" s="24" t="s">
        <v>93</v>
      </c>
    </row>
    <row r="807" spans="1:2" x14ac:dyDescent="0.25">
      <c r="A807" s="22">
        <v>462</v>
      </c>
      <c r="B807" s="24" t="s">
        <v>93</v>
      </c>
    </row>
    <row r="808" spans="1:2" x14ac:dyDescent="0.25">
      <c r="A808" s="22">
        <v>463</v>
      </c>
      <c r="B808" s="24" t="s">
        <v>93</v>
      </c>
    </row>
    <row r="809" spans="1:2" x14ac:dyDescent="0.25">
      <c r="A809" s="22">
        <v>464</v>
      </c>
      <c r="B809" s="24" t="s">
        <v>93</v>
      </c>
    </row>
    <row r="810" spans="1:2" x14ac:dyDescent="0.25">
      <c r="A810" s="22">
        <v>502</v>
      </c>
      <c r="B810" s="24" t="s">
        <v>94</v>
      </c>
    </row>
    <row r="811" spans="1:2" x14ac:dyDescent="0.25">
      <c r="A811" s="22">
        <v>504</v>
      </c>
      <c r="B811" s="24" t="s">
        <v>95</v>
      </c>
    </row>
    <row r="812" spans="1:2" x14ac:dyDescent="0.25">
      <c r="A812" s="22">
        <v>521</v>
      </c>
      <c r="B812" s="24" t="s">
        <v>96</v>
      </c>
    </row>
    <row r="813" spans="1:2" x14ac:dyDescent="0.25">
      <c r="A813" s="22">
        <v>532</v>
      </c>
      <c r="B813" s="24" t="s">
        <v>96</v>
      </c>
    </row>
    <row r="814" spans="1:2" x14ac:dyDescent="0.25">
      <c r="A814" s="22">
        <v>537</v>
      </c>
      <c r="B814" s="24" t="s">
        <v>96</v>
      </c>
    </row>
    <row r="815" spans="1:2" x14ac:dyDescent="0.25">
      <c r="A815" s="22">
        <v>548</v>
      </c>
      <c r="B815" s="24" t="s">
        <v>96</v>
      </c>
    </row>
    <row r="816" spans="1:2" x14ac:dyDescent="0.25">
      <c r="A816" s="22">
        <v>529</v>
      </c>
      <c r="B816" s="24" t="s">
        <v>97</v>
      </c>
    </row>
    <row r="817" spans="1:2" x14ac:dyDescent="0.25">
      <c r="A817" s="22">
        <v>535</v>
      </c>
      <c r="B817" s="24" t="s">
        <v>98</v>
      </c>
    </row>
    <row r="818" spans="1:2" x14ac:dyDescent="0.25">
      <c r="A818" s="22">
        <v>544</v>
      </c>
      <c r="B818" s="24" t="s">
        <v>99</v>
      </c>
    </row>
    <row r="819" spans="1:2" x14ac:dyDescent="0.25">
      <c r="A819" s="22">
        <v>545</v>
      </c>
      <c r="B819" s="24" t="s">
        <v>100</v>
      </c>
    </row>
    <row r="820" spans="1:2" x14ac:dyDescent="0.25">
      <c r="A820" s="22">
        <v>546</v>
      </c>
      <c r="B820" s="24" t="s">
        <v>100</v>
      </c>
    </row>
    <row r="821" spans="1:2" x14ac:dyDescent="0.25">
      <c r="A821" s="22">
        <v>547</v>
      </c>
      <c r="B821" s="24" t="s">
        <v>100</v>
      </c>
    </row>
    <row r="822" spans="1:2" x14ac:dyDescent="0.25">
      <c r="A822" s="22">
        <v>549</v>
      </c>
      <c r="B822" s="24" t="s">
        <v>98</v>
      </c>
    </row>
    <row r="823" spans="1:2" x14ac:dyDescent="0.25">
      <c r="A823" s="22">
        <v>550</v>
      </c>
      <c r="B823" s="24" t="s">
        <v>98</v>
      </c>
    </row>
    <row r="824" spans="1:2" x14ac:dyDescent="0.25">
      <c r="A824" s="22">
        <v>612</v>
      </c>
      <c r="B824" s="24" t="s">
        <v>101</v>
      </c>
    </row>
    <row r="825" spans="1:2" x14ac:dyDescent="0.25">
      <c r="A825" s="22">
        <v>613</v>
      </c>
      <c r="B825" s="24" t="s">
        <v>101</v>
      </c>
    </row>
    <row r="826" spans="1:2" x14ac:dyDescent="0.25">
      <c r="A826" s="22">
        <v>614</v>
      </c>
      <c r="B826" s="24" t="s">
        <v>101</v>
      </c>
    </row>
    <row r="827" spans="1:2" x14ac:dyDescent="0.25">
      <c r="A827" s="22">
        <v>615</v>
      </c>
      <c r="B827" s="24" t="s">
        <v>101</v>
      </c>
    </row>
    <row r="828" spans="1:2" x14ac:dyDescent="0.25">
      <c r="A828" s="22">
        <v>616</v>
      </c>
      <c r="B828" s="24" t="s">
        <v>101</v>
      </c>
    </row>
    <row r="829" spans="1:2" x14ac:dyDescent="0.25">
      <c r="A829" s="22">
        <v>617</v>
      </c>
      <c r="B829" s="24" t="s">
        <v>101</v>
      </c>
    </row>
    <row r="830" spans="1:2" x14ac:dyDescent="0.25">
      <c r="A830" s="22">
        <v>618</v>
      </c>
      <c r="B830" s="24" t="s">
        <v>101</v>
      </c>
    </row>
    <row r="831" spans="1:2" x14ac:dyDescent="0.25">
      <c r="A831" s="22">
        <v>619</v>
      </c>
      <c r="B831" s="24" t="s">
        <v>101</v>
      </c>
    </row>
    <row r="832" spans="1:2" x14ac:dyDescent="0.25">
      <c r="A832" s="22">
        <v>620</v>
      </c>
      <c r="B832" s="24" t="s">
        <v>101</v>
      </c>
    </row>
    <row r="833" spans="1:3" x14ac:dyDescent="0.25">
      <c r="A833" s="22">
        <v>621</v>
      </c>
      <c r="B833" s="24" t="s">
        <v>101</v>
      </c>
    </row>
    <row r="834" spans="1:3" x14ac:dyDescent="0.25">
      <c r="A834" s="22">
        <v>622</v>
      </c>
      <c r="B834" s="24" t="s">
        <v>101</v>
      </c>
    </row>
    <row r="835" spans="1:3" x14ac:dyDescent="0.25">
      <c r="A835" s="22">
        <v>623</v>
      </c>
      <c r="B835" s="24" t="s">
        <v>101</v>
      </c>
    </row>
    <row r="836" spans="1:3" x14ac:dyDescent="0.25">
      <c r="A836" s="22">
        <v>624</v>
      </c>
      <c r="B836" s="24" t="s">
        <v>101</v>
      </c>
    </row>
    <row r="837" spans="1:3" x14ac:dyDescent="0.25">
      <c r="A837" s="22">
        <v>625</v>
      </c>
      <c r="B837" s="24" t="s">
        <v>101</v>
      </c>
      <c r="C837" s="25"/>
    </row>
    <row r="838" spans="1:3" x14ac:dyDescent="0.25">
      <c r="A838" s="22">
        <v>2013</v>
      </c>
      <c r="B838" s="24" t="s">
        <v>101</v>
      </c>
    </row>
    <row r="839" spans="1:3" x14ac:dyDescent="0.25">
      <c r="A839" s="22">
        <v>4114</v>
      </c>
      <c r="B839" s="24" t="s">
        <v>101</v>
      </c>
    </row>
    <row r="840" spans="1:3" x14ac:dyDescent="0.25">
      <c r="A840" s="22">
        <v>4115</v>
      </c>
      <c r="B840" s="24" t="s">
        <v>101</v>
      </c>
    </row>
    <row r="841" spans="1:3" x14ac:dyDescent="0.25">
      <c r="A841" s="22">
        <v>702</v>
      </c>
      <c r="B841" s="24" t="s">
        <v>102</v>
      </c>
    </row>
    <row r="842" spans="1:3" ht="15.75" thickBot="1" x14ac:dyDescent="0.3">
      <c r="A842" s="32">
        <v>806</v>
      </c>
      <c r="B842" s="33" t="s">
        <v>103</v>
      </c>
      <c r="C842" s="34"/>
    </row>
    <row r="843" spans="1:3" x14ac:dyDescent="0.25">
      <c r="A843" s="31">
        <v>21</v>
      </c>
      <c r="B843" s="35" t="s">
        <v>72</v>
      </c>
      <c r="C843" s="12"/>
    </row>
    <row r="844" spans="1:3" x14ac:dyDescent="0.25">
      <c r="A844" s="31">
        <v>5604</v>
      </c>
      <c r="B844" s="12" t="s">
        <v>47</v>
      </c>
      <c r="C844" s="12" t="s">
        <v>47</v>
      </c>
    </row>
    <row r="845" spans="1:3" x14ac:dyDescent="0.25">
      <c r="A845" s="31">
        <v>5603</v>
      </c>
      <c r="B845" s="12" t="s">
        <v>47</v>
      </c>
      <c r="C845" s="12" t="s">
        <v>47</v>
      </c>
    </row>
    <row r="846" spans="1:3" x14ac:dyDescent="0.25">
      <c r="A846" s="31">
        <v>5605</v>
      </c>
      <c r="B846" s="12" t="s">
        <v>47</v>
      </c>
      <c r="C846" s="12" t="s">
        <v>47</v>
      </c>
    </row>
    <row r="847" spans="1:3" x14ac:dyDescent="0.25">
      <c r="A847" s="31">
        <v>5606</v>
      </c>
      <c r="B847" s="12" t="s">
        <v>47</v>
      </c>
      <c r="C847" s="12" t="s">
        <v>47</v>
      </c>
    </row>
    <row r="848" spans="1:3" x14ac:dyDescent="0.25">
      <c r="A848" s="3">
        <v>7317</v>
      </c>
      <c r="B848" s="50" t="s">
        <v>52</v>
      </c>
      <c r="C848" s="50" t="s">
        <v>52</v>
      </c>
    </row>
    <row r="849" spans="1:3" x14ac:dyDescent="0.25">
      <c r="A849" s="3">
        <v>7318</v>
      </c>
      <c r="B849" s="50" t="s">
        <v>52</v>
      </c>
      <c r="C849" s="50" t="s">
        <v>52</v>
      </c>
    </row>
    <row r="850" spans="1:3" x14ac:dyDescent="0.25">
      <c r="A850" s="3">
        <v>7319</v>
      </c>
      <c r="B850" s="50" t="s">
        <v>52</v>
      </c>
      <c r="C850" s="50" t="s">
        <v>52</v>
      </c>
    </row>
    <row r="851" spans="1:3" x14ac:dyDescent="0.25">
      <c r="A851" s="3">
        <v>5</v>
      </c>
      <c r="B851" s="50" t="s">
        <v>109</v>
      </c>
    </row>
    <row r="852" spans="1:3" x14ac:dyDescent="0.25">
      <c r="A852" s="50">
        <v>1010</v>
      </c>
      <c r="B852" s="50" t="s">
        <v>109</v>
      </c>
    </row>
    <row r="853" spans="1:3" x14ac:dyDescent="0.25">
      <c r="A853" s="3">
        <v>1292</v>
      </c>
      <c r="B853" s="50" t="s">
        <v>110</v>
      </c>
    </row>
    <row r="854" spans="1:3" x14ac:dyDescent="0.25">
      <c r="A854" s="3">
        <v>102</v>
      </c>
      <c r="B854" s="50" t="s">
        <v>111</v>
      </c>
      <c r="C854" s="50" t="s">
        <v>113</v>
      </c>
    </row>
    <row r="855" spans="1:3" x14ac:dyDescent="0.25">
      <c r="A855" s="3">
        <v>105</v>
      </c>
      <c r="B855" s="50" t="s">
        <v>111</v>
      </c>
      <c r="C855" s="50" t="s">
        <v>113</v>
      </c>
    </row>
    <row r="856" spans="1:3" x14ac:dyDescent="0.25">
      <c r="A856" s="3">
        <v>110</v>
      </c>
      <c r="B856" s="50" t="s">
        <v>111</v>
      </c>
      <c r="C856" s="50" t="s">
        <v>113</v>
      </c>
    </row>
    <row r="857" spans="1:3" x14ac:dyDescent="0.25">
      <c r="A857" s="3">
        <v>218</v>
      </c>
      <c r="B857" s="50" t="s">
        <v>112</v>
      </c>
      <c r="C857" s="50" t="s">
        <v>113</v>
      </c>
    </row>
    <row r="858" spans="1:3" x14ac:dyDescent="0.25">
      <c r="A858" s="3">
        <v>326</v>
      </c>
      <c r="B858" s="50" t="s">
        <v>114</v>
      </c>
      <c r="C858" s="50" t="s">
        <v>113</v>
      </c>
    </row>
    <row r="859" spans="1:3" x14ac:dyDescent="0.25">
      <c r="A859" s="3">
        <v>431</v>
      </c>
      <c r="B859" s="50" t="s">
        <v>115</v>
      </c>
      <c r="C859" s="50" t="s">
        <v>113</v>
      </c>
    </row>
    <row r="860" spans="1:3" x14ac:dyDescent="0.25">
      <c r="A860" s="3">
        <v>441</v>
      </c>
      <c r="B860" s="50" t="s">
        <v>116</v>
      </c>
      <c r="C860" s="50" t="s">
        <v>113</v>
      </c>
    </row>
    <row r="861" spans="1:3" x14ac:dyDescent="0.25">
      <c r="A861" s="3">
        <v>442</v>
      </c>
      <c r="B861" s="50" t="s">
        <v>116</v>
      </c>
      <c r="C861" s="50" t="s">
        <v>113</v>
      </c>
    </row>
    <row r="862" spans="1:3" x14ac:dyDescent="0.25">
      <c r="A862" s="3">
        <v>443</v>
      </c>
      <c r="B862" s="50" t="s">
        <v>116</v>
      </c>
      <c r="C862" s="50" t="s">
        <v>113</v>
      </c>
    </row>
    <row r="863" spans="1:3" x14ac:dyDescent="0.25">
      <c r="A863" s="3">
        <v>444</v>
      </c>
      <c r="B863" s="50" t="s">
        <v>116</v>
      </c>
      <c r="C863" s="50" t="s">
        <v>113</v>
      </c>
    </row>
    <row r="864" spans="1:3" x14ac:dyDescent="0.25">
      <c r="A864" s="3">
        <v>445</v>
      </c>
      <c r="B864" s="50" t="s">
        <v>116</v>
      </c>
      <c r="C864" s="50" t="s">
        <v>113</v>
      </c>
    </row>
    <row r="865" spans="1:3" x14ac:dyDescent="0.25">
      <c r="A865" s="3">
        <v>447</v>
      </c>
      <c r="B865" s="50" t="s">
        <v>116</v>
      </c>
      <c r="C865" s="50" t="s">
        <v>113</v>
      </c>
    </row>
    <row r="866" spans="1:3" x14ac:dyDescent="0.25">
      <c r="A866" s="3">
        <v>448</v>
      </c>
      <c r="B866" s="50" t="s">
        <v>116</v>
      </c>
      <c r="C866" s="50" t="s">
        <v>113</v>
      </c>
    </row>
    <row r="867" spans="1:3" x14ac:dyDescent="0.25">
      <c r="A867" s="3">
        <v>457</v>
      </c>
      <c r="B867" s="50" t="s">
        <v>116</v>
      </c>
      <c r="C867" s="50" t="s">
        <v>113</v>
      </c>
    </row>
    <row r="868" spans="1:3" x14ac:dyDescent="0.25">
      <c r="A868" s="3">
        <v>458</v>
      </c>
      <c r="B868" s="50" t="s">
        <v>116</v>
      </c>
      <c r="C868" s="50" t="s">
        <v>113</v>
      </c>
    </row>
    <row r="869" spans="1:3" x14ac:dyDescent="0.25">
      <c r="A869" s="3">
        <v>459</v>
      </c>
      <c r="B869" s="50" t="s">
        <v>116</v>
      </c>
      <c r="C869" s="50" t="s">
        <v>113</v>
      </c>
    </row>
    <row r="870" spans="1:3" x14ac:dyDescent="0.25">
      <c r="A870" s="3">
        <v>460</v>
      </c>
      <c r="B870" s="50" t="s">
        <v>116</v>
      </c>
      <c r="C870" s="50" t="s">
        <v>113</v>
      </c>
    </row>
    <row r="871" spans="1:3" x14ac:dyDescent="0.25">
      <c r="A871" s="3">
        <v>461</v>
      </c>
      <c r="B871" s="50" t="s">
        <v>116</v>
      </c>
      <c r="C871" s="50" t="s">
        <v>113</v>
      </c>
    </row>
    <row r="872" spans="1:3" x14ac:dyDescent="0.25">
      <c r="A872" s="3">
        <v>462</v>
      </c>
      <c r="B872" s="50" t="s">
        <v>116</v>
      </c>
      <c r="C872" s="50" t="s">
        <v>113</v>
      </c>
    </row>
    <row r="873" spans="1:3" x14ac:dyDescent="0.25">
      <c r="A873" s="3">
        <v>463</v>
      </c>
      <c r="B873" s="50" t="s">
        <v>116</v>
      </c>
      <c r="C873" s="50" t="s">
        <v>113</v>
      </c>
    </row>
    <row r="874" spans="1:3" x14ac:dyDescent="0.25">
      <c r="A874" s="3">
        <v>464</v>
      </c>
      <c r="B874" s="50" t="s">
        <v>116</v>
      </c>
      <c r="C874" s="50" t="s">
        <v>113</v>
      </c>
    </row>
    <row r="875" spans="1:3" x14ac:dyDescent="0.25">
      <c r="A875" s="3">
        <v>501</v>
      </c>
      <c r="B875" s="50" t="s">
        <v>94</v>
      </c>
    </row>
    <row r="876" spans="1:3" x14ac:dyDescent="0.25">
      <c r="A876" s="3">
        <v>3</v>
      </c>
      <c r="B876" s="50" t="s">
        <v>117</v>
      </c>
    </row>
    <row r="877" spans="1:3" x14ac:dyDescent="0.25">
      <c r="A877" s="3">
        <v>503</v>
      </c>
      <c r="B877" s="50" t="s">
        <v>94</v>
      </c>
    </row>
    <row r="878" spans="1:3" x14ac:dyDescent="0.25">
      <c r="A878" s="3">
        <v>521</v>
      </c>
      <c r="B878" s="50" t="s">
        <v>96</v>
      </c>
    </row>
    <row r="879" spans="1:3" x14ac:dyDescent="0.25">
      <c r="A879" s="3">
        <v>523</v>
      </c>
      <c r="B879" s="50" t="s">
        <v>96</v>
      </c>
    </row>
    <row r="880" spans="1:3" x14ac:dyDescent="0.25">
      <c r="A880" s="3">
        <v>525</v>
      </c>
      <c r="B880" s="50" t="s">
        <v>96</v>
      </c>
    </row>
    <row r="881" spans="1:2" x14ac:dyDescent="0.25">
      <c r="A881" s="3">
        <v>526</v>
      </c>
      <c r="B881" s="50" t="s">
        <v>96</v>
      </c>
    </row>
    <row r="882" spans="1:2" x14ac:dyDescent="0.25">
      <c r="A882" s="3">
        <v>527</v>
      </c>
      <c r="B882" s="50" t="s">
        <v>96</v>
      </c>
    </row>
    <row r="883" spans="1:2" x14ac:dyDescent="0.25">
      <c r="A883" s="3">
        <v>528</v>
      </c>
      <c r="B883" s="50" t="s">
        <v>96</v>
      </c>
    </row>
    <row r="884" spans="1:2" x14ac:dyDescent="0.25">
      <c r="A884" s="3">
        <v>530</v>
      </c>
      <c r="B884" s="50" t="s">
        <v>96</v>
      </c>
    </row>
    <row r="885" spans="1:2" x14ac:dyDescent="0.25">
      <c r="A885" s="3">
        <v>531</v>
      </c>
      <c r="B885" s="50" t="s">
        <v>96</v>
      </c>
    </row>
    <row r="886" spans="1:2" x14ac:dyDescent="0.25">
      <c r="A886" s="3">
        <v>532</v>
      </c>
      <c r="B886" s="50" t="s">
        <v>96</v>
      </c>
    </row>
    <row r="887" spans="1:2" x14ac:dyDescent="0.25">
      <c r="A887" s="3">
        <v>533</v>
      </c>
      <c r="B887" s="50" t="s">
        <v>96</v>
      </c>
    </row>
    <row r="888" spans="1:2" x14ac:dyDescent="0.25">
      <c r="A888" s="3">
        <v>534</v>
      </c>
      <c r="B888" s="50" t="s">
        <v>96</v>
      </c>
    </row>
    <row r="889" spans="1:2" x14ac:dyDescent="0.25">
      <c r="A889" s="3">
        <v>535</v>
      </c>
      <c r="B889" s="50" t="s">
        <v>96</v>
      </c>
    </row>
    <row r="890" spans="1:2" x14ac:dyDescent="0.25">
      <c r="A890" s="3">
        <v>536</v>
      </c>
      <c r="B890" s="50" t="s">
        <v>118</v>
      </c>
    </row>
    <row r="891" spans="1:2" x14ac:dyDescent="0.25">
      <c r="A891" s="3">
        <v>537</v>
      </c>
      <c r="B891" s="50" t="s">
        <v>96</v>
      </c>
    </row>
    <row r="892" spans="1:2" x14ac:dyDescent="0.25">
      <c r="A892" s="3">
        <v>538</v>
      </c>
      <c r="B892" s="50" t="s">
        <v>96</v>
      </c>
    </row>
    <row r="893" spans="1:2" x14ac:dyDescent="0.25">
      <c r="A893" s="3">
        <v>539</v>
      </c>
      <c r="B893" s="50" t="s">
        <v>99</v>
      </c>
    </row>
    <row r="894" spans="1:2" x14ac:dyDescent="0.25">
      <c r="A894" s="3">
        <v>540</v>
      </c>
      <c r="B894" s="50" t="s">
        <v>99</v>
      </c>
    </row>
    <row r="895" spans="1:2" x14ac:dyDescent="0.25">
      <c r="A895" s="3">
        <v>541</v>
      </c>
      <c r="B895" s="50" t="s">
        <v>99</v>
      </c>
    </row>
    <row r="896" spans="1:2" x14ac:dyDescent="0.25">
      <c r="A896" s="3">
        <v>542</v>
      </c>
      <c r="B896" s="50" t="s">
        <v>99</v>
      </c>
    </row>
    <row r="897" spans="1:2" x14ac:dyDescent="0.25">
      <c r="A897" s="3">
        <v>543</v>
      </c>
      <c r="B897" s="50" t="s">
        <v>99</v>
      </c>
    </row>
    <row r="898" spans="1:2" x14ac:dyDescent="0.25">
      <c r="A898" s="3">
        <v>604</v>
      </c>
      <c r="B898" s="50" t="s">
        <v>119</v>
      </c>
    </row>
    <row r="899" spans="1:2" x14ac:dyDescent="0.25">
      <c r="A899" s="3">
        <v>701</v>
      </c>
      <c r="B899" s="50" t="s">
        <v>73</v>
      </c>
    </row>
    <row r="900" spans="1:2" x14ac:dyDescent="0.25">
      <c r="A900" s="3">
        <v>703</v>
      </c>
      <c r="B900" s="50" t="s">
        <v>73</v>
      </c>
    </row>
    <row r="901" spans="1:2" x14ac:dyDescent="0.25">
      <c r="A901" s="3">
        <v>704</v>
      </c>
      <c r="B901" s="50" t="s">
        <v>73</v>
      </c>
    </row>
    <row r="902" spans="1:2" x14ac:dyDescent="0.25">
      <c r="A902" s="3">
        <v>705</v>
      </c>
      <c r="B902" s="50" t="s">
        <v>73</v>
      </c>
    </row>
    <row r="903" spans="1:2" x14ac:dyDescent="0.25">
      <c r="A903" s="3">
        <v>706</v>
      </c>
      <c r="B903" s="50" t="s">
        <v>102</v>
      </c>
    </row>
    <row r="904" spans="1:2" x14ac:dyDescent="0.25">
      <c r="A904" s="3">
        <v>901</v>
      </c>
      <c r="B904" s="50" t="s">
        <v>120</v>
      </c>
    </row>
    <row r="905" spans="1:2" x14ac:dyDescent="0.25">
      <c r="A905" s="3">
        <v>902</v>
      </c>
      <c r="B905" s="50" t="s">
        <v>121</v>
      </c>
    </row>
    <row r="906" spans="1:2" x14ac:dyDescent="0.25">
      <c r="A906" s="3">
        <v>903</v>
      </c>
      <c r="B906" s="50" t="s">
        <v>121</v>
      </c>
    </row>
    <row r="907" spans="1:2" x14ac:dyDescent="0.25">
      <c r="A907" s="3">
        <v>904</v>
      </c>
      <c r="B907" s="50" t="s">
        <v>121</v>
      </c>
    </row>
    <row r="908" spans="1:2" x14ac:dyDescent="0.25">
      <c r="A908" s="3">
        <v>1001</v>
      </c>
      <c r="B908" s="50" t="s">
        <v>122</v>
      </c>
    </row>
    <row r="909" spans="1:2" x14ac:dyDescent="0.25">
      <c r="A909" s="3">
        <v>1002</v>
      </c>
      <c r="B909" s="50" t="s">
        <v>122</v>
      </c>
    </row>
    <row r="910" spans="1:2" x14ac:dyDescent="0.25">
      <c r="A910" s="3">
        <v>1003</v>
      </c>
      <c r="B910" s="50" t="s">
        <v>122</v>
      </c>
    </row>
    <row r="911" spans="1:2" x14ac:dyDescent="0.25">
      <c r="A911" s="3">
        <v>1004</v>
      </c>
      <c r="B911" s="50" t="s">
        <v>122</v>
      </c>
    </row>
    <row r="912" spans="1:2" x14ac:dyDescent="0.25">
      <c r="A912" s="3">
        <v>2011</v>
      </c>
      <c r="B912" s="50" t="s">
        <v>101</v>
      </c>
    </row>
    <row r="913" spans="1:2" x14ac:dyDescent="0.25">
      <c r="A913" s="3">
        <v>2012</v>
      </c>
      <c r="B913" s="50" t="s">
        <v>101</v>
      </c>
    </row>
    <row r="914" spans="1:2" x14ac:dyDescent="0.25">
      <c r="A914" s="3">
        <v>2013</v>
      </c>
      <c r="B914" s="50" t="s">
        <v>101</v>
      </c>
    </row>
    <row r="915" spans="1:2" x14ac:dyDescent="0.25">
      <c r="A915" s="3">
        <v>2015</v>
      </c>
      <c r="B915" s="50" t="s">
        <v>101</v>
      </c>
    </row>
    <row r="916" spans="1:2" x14ac:dyDescent="0.25">
      <c r="A916" s="3">
        <v>280</v>
      </c>
      <c r="B916" s="50" t="s">
        <v>77</v>
      </c>
    </row>
    <row r="917" spans="1:2" x14ac:dyDescent="0.25">
      <c r="A917" s="3">
        <v>283</v>
      </c>
      <c r="B917" s="50" t="s">
        <v>78</v>
      </c>
    </row>
    <row r="918" spans="1:2" x14ac:dyDescent="0.25">
      <c r="A918" s="3">
        <v>226</v>
      </c>
      <c r="B918" s="50" t="s">
        <v>76</v>
      </c>
    </row>
    <row r="919" spans="1:2" x14ac:dyDescent="0.25">
      <c r="A919" s="3">
        <v>221</v>
      </c>
      <c r="B919" s="50" t="s">
        <v>74</v>
      </c>
    </row>
    <row r="920" spans="1:2" x14ac:dyDescent="0.25">
      <c r="A920" s="3">
        <v>901</v>
      </c>
      <c r="B920" s="50" t="s">
        <v>120</v>
      </c>
    </row>
  </sheetData>
  <autoFilter ref="A1:B920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7"/>
  <sheetViews>
    <sheetView workbookViewId="0">
      <selection activeCell="D27" sqref="D27"/>
    </sheetView>
  </sheetViews>
  <sheetFormatPr defaultRowHeight="15" x14ac:dyDescent="0.25"/>
  <cols>
    <col min="1" max="1" width="32.5703125" customWidth="1"/>
    <col min="2" max="3" width="18.7109375" customWidth="1"/>
    <col min="4" max="4" width="33.5703125" customWidth="1"/>
    <col min="5" max="5" width="30.42578125" bestFit="1" customWidth="1"/>
    <col min="6" max="6" width="17.5703125" customWidth="1"/>
  </cols>
  <sheetData>
    <row r="1" spans="1:4" x14ac:dyDescent="0.25">
      <c r="A1" s="7" t="s">
        <v>41</v>
      </c>
      <c r="B1" s="7" t="s">
        <v>53</v>
      </c>
      <c r="C1" s="7" t="s">
        <v>54</v>
      </c>
      <c r="D1" s="17"/>
    </row>
    <row r="2" spans="1:4" x14ac:dyDescent="0.25">
      <c r="A2" s="16" t="s">
        <v>34</v>
      </c>
      <c r="B2" s="16">
        <v>33</v>
      </c>
      <c r="C2" s="16">
        <v>73</v>
      </c>
      <c r="D2" s="16" t="s">
        <v>104</v>
      </c>
    </row>
    <row r="3" spans="1:4" x14ac:dyDescent="0.25">
      <c r="A3" s="16" t="s">
        <v>35</v>
      </c>
      <c r="B3" s="16">
        <v>30</v>
      </c>
      <c r="C3" s="16">
        <v>60</v>
      </c>
      <c r="D3" s="16" t="s">
        <v>104</v>
      </c>
    </row>
    <row r="4" spans="1:4" x14ac:dyDescent="0.25">
      <c r="A4" s="16" t="s">
        <v>23</v>
      </c>
      <c r="B4" s="16">
        <v>43</v>
      </c>
      <c r="C4" s="16">
        <v>133</v>
      </c>
      <c r="D4" s="16" t="s">
        <v>104</v>
      </c>
    </row>
    <row r="5" spans="1:4" x14ac:dyDescent="0.25">
      <c r="A5" s="16" t="s">
        <v>24</v>
      </c>
      <c r="B5" s="16">
        <v>43</v>
      </c>
      <c r="C5" s="16">
        <v>133</v>
      </c>
      <c r="D5" s="16" t="s">
        <v>104</v>
      </c>
    </row>
    <row r="6" spans="1:4" x14ac:dyDescent="0.25">
      <c r="A6" s="16" t="s">
        <v>36</v>
      </c>
      <c r="B6" s="16">
        <v>25</v>
      </c>
      <c r="C6" s="16">
        <v>62</v>
      </c>
      <c r="D6" s="16" t="s">
        <v>104</v>
      </c>
    </row>
    <row r="7" spans="1:4" x14ac:dyDescent="0.25">
      <c r="A7" s="16" t="s">
        <v>52</v>
      </c>
      <c r="B7" s="16">
        <v>31</v>
      </c>
      <c r="C7" s="16">
        <v>71</v>
      </c>
      <c r="D7" s="16" t="s">
        <v>104</v>
      </c>
    </row>
    <row r="8" spans="1:4" x14ac:dyDescent="0.25">
      <c r="A8" s="16" t="s">
        <v>37</v>
      </c>
      <c r="B8" s="16">
        <v>42</v>
      </c>
      <c r="C8" s="16">
        <v>125</v>
      </c>
      <c r="D8" s="16" t="s">
        <v>104</v>
      </c>
    </row>
    <row r="9" spans="1:4" x14ac:dyDescent="0.25">
      <c r="A9" s="16" t="s">
        <v>38</v>
      </c>
      <c r="B9" s="16">
        <v>37</v>
      </c>
      <c r="C9" s="16">
        <v>111</v>
      </c>
      <c r="D9" s="16" t="s">
        <v>104</v>
      </c>
    </row>
    <row r="10" spans="1:4" x14ac:dyDescent="0.25">
      <c r="A10" s="16" t="s">
        <v>46</v>
      </c>
      <c r="B10" s="16">
        <v>29</v>
      </c>
      <c r="C10" s="16">
        <v>52</v>
      </c>
      <c r="D10" s="16" t="s">
        <v>104</v>
      </c>
    </row>
    <row r="11" spans="1:4" x14ac:dyDescent="0.25">
      <c r="A11" s="16" t="s">
        <v>47</v>
      </c>
      <c r="B11" s="16">
        <v>39</v>
      </c>
      <c r="C11" s="16">
        <v>107</v>
      </c>
      <c r="D11" s="16" t="s">
        <v>104</v>
      </c>
    </row>
    <row r="12" spans="1:4" x14ac:dyDescent="0.25">
      <c r="A12" s="16" t="s">
        <v>39</v>
      </c>
      <c r="B12" s="16">
        <v>29</v>
      </c>
      <c r="C12" s="16">
        <v>62</v>
      </c>
      <c r="D12" s="16" t="s">
        <v>104</v>
      </c>
    </row>
    <row r="13" spans="1:4" x14ac:dyDescent="0.25">
      <c r="A13" s="16" t="s">
        <v>40</v>
      </c>
      <c r="B13" s="16">
        <v>40</v>
      </c>
      <c r="C13" s="16">
        <v>102</v>
      </c>
      <c r="D13" s="16" t="s">
        <v>104</v>
      </c>
    </row>
    <row r="14" spans="1:4" x14ac:dyDescent="0.25">
      <c r="A14" s="16" t="s">
        <v>14</v>
      </c>
      <c r="B14" s="16">
        <v>20</v>
      </c>
      <c r="C14" s="16">
        <v>60</v>
      </c>
      <c r="D14" s="16" t="s">
        <v>104</v>
      </c>
    </row>
    <row r="15" spans="1:4" x14ac:dyDescent="0.25">
      <c r="A15" s="16" t="s">
        <v>13</v>
      </c>
      <c r="B15" s="16">
        <v>40</v>
      </c>
      <c r="C15" s="16">
        <v>60</v>
      </c>
      <c r="D15" s="16" t="s">
        <v>104</v>
      </c>
    </row>
    <row r="16" spans="1:4" x14ac:dyDescent="0.25">
      <c r="A16" s="16" t="s">
        <v>15</v>
      </c>
      <c r="B16" s="16">
        <v>50</v>
      </c>
      <c r="C16" s="16">
        <v>120</v>
      </c>
      <c r="D16" s="16" t="s">
        <v>104</v>
      </c>
    </row>
    <row r="17" spans="1:4" s="50" customFormat="1" x14ac:dyDescent="0.25">
      <c r="A17" s="51" t="s">
        <v>125</v>
      </c>
      <c r="B17" s="51">
        <v>20</v>
      </c>
      <c r="C17" s="51">
        <v>125</v>
      </c>
      <c r="D17" s="51" t="s">
        <v>104</v>
      </c>
    </row>
    <row r="18" spans="1:4" x14ac:dyDescent="0.25">
      <c r="A18" s="16" t="s">
        <v>19</v>
      </c>
      <c r="B18" s="16">
        <v>20</v>
      </c>
      <c r="C18" s="16">
        <v>210</v>
      </c>
      <c r="D18" s="51" t="s">
        <v>104</v>
      </c>
    </row>
    <row r="19" spans="1:4" s="50" customFormat="1" x14ac:dyDescent="0.25">
      <c r="A19" s="51" t="s">
        <v>136</v>
      </c>
      <c r="B19" s="51">
        <v>20</v>
      </c>
      <c r="C19" s="51">
        <v>125</v>
      </c>
      <c r="D19" s="51" t="s">
        <v>104</v>
      </c>
    </row>
    <row r="20" spans="1:4" x14ac:dyDescent="0.25">
      <c r="A20" s="16" t="s">
        <v>17</v>
      </c>
      <c r="B20" s="16">
        <v>23</v>
      </c>
      <c r="C20" s="16">
        <v>121</v>
      </c>
      <c r="D20" s="16" t="s">
        <v>104</v>
      </c>
    </row>
    <row r="21" spans="1:4" x14ac:dyDescent="0.25">
      <c r="A21" s="16" t="s">
        <v>22</v>
      </c>
      <c r="B21" s="16">
        <v>40</v>
      </c>
      <c r="C21" s="16">
        <v>135</v>
      </c>
      <c r="D21" s="16" t="s">
        <v>104</v>
      </c>
    </row>
    <row r="22" spans="1:4" x14ac:dyDescent="0.25">
      <c r="A22" s="16" t="s">
        <v>20</v>
      </c>
      <c r="B22" s="16">
        <v>69</v>
      </c>
      <c r="C22" s="16">
        <v>130</v>
      </c>
      <c r="D22" s="16" t="s">
        <v>104</v>
      </c>
    </row>
    <row r="23" spans="1:4" x14ac:dyDescent="0.25">
      <c r="A23" s="16" t="s">
        <v>20</v>
      </c>
      <c r="B23" s="16">
        <v>51</v>
      </c>
      <c r="C23" s="16">
        <v>151</v>
      </c>
      <c r="D23" s="16" t="s">
        <v>104</v>
      </c>
    </row>
    <row r="24" spans="1:4" x14ac:dyDescent="0.25">
      <c r="A24" s="16" t="s">
        <v>21</v>
      </c>
      <c r="B24" s="16">
        <v>58</v>
      </c>
      <c r="C24" s="16">
        <v>164</v>
      </c>
      <c r="D24" s="16" t="s">
        <v>104</v>
      </c>
    </row>
    <row r="25" spans="1:4" x14ac:dyDescent="0.25">
      <c r="A25" s="16" t="s">
        <v>18</v>
      </c>
      <c r="B25" s="16">
        <v>40</v>
      </c>
      <c r="C25" s="16">
        <v>174</v>
      </c>
      <c r="D25" s="16" t="s">
        <v>104</v>
      </c>
    </row>
    <row r="26" spans="1:4" x14ac:dyDescent="0.25">
      <c r="A26" s="16" t="s">
        <v>18</v>
      </c>
      <c r="B26" s="16">
        <v>42</v>
      </c>
      <c r="C26" s="16">
        <v>173</v>
      </c>
      <c r="D26" s="16" t="s">
        <v>104</v>
      </c>
    </row>
    <row r="27" spans="1:4" x14ac:dyDescent="0.25">
      <c r="A27" s="16" t="s">
        <v>16</v>
      </c>
      <c r="B27" s="16">
        <v>20</v>
      </c>
      <c r="C27" s="16">
        <v>0</v>
      </c>
      <c r="D27" s="16" t="s">
        <v>104</v>
      </c>
    </row>
    <row r="28" spans="1:4" x14ac:dyDescent="0.25">
      <c r="A28" s="16" t="s">
        <v>12</v>
      </c>
      <c r="B28" s="16">
        <v>55</v>
      </c>
      <c r="C28" s="16">
        <v>0</v>
      </c>
      <c r="D28" s="16" t="s">
        <v>104</v>
      </c>
    </row>
    <row r="29" spans="1:4" x14ac:dyDescent="0.25">
      <c r="A29" s="26" t="s">
        <v>66</v>
      </c>
      <c r="B29" s="26">
        <v>29</v>
      </c>
      <c r="C29" s="26">
        <v>31</v>
      </c>
      <c r="D29" s="27" t="s">
        <v>105</v>
      </c>
    </row>
    <row r="30" spans="1:4" x14ac:dyDescent="0.25">
      <c r="A30" s="26" t="s">
        <v>67</v>
      </c>
      <c r="B30" s="26">
        <v>35</v>
      </c>
      <c r="C30" s="26">
        <v>50</v>
      </c>
      <c r="D30" s="27" t="s">
        <v>105</v>
      </c>
    </row>
    <row r="31" spans="1:4" x14ac:dyDescent="0.25">
      <c r="A31" s="26" t="s">
        <v>68</v>
      </c>
      <c r="B31" s="26">
        <v>43</v>
      </c>
      <c r="C31" s="26">
        <v>132</v>
      </c>
      <c r="D31" s="27" t="s">
        <v>105</v>
      </c>
    </row>
    <row r="32" spans="1:4" x14ac:dyDescent="0.25">
      <c r="A32" s="28" t="s">
        <v>106</v>
      </c>
      <c r="B32" s="28">
        <v>42</v>
      </c>
      <c r="C32" s="28">
        <v>41</v>
      </c>
      <c r="D32" s="29" t="s">
        <v>107</v>
      </c>
    </row>
    <row r="33" spans="1:4" x14ac:dyDescent="0.25">
      <c r="A33" s="28" t="s">
        <v>75</v>
      </c>
      <c r="B33" s="28">
        <v>43</v>
      </c>
      <c r="C33" s="28">
        <v>0</v>
      </c>
      <c r="D33" s="29" t="s">
        <v>107</v>
      </c>
    </row>
    <row r="34" spans="1:4" x14ac:dyDescent="0.25">
      <c r="A34" s="28" t="s">
        <v>73</v>
      </c>
      <c r="B34" s="28">
        <v>39</v>
      </c>
      <c r="C34" s="28">
        <v>66</v>
      </c>
      <c r="D34" s="29" t="s">
        <v>107</v>
      </c>
    </row>
    <row r="35" spans="1:4" x14ac:dyDescent="0.25">
      <c r="A35" s="28" t="s">
        <v>72</v>
      </c>
      <c r="B35" s="28">
        <v>32</v>
      </c>
      <c r="C35" s="28">
        <v>73</v>
      </c>
      <c r="D35" s="29" t="s">
        <v>107</v>
      </c>
    </row>
    <row r="36" spans="1:4" x14ac:dyDescent="0.25">
      <c r="A36" s="28" t="s">
        <v>69</v>
      </c>
      <c r="B36" s="28">
        <v>39</v>
      </c>
      <c r="C36" s="28">
        <v>22</v>
      </c>
      <c r="D36" s="29" t="s">
        <v>107</v>
      </c>
    </row>
    <row r="37" spans="1:4" x14ac:dyDescent="0.25">
      <c r="A37" s="28" t="s">
        <v>70</v>
      </c>
      <c r="B37" s="28">
        <v>40</v>
      </c>
      <c r="C37" s="28">
        <v>100</v>
      </c>
      <c r="D37" s="29" t="s">
        <v>107</v>
      </c>
    </row>
    <row r="38" spans="1:4" x14ac:dyDescent="0.25">
      <c r="A38" s="36" t="s">
        <v>122</v>
      </c>
      <c r="B38" s="30">
        <v>15</v>
      </c>
      <c r="C38" s="30">
        <v>34</v>
      </c>
      <c r="D38" s="30" t="s">
        <v>108</v>
      </c>
    </row>
    <row r="39" spans="1:4" x14ac:dyDescent="0.25">
      <c r="A39" s="30" t="s">
        <v>76</v>
      </c>
      <c r="B39" s="30">
        <v>27</v>
      </c>
      <c r="C39" s="30">
        <v>79</v>
      </c>
      <c r="D39" s="30" t="s">
        <v>108</v>
      </c>
    </row>
    <row r="40" spans="1:4" x14ac:dyDescent="0.25">
      <c r="A40" s="30" t="s">
        <v>77</v>
      </c>
      <c r="B40" s="30">
        <v>26</v>
      </c>
      <c r="C40" s="30">
        <v>48</v>
      </c>
      <c r="D40" s="30" t="s">
        <v>108</v>
      </c>
    </row>
    <row r="41" spans="1:4" x14ac:dyDescent="0.25">
      <c r="A41" s="30" t="s">
        <v>74</v>
      </c>
      <c r="B41" s="30">
        <v>41</v>
      </c>
      <c r="C41" s="30">
        <v>66</v>
      </c>
      <c r="D41" s="30" t="s">
        <v>108</v>
      </c>
    </row>
    <row r="42" spans="1:4" x14ac:dyDescent="0.25">
      <c r="A42" s="30" t="s">
        <v>78</v>
      </c>
      <c r="B42" s="30">
        <v>26</v>
      </c>
      <c r="C42" s="30">
        <v>48</v>
      </c>
      <c r="D42" s="30" t="s">
        <v>108</v>
      </c>
    </row>
    <row r="43" spans="1:4" x14ac:dyDescent="0.25">
      <c r="A43" s="30" t="s">
        <v>79</v>
      </c>
      <c r="B43" s="30">
        <v>25</v>
      </c>
      <c r="C43" s="30">
        <v>36</v>
      </c>
      <c r="D43" s="30" t="s">
        <v>108</v>
      </c>
    </row>
    <row r="44" spans="1:4" x14ac:dyDescent="0.25">
      <c r="A44" s="30" t="s">
        <v>80</v>
      </c>
      <c r="B44" s="30">
        <v>25</v>
      </c>
      <c r="C44" s="30">
        <v>36</v>
      </c>
      <c r="D44" s="30" t="s">
        <v>108</v>
      </c>
    </row>
    <row r="45" spans="1:4" x14ac:dyDescent="0.25">
      <c r="A45" s="30" t="s">
        <v>81</v>
      </c>
      <c r="B45" s="30">
        <v>36</v>
      </c>
      <c r="C45" s="30">
        <v>62</v>
      </c>
      <c r="D45" s="30" t="s">
        <v>108</v>
      </c>
    </row>
    <row r="46" spans="1:4" x14ac:dyDescent="0.25">
      <c r="A46" s="30" t="s">
        <v>82</v>
      </c>
      <c r="B46" s="30">
        <v>39</v>
      </c>
      <c r="C46" s="30">
        <v>16</v>
      </c>
      <c r="D46" s="30" t="s">
        <v>108</v>
      </c>
    </row>
    <row r="47" spans="1:4" x14ac:dyDescent="0.25">
      <c r="A47" s="30" t="s">
        <v>83</v>
      </c>
      <c r="B47" s="30">
        <v>33</v>
      </c>
      <c r="C47" s="30">
        <v>10</v>
      </c>
      <c r="D47" s="30" t="s">
        <v>108</v>
      </c>
    </row>
    <row r="48" spans="1:4" x14ac:dyDescent="0.25">
      <c r="A48" s="30" t="s">
        <v>84</v>
      </c>
      <c r="B48" s="30">
        <v>16</v>
      </c>
      <c r="C48" s="30">
        <v>4</v>
      </c>
      <c r="D48" s="30" t="s">
        <v>108</v>
      </c>
    </row>
    <row r="49" spans="1:4" x14ac:dyDescent="0.25">
      <c r="A49" s="30" t="s">
        <v>85</v>
      </c>
      <c r="B49" s="30">
        <v>12</v>
      </c>
      <c r="C49" s="30">
        <v>3</v>
      </c>
      <c r="D49" s="30" t="s">
        <v>108</v>
      </c>
    </row>
    <row r="50" spans="1:4" x14ac:dyDescent="0.25">
      <c r="A50" s="30" t="s">
        <v>86</v>
      </c>
      <c r="B50" s="30">
        <v>14</v>
      </c>
      <c r="C50" s="30">
        <v>4</v>
      </c>
      <c r="D50" s="30" t="s">
        <v>108</v>
      </c>
    </row>
    <row r="51" spans="1:4" x14ac:dyDescent="0.25">
      <c r="A51" s="30" t="s">
        <v>87</v>
      </c>
      <c r="B51" s="30">
        <v>15</v>
      </c>
      <c r="C51" s="30">
        <v>4</v>
      </c>
      <c r="D51" s="30" t="s">
        <v>108</v>
      </c>
    </row>
    <row r="52" spans="1:4" x14ac:dyDescent="0.25">
      <c r="A52" s="30" t="s">
        <v>88</v>
      </c>
      <c r="B52" s="30">
        <v>24</v>
      </c>
      <c r="C52" s="30">
        <v>4</v>
      </c>
      <c r="D52" s="30" t="s">
        <v>108</v>
      </c>
    </row>
    <row r="53" spans="1:4" x14ac:dyDescent="0.25">
      <c r="A53" s="30" t="s">
        <v>89</v>
      </c>
      <c r="B53" s="30">
        <v>9</v>
      </c>
      <c r="C53" s="30">
        <v>3</v>
      </c>
      <c r="D53" s="30" t="s">
        <v>108</v>
      </c>
    </row>
    <row r="54" spans="1:4" x14ac:dyDescent="0.25">
      <c r="A54" s="30" t="s">
        <v>90</v>
      </c>
      <c r="B54" s="30">
        <v>15</v>
      </c>
      <c r="C54" s="30">
        <v>5</v>
      </c>
      <c r="D54" s="30" t="s">
        <v>108</v>
      </c>
    </row>
    <row r="55" spans="1:4" x14ac:dyDescent="0.25">
      <c r="A55" s="30" t="s">
        <v>91</v>
      </c>
      <c r="B55" s="30">
        <v>8</v>
      </c>
      <c r="C55" s="30">
        <v>3</v>
      </c>
      <c r="D55" s="30" t="s">
        <v>108</v>
      </c>
    </row>
    <row r="56" spans="1:4" x14ac:dyDescent="0.25">
      <c r="A56" s="30" t="s">
        <v>92</v>
      </c>
      <c r="B56" s="30">
        <v>16</v>
      </c>
      <c r="C56" s="30">
        <v>4</v>
      </c>
      <c r="D56" s="30" t="s">
        <v>108</v>
      </c>
    </row>
    <row r="57" spans="1:4" x14ac:dyDescent="0.25">
      <c r="A57" s="30" t="s">
        <v>93</v>
      </c>
      <c r="B57" s="30">
        <v>33</v>
      </c>
      <c r="C57" s="30">
        <v>77</v>
      </c>
      <c r="D57" s="30" t="s">
        <v>108</v>
      </c>
    </row>
    <row r="58" spans="1:4" x14ac:dyDescent="0.25">
      <c r="A58" s="30" t="s">
        <v>94</v>
      </c>
      <c r="B58" s="30">
        <v>18</v>
      </c>
      <c r="C58" s="30">
        <v>22</v>
      </c>
      <c r="D58" s="30" t="s">
        <v>108</v>
      </c>
    </row>
    <row r="59" spans="1:4" x14ac:dyDescent="0.25">
      <c r="A59" s="30" t="s">
        <v>95</v>
      </c>
      <c r="B59" s="30">
        <v>28</v>
      </c>
      <c r="C59" s="30">
        <v>7</v>
      </c>
      <c r="D59" s="30" t="s">
        <v>108</v>
      </c>
    </row>
    <row r="60" spans="1:4" x14ac:dyDescent="0.25">
      <c r="A60" s="30" t="s">
        <v>96</v>
      </c>
      <c r="B60" s="30">
        <v>34</v>
      </c>
      <c r="C60" s="30">
        <v>67</v>
      </c>
      <c r="D60" s="30" t="s">
        <v>108</v>
      </c>
    </row>
    <row r="61" spans="1:4" x14ac:dyDescent="0.25">
      <c r="A61" s="30" t="s">
        <v>97</v>
      </c>
      <c r="B61" s="30">
        <v>35</v>
      </c>
      <c r="C61" s="30">
        <v>65</v>
      </c>
      <c r="D61" s="30" t="s">
        <v>108</v>
      </c>
    </row>
    <row r="62" spans="1:4" x14ac:dyDescent="0.25">
      <c r="A62" s="30" t="s">
        <v>98</v>
      </c>
      <c r="B62" s="30">
        <v>34</v>
      </c>
      <c r="C62" s="30">
        <v>67</v>
      </c>
      <c r="D62" s="30" t="s">
        <v>108</v>
      </c>
    </row>
    <row r="63" spans="1:4" x14ac:dyDescent="0.25">
      <c r="A63" s="30" t="s">
        <v>99</v>
      </c>
      <c r="B63" s="30">
        <v>50</v>
      </c>
      <c r="C63" s="30">
        <v>7</v>
      </c>
      <c r="D63" s="30" t="s">
        <v>108</v>
      </c>
    </row>
    <row r="64" spans="1:4" x14ac:dyDescent="0.25">
      <c r="A64" s="30" t="s">
        <v>100</v>
      </c>
      <c r="B64" s="30">
        <v>29</v>
      </c>
      <c r="C64" s="30">
        <v>73</v>
      </c>
      <c r="D64" s="30" t="s">
        <v>108</v>
      </c>
    </row>
    <row r="65" spans="1:4" x14ac:dyDescent="0.25">
      <c r="A65" s="30" t="s">
        <v>101</v>
      </c>
      <c r="B65" s="30">
        <v>43</v>
      </c>
      <c r="C65" s="30">
        <v>61</v>
      </c>
      <c r="D65" s="30" t="s">
        <v>108</v>
      </c>
    </row>
    <row r="66" spans="1:4" x14ac:dyDescent="0.25">
      <c r="A66" s="30" t="s">
        <v>102</v>
      </c>
      <c r="B66" s="30">
        <v>45</v>
      </c>
      <c r="C66" s="30">
        <v>109</v>
      </c>
      <c r="D66" s="30" t="s">
        <v>108</v>
      </c>
    </row>
    <row r="67" spans="1:4" x14ac:dyDescent="0.25">
      <c r="A67" s="30" t="s">
        <v>103</v>
      </c>
      <c r="B67" s="30">
        <v>45</v>
      </c>
      <c r="C67" s="30">
        <v>109</v>
      </c>
      <c r="D67" s="30" t="s">
        <v>108</v>
      </c>
    </row>
    <row r="68" spans="1:4" x14ac:dyDescent="0.25">
      <c r="A68" s="37" t="s">
        <v>72</v>
      </c>
      <c r="B68" s="37">
        <v>32</v>
      </c>
      <c r="C68" s="37">
        <v>73</v>
      </c>
      <c r="D68" s="38" t="s">
        <v>107</v>
      </c>
    </row>
    <row r="69" spans="1:4" x14ac:dyDescent="0.25">
      <c r="A69" s="37" t="s">
        <v>109</v>
      </c>
      <c r="B69" s="37">
        <v>30</v>
      </c>
      <c r="C69" s="37">
        <v>70</v>
      </c>
      <c r="D69" s="39"/>
    </row>
    <row r="70" spans="1:4" x14ac:dyDescent="0.25">
      <c r="A70" s="37" t="s">
        <v>110</v>
      </c>
      <c r="B70" s="37">
        <v>8</v>
      </c>
      <c r="C70" s="37">
        <v>0</v>
      </c>
      <c r="D70" s="39"/>
    </row>
    <row r="71" spans="1:4" x14ac:dyDescent="0.25">
      <c r="A71" s="37" t="s">
        <v>111</v>
      </c>
      <c r="B71" s="37">
        <v>20</v>
      </c>
      <c r="C71" s="37">
        <v>80</v>
      </c>
      <c r="D71" s="39"/>
    </row>
    <row r="72" spans="1:4" x14ac:dyDescent="0.25">
      <c r="A72" s="37" t="s">
        <v>112</v>
      </c>
      <c r="B72" s="37">
        <v>29</v>
      </c>
      <c r="C72" s="37">
        <v>116</v>
      </c>
      <c r="D72" s="39"/>
    </row>
    <row r="73" spans="1:4" x14ac:dyDescent="0.25">
      <c r="A73" s="37" t="s">
        <v>114</v>
      </c>
      <c r="B73" s="37">
        <v>24</v>
      </c>
      <c r="C73" s="37">
        <v>0</v>
      </c>
      <c r="D73" s="39"/>
    </row>
    <row r="74" spans="1:4" x14ac:dyDescent="0.25">
      <c r="A74" s="37" t="s">
        <v>115</v>
      </c>
      <c r="B74" s="37">
        <v>29</v>
      </c>
      <c r="C74" s="37">
        <v>25</v>
      </c>
      <c r="D74" s="39"/>
    </row>
    <row r="75" spans="1:4" x14ac:dyDescent="0.25">
      <c r="A75" s="37" t="s">
        <v>116</v>
      </c>
      <c r="B75" s="37">
        <v>33</v>
      </c>
      <c r="C75" s="37">
        <v>77</v>
      </c>
      <c r="D75" s="37" t="s">
        <v>108</v>
      </c>
    </row>
    <row r="76" spans="1:4" x14ac:dyDescent="0.25">
      <c r="A76" s="37" t="s">
        <v>117</v>
      </c>
      <c r="B76" s="37">
        <v>40</v>
      </c>
      <c r="C76" s="37">
        <v>50</v>
      </c>
      <c r="D76" s="39"/>
    </row>
    <row r="77" spans="1:4" x14ac:dyDescent="0.25">
      <c r="A77" s="37" t="s">
        <v>120</v>
      </c>
      <c r="B77" s="37">
        <v>55</v>
      </c>
      <c r="C77" s="37">
        <v>0</v>
      </c>
      <c r="D77" s="39"/>
    </row>
    <row r="78" spans="1:4" x14ac:dyDescent="0.25">
      <c r="A78" s="37" t="s">
        <v>121</v>
      </c>
      <c r="B78" s="37">
        <v>54</v>
      </c>
      <c r="C78" s="37">
        <v>41</v>
      </c>
      <c r="D78" s="39"/>
    </row>
    <row r="79" spans="1:4" x14ac:dyDescent="0.25">
      <c r="A79" s="37" t="s">
        <v>101</v>
      </c>
      <c r="B79" s="37">
        <v>29</v>
      </c>
      <c r="C79" s="37">
        <v>52</v>
      </c>
      <c r="D79" s="37" t="s">
        <v>104</v>
      </c>
    </row>
    <row r="80" spans="1:4" x14ac:dyDescent="0.25">
      <c r="A80" s="53" t="s">
        <v>71</v>
      </c>
      <c r="B80" s="54">
        <v>18</v>
      </c>
      <c r="C80" s="54">
        <v>11</v>
      </c>
      <c r="D80" s="55"/>
    </row>
    <row r="81" spans="1:1" x14ac:dyDescent="0.25">
      <c r="A81" s="17"/>
    </row>
    <row r="82" spans="1:1" x14ac:dyDescent="0.25">
      <c r="A82" s="17"/>
    </row>
    <row r="83" spans="1:1" x14ac:dyDescent="0.25">
      <c r="A83" s="17"/>
    </row>
    <row r="84" spans="1:1" x14ac:dyDescent="0.25">
      <c r="A84" s="17"/>
    </row>
    <row r="85" spans="1:1" x14ac:dyDescent="0.25">
      <c r="A85" s="17"/>
    </row>
    <row r="86" spans="1:1" x14ac:dyDescent="0.25">
      <c r="A86" s="17"/>
    </row>
    <row r="87" spans="1:1" x14ac:dyDescent="0.25">
      <c r="A87" s="17"/>
    </row>
  </sheetData>
  <autoFilter ref="A1:D8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4</vt:i4>
      </vt:variant>
    </vt:vector>
  </HeadingPairs>
  <TitlesOfParts>
    <vt:vector size="12" baseType="lpstr">
      <vt:lpstr>STRONA TYTUŁOWA</vt:lpstr>
      <vt:lpstr>BAZA DANYCH</vt:lpstr>
      <vt:lpstr>STATYSTYKI</vt:lpstr>
      <vt:lpstr>SZACOWANIE</vt:lpstr>
      <vt:lpstr>KURSY</vt:lpstr>
      <vt:lpstr>ZESTAWIENIA DODATKOWE</vt:lpstr>
      <vt:lpstr>ZESTAWIENIE NUMERÓW BOCZNYCH</vt:lpstr>
      <vt:lpstr>LICZBA MIEJSC</vt:lpstr>
      <vt:lpstr>'BAZA DANYCH'!_Hlk511303109</vt:lpstr>
      <vt:lpstr>'STRONA TYTUŁOWA'!_Hlk513638906</vt:lpstr>
      <vt:lpstr>'BAZA DANYCH'!Obszar_wydruku</vt:lpstr>
      <vt:lpstr>'STRONA TYTUŁOWA'!Obszar_wydruku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L.Jaroszek</dc:creator>
  <cp:lastModifiedBy>umanko11</cp:lastModifiedBy>
  <cp:lastPrinted>2018-09-21T10:18:56Z</cp:lastPrinted>
  <dcterms:created xsi:type="dcterms:W3CDTF">2018-04-24T11:58:42Z</dcterms:created>
  <dcterms:modified xsi:type="dcterms:W3CDTF">2019-08-13T11:18:50Z</dcterms:modified>
</cp:coreProperties>
</file>